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fbwog\OneDrive\Desktop\"/>
    </mc:Choice>
  </mc:AlternateContent>
  <xr:revisionPtr revIDLastSave="0" documentId="8_{A0EED751-A577-4206-9C65-200DF4901461}" xr6:coauthVersionLast="36" xr6:coauthVersionMax="36" xr10:uidLastSave="{00000000-0000-0000-0000-000000000000}"/>
  <bookViews>
    <workbookView xWindow="0" yWindow="0" windowWidth="28800" windowHeight="12270" xr2:uid="{00000000-000D-0000-FFFF-FFFF00000000}"/>
  </bookViews>
  <sheets>
    <sheet name="대구본부(F)" sheetId="29" r:id="rId1"/>
    <sheet name="운용팀별(F)" sheetId="2" r:id="rId2"/>
    <sheet name="스탭" sheetId="31" r:id="rId3"/>
    <sheet name="25년 12월" sheetId="35" r:id="rId4"/>
    <sheet name="25년 11월" sheetId="32" r:id="rId5"/>
    <sheet name="25년 10월" sheetId="33" r:id="rId6"/>
    <sheet name="25년 9월" sheetId="34" r:id="rId7"/>
    <sheet name="25년 8월" sheetId="8" r:id="rId8"/>
    <sheet name="25년 7월" sheetId="9" r:id="rId9"/>
    <sheet name="25년 6월" sheetId="10" r:id="rId10"/>
    <sheet name="25년 5월" sheetId="11" r:id="rId11"/>
    <sheet name="25년 4월" sheetId="12" r:id="rId12"/>
    <sheet name="25년 3월" sheetId="13" r:id="rId13"/>
    <sheet name="25년 2월" sheetId="14" r:id="rId14"/>
    <sheet name="25년 1월" sheetId="15" r:id="rId15"/>
    <sheet name="24년 12월" sheetId="16" r:id="rId16"/>
    <sheet name="24년 11월" sheetId="17" r:id="rId17"/>
    <sheet name="24년 10월" sheetId="18" r:id="rId18"/>
    <sheet name="24년 9월" sheetId="19" r:id="rId19"/>
    <sheet name="24년 8월" sheetId="21" r:id="rId20"/>
    <sheet name="24년 7월" sheetId="22" r:id="rId21"/>
    <sheet name="24년 6월" sheetId="23" r:id="rId22"/>
    <sheet name="24년 5월" sheetId="24" r:id="rId23"/>
    <sheet name="24년 4월" sheetId="27" r:id="rId24"/>
    <sheet name="24년 3월" sheetId="20" r:id="rId25"/>
    <sheet name="24년 2월" sheetId="26" r:id="rId26"/>
    <sheet name="24년 1월" sheetId="25" r:id="rId27"/>
  </sheets>
  <definedNames>
    <definedName name="_xlnm._FilterDatabase" localSheetId="17" hidden="1">'24년 10월'!$A$2:$AQ$358</definedName>
    <definedName name="_xlnm._FilterDatabase" localSheetId="16" hidden="1">'24년 11월'!$A$2:$AQ$359</definedName>
    <definedName name="_xlnm._FilterDatabase" localSheetId="15" hidden="1">'24년 12월'!$A$2:$AQ$358</definedName>
    <definedName name="_xlnm._FilterDatabase" localSheetId="26" hidden="1">'24년 1월'!$A$2:$AQ$365</definedName>
    <definedName name="_xlnm._FilterDatabase" localSheetId="25" hidden="1">'24년 2월'!$A$2:$AQ$362</definedName>
    <definedName name="_xlnm._FilterDatabase" localSheetId="24" hidden="1">'24년 3월'!$A$2:$AQ$366</definedName>
    <definedName name="_xlnm._FilterDatabase" localSheetId="23" hidden="1">'24년 4월'!$A$2:$AQ$360</definedName>
    <definedName name="_xlnm._FilterDatabase" localSheetId="22" hidden="1">'24년 5월'!$A$2:$AQ$360</definedName>
    <definedName name="_xlnm._FilterDatabase" localSheetId="21" hidden="1">'24년 6월'!$A$2:$AQ$357</definedName>
    <definedName name="_xlnm._FilterDatabase" localSheetId="20" hidden="1">'24년 7월'!$A$2:$AQ$357</definedName>
    <definedName name="_xlnm._FilterDatabase" localSheetId="19" hidden="1">'24년 8월'!$A$2:$AQ$382</definedName>
    <definedName name="_xlnm._FilterDatabase" localSheetId="18" hidden="1">'24년 9월'!$A$2:$AQ$358</definedName>
    <definedName name="_xlnm._FilterDatabase" localSheetId="14" hidden="1">'25년 1월'!$A$2:$AQ$371</definedName>
    <definedName name="_xlnm._FilterDatabase" localSheetId="13" hidden="1">'25년 2월'!$A$2:$AQ$360</definedName>
    <definedName name="_xlnm._FilterDatabase" localSheetId="12" hidden="1">'25년 3월'!$A$2:$AQ$358</definedName>
    <definedName name="_xlnm._FilterDatabase" localSheetId="11" hidden="1">'25년 4월'!$A$2:$AQ$358</definedName>
    <definedName name="_xlnm._FilterDatabase" localSheetId="10" hidden="1">'25년 5월'!$A$2:$AQ$358</definedName>
    <definedName name="_xlnm._FilterDatabase" localSheetId="9" hidden="1">'25년 6월'!$A$2:$AQ$358</definedName>
    <definedName name="_xlnm._FilterDatabase" localSheetId="8" hidden="1">'25년 7월'!$A$2:$AQ$359</definedName>
    <definedName name="_xlnm._FilterDatabase" localSheetId="7" hidden="1">'25년 8월'!$A$2:$AQ$2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0" i="31" l="1"/>
  <c r="L50" i="31" s="1"/>
  <c r="G50" i="31"/>
  <c r="F50" i="31"/>
  <c r="E50" i="31"/>
  <c r="K33" i="31"/>
  <c r="L33" i="31" s="1"/>
  <c r="G33" i="31"/>
  <c r="F33" i="31"/>
  <c r="E33" i="31"/>
  <c r="K16" i="31"/>
  <c r="L16" i="31" s="1"/>
  <c r="G16" i="31"/>
  <c r="F16" i="31"/>
  <c r="E16" i="31"/>
  <c r="O17" i="2"/>
  <c r="P17" i="2" s="1"/>
  <c r="K17" i="2"/>
  <c r="L17" i="2" s="1"/>
  <c r="G17" i="2"/>
  <c r="F17" i="2"/>
  <c r="E17" i="2"/>
  <c r="G37" i="2"/>
  <c r="F37" i="2"/>
  <c r="E37" i="2"/>
  <c r="O57" i="2"/>
  <c r="P57" i="2" s="1"/>
  <c r="K57" i="2"/>
  <c r="L57" i="2" s="1"/>
  <c r="G57" i="2"/>
  <c r="F57" i="2"/>
  <c r="E57" i="2"/>
  <c r="O77" i="2"/>
  <c r="P77" i="2" s="1"/>
  <c r="K77" i="2"/>
  <c r="L77" i="2" s="1"/>
  <c r="G77" i="2"/>
  <c r="F77" i="2"/>
  <c r="E77" i="2"/>
  <c r="O95" i="2"/>
  <c r="O96" i="2"/>
  <c r="P96" i="2" s="1"/>
  <c r="O134" i="2"/>
  <c r="N134" i="2"/>
  <c r="G134" i="2"/>
  <c r="F134" i="2"/>
  <c r="E134" i="2"/>
  <c r="D134" i="2"/>
  <c r="C134" i="2"/>
  <c r="B134" i="2"/>
  <c r="O115" i="2"/>
  <c r="N115" i="2"/>
  <c r="G115" i="2"/>
  <c r="F115" i="2"/>
  <c r="E115" i="2"/>
  <c r="D115" i="2"/>
  <c r="C115" i="2"/>
  <c r="B115" i="2"/>
  <c r="N95" i="2"/>
  <c r="G95" i="2"/>
  <c r="F95" i="2"/>
  <c r="E95" i="2"/>
  <c r="D95" i="2"/>
  <c r="C95" i="2"/>
  <c r="B95" i="2"/>
  <c r="O76" i="2"/>
  <c r="N76" i="2"/>
  <c r="G76" i="2"/>
  <c r="F76" i="2"/>
  <c r="E76" i="2"/>
  <c r="D76" i="2"/>
  <c r="C76" i="2"/>
  <c r="B76" i="2"/>
  <c r="O56" i="2"/>
  <c r="N56" i="2"/>
  <c r="G56" i="2"/>
  <c r="F56" i="2"/>
  <c r="E56" i="2"/>
  <c r="D56" i="2"/>
  <c r="C56" i="2"/>
  <c r="B56" i="2"/>
  <c r="O36" i="2"/>
  <c r="N36" i="2"/>
  <c r="G36" i="2"/>
  <c r="F36" i="2"/>
  <c r="E36" i="2"/>
  <c r="D36" i="2"/>
  <c r="C36" i="2"/>
  <c r="B36" i="2"/>
  <c r="O16" i="2"/>
  <c r="N16" i="2"/>
  <c r="G16" i="2"/>
  <c r="F16" i="2"/>
  <c r="E16" i="2"/>
  <c r="D16" i="2"/>
  <c r="C16" i="2"/>
  <c r="B16" i="2"/>
  <c r="G96" i="2"/>
  <c r="F96" i="2"/>
  <c r="E96" i="2"/>
  <c r="K96" i="2" s="1"/>
  <c r="L96" i="2" s="1"/>
  <c r="O135" i="2"/>
  <c r="P135" i="2" s="1"/>
  <c r="L135" i="2"/>
  <c r="K135" i="2"/>
  <c r="G135" i="2"/>
  <c r="F135" i="2"/>
  <c r="E135" i="2"/>
  <c r="P116" i="2"/>
  <c r="O116" i="2"/>
  <c r="L116" i="2"/>
  <c r="K116" i="2"/>
  <c r="G116" i="2"/>
  <c r="F116" i="2"/>
  <c r="E116" i="2"/>
  <c r="N20" i="29"/>
  <c r="N19" i="29"/>
  <c r="N15" i="29"/>
  <c r="N14" i="29"/>
  <c r="L17" i="31" l="1"/>
  <c r="L34" i="31"/>
  <c r="L51" i="31"/>
  <c r="L15" i="31"/>
  <c r="K15" i="31"/>
  <c r="K14" i="31"/>
  <c r="L14" i="31" s="1"/>
  <c r="K13" i="31"/>
  <c r="L13" i="31" s="1"/>
  <c r="K32" i="31"/>
  <c r="L32" i="31" s="1"/>
  <c r="K31" i="31"/>
  <c r="L31" i="31" s="1"/>
  <c r="K30" i="31"/>
  <c r="L30" i="31" s="1"/>
  <c r="L49" i="31"/>
  <c r="K49" i="31"/>
  <c r="K48" i="31"/>
  <c r="L48" i="31" s="1"/>
  <c r="K47" i="31"/>
  <c r="L47" i="31" s="1"/>
  <c r="G49" i="31"/>
  <c r="F49" i="31"/>
  <c r="E49" i="31"/>
  <c r="G48" i="31"/>
  <c r="F48" i="31"/>
  <c r="E48" i="31"/>
  <c r="G47" i="31"/>
  <c r="F47" i="31"/>
  <c r="E47" i="31"/>
  <c r="G32" i="31"/>
  <c r="F32" i="31"/>
  <c r="E32" i="31"/>
  <c r="G31" i="31"/>
  <c r="F31" i="31"/>
  <c r="E31" i="31"/>
  <c r="G30" i="31"/>
  <c r="F30" i="31"/>
  <c r="E30" i="31"/>
  <c r="G15" i="31"/>
  <c r="G14" i="31"/>
  <c r="G13" i="31"/>
  <c r="F15" i="31"/>
  <c r="E15" i="31"/>
  <c r="F14" i="31"/>
  <c r="E14" i="31"/>
  <c r="F13" i="31"/>
  <c r="E13" i="31"/>
  <c r="M20" i="29" l="1"/>
  <c r="L20" i="29"/>
  <c r="K20" i="29"/>
  <c r="M19" i="29"/>
  <c r="L19" i="29"/>
  <c r="K19" i="29"/>
  <c r="M10" i="29"/>
  <c r="L10" i="29"/>
  <c r="K10" i="29"/>
  <c r="M7" i="29"/>
  <c r="L7" i="29"/>
  <c r="K7" i="29"/>
  <c r="M15" i="29"/>
  <c r="L15" i="29"/>
  <c r="K15" i="29"/>
  <c r="M14" i="29"/>
  <c r="L14" i="29"/>
  <c r="K14" i="29"/>
  <c r="P134" i="2"/>
  <c r="O133" i="2"/>
  <c r="P133" i="2" s="1"/>
  <c r="O132" i="2"/>
  <c r="P132" i="2" s="1"/>
  <c r="P115" i="2"/>
  <c r="P117" i="2" s="1"/>
  <c r="O114" i="2"/>
  <c r="P114" i="2" s="1"/>
  <c r="O113" i="2"/>
  <c r="P113" i="2" s="1"/>
  <c r="P95" i="2"/>
  <c r="O94" i="2"/>
  <c r="P94" i="2" s="1"/>
  <c r="O93" i="2"/>
  <c r="P93" i="2" s="1"/>
  <c r="P76" i="2"/>
  <c r="O75" i="2"/>
  <c r="P75" i="2" s="1"/>
  <c r="O74" i="2"/>
  <c r="P74" i="2" s="1"/>
  <c r="P56" i="2"/>
  <c r="O55" i="2"/>
  <c r="P55" i="2" s="1"/>
  <c r="O54" i="2"/>
  <c r="P54" i="2" s="1"/>
  <c r="P36" i="2"/>
  <c r="O35" i="2"/>
  <c r="P35" i="2" s="1"/>
  <c r="O34" i="2"/>
  <c r="P34" i="2" s="1"/>
  <c r="P16" i="2"/>
  <c r="P15" i="2"/>
  <c r="P14" i="2"/>
  <c r="O15" i="2"/>
  <c r="O14" i="2"/>
  <c r="K16" i="2"/>
  <c r="K15" i="2"/>
  <c r="L15" i="2" s="1"/>
  <c r="K14" i="2"/>
  <c r="L14" i="2" s="1"/>
  <c r="K36" i="2"/>
  <c r="K35" i="2"/>
  <c r="L35" i="2" s="1"/>
  <c r="K34" i="2"/>
  <c r="L34" i="2" s="1"/>
  <c r="K56" i="2"/>
  <c r="L55" i="2"/>
  <c r="K55" i="2"/>
  <c r="K54" i="2"/>
  <c r="L54" i="2" s="1"/>
  <c r="K95" i="2"/>
  <c r="K94" i="2"/>
  <c r="L94" i="2" s="1"/>
  <c r="K93" i="2"/>
  <c r="L93" i="2" s="1"/>
  <c r="K115" i="2"/>
  <c r="K114" i="2"/>
  <c r="L114" i="2" s="1"/>
  <c r="K113" i="2"/>
  <c r="L113" i="2" s="1"/>
  <c r="L133" i="2"/>
  <c r="K134" i="2"/>
  <c r="K133" i="2"/>
  <c r="G133" i="2"/>
  <c r="G132" i="2"/>
  <c r="K132" i="2" s="1"/>
  <c r="L132" i="2" s="1"/>
  <c r="G114" i="2"/>
  <c r="G113" i="2"/>
  <c r="G94" i="2"/>
  <c r="G93" i="2"/>
  <c r="K76" i="2"/>
  <c r="G75" i="2"/>
  <c r="K75" i="2" s="1"/>
  <c r="L75" i="2" s="1"/>
  <c r="G74" i="2"/>
  <c r="K74" i="2" s="1"/>
  <c r="L74" i="2" s="1"/>
  <c r="G55" i="2"/>
  <c r="G54" i="2"/>
  <c r="G35" i="2"/>
  <c r="G34" i="2"/>
  <c r="G15" i="2"/>
  <c r="G14" i="2"/>
  <c r="F133" i="2"/>
  <c r="E133" i="2"/>
  <c r="F132" i="2"/>
  <c r="E132" i="2"/>
  <c r="F114" i="2"/>
  <c r="E114" i="2"/>
  <c r="F113" i="2"/>
  <c r="E113" i="2"/>
  <c r="F94" i="2"/>
  <c r="E94" i="2"/>
  <c r="F93" i="2"/>
  <c r="E93" i="2"/>
  <c r="F55" i="2"/>
  <c r="E55" i="2"/>
  <c r="F54" i="2"/>
  <c r="E54" i="2"/>
  <c r="F35" i="2"/>
  <c r="E35" i="2"/>
  <c r="F34" i="2"/>
  <c r="E34" i="2"/>
  <c r="F15" i="2"/>
  <c r="E15" i="2"/>
  <c r="F14" i="2"/>
  <c r="E14" i="2"/>
  <c r="O131" i="2"/>
  <c r="N131" i="2"/>
  <c r="G131" i="2"/>
  <c r="F131" i="2"/>
  <c r="E131" i="2"/>
  <c r="D131" i="2"/>
  <c r="C131" i="2"/>
  <c r="B131" i="2"/>
  <c r="O112" i="2"/>
  <c r="N112" i="2"/>
  <c r="G112" i="2"/>
  <c r="F112" i="2"/>
  <c r="E112" i="2"/>
  <c r="D112" i="2"/>
  <c r="C112" i="2"/>
  <c r="B112" i="2"/>
  <c r="O92" i="2"/>
  <c r="N92" i="2"/>
  <c r="G92" i="2"/>
  <c r="F92" i="2"/>
  <c r="E92" i="2"/>
  <c r="D92" i="2"/>
  <c r="C92" i="2"/>
  <c r="B92" i="2"/>
  <c r="O73" i="2"/>
  <c r="N73" i="2"/>
  <c r="G73" i="2"/>
  <c r="F73" i="2"/>
  <c r="E73" i="2"/>
  <c r="D73" i="2"/>
  <c r="C73" i="2"/>
  <c r="B73" i="2"/>
  <c r="O53" i="2"/>
  <c r="N53" i="2"/>
  <c r="G53" i="2"/>
  <c r="F53" i="2"/>
  <c r="E53" i="2"/>
  <c r="D53" i="2"/>
  <c r="C53" i="2"/>
  <c r="B53" i="2"/>
  <c r="O33" i="2"/>
  <c r="N33" i="2"/>
  <c r="G33" i="2"/>
  <c r="F33" i="2"/>
  <c r="E33" i="2"/>
  <c r="D33" i="2"/>
  <c r="C33" i="2"/>
  <c r="B33" i="2"/>
  <c r="O13" i="2"/>
  <c r="N13" i="2"/>
  <c r="G13" i="2"/>
  <c r="F13" i="2"/>
  <c r="E13" i="2"/>
  <c r="D13" i="2"/>
  <c r="C13" i="2"/>
  <c r="B13" i="2"/>
  <c r="F75" i="2"/>
  <c r="E75" i="2"/>
  <c r="F74" i="2"/>
  <c r="E74" i="2"/>
  <c r="D50" i="31" l="1"/>
  <c r="C50" i="31"/>
  <c r="B50" i="31"/>
  <c r="D49" i="31"/>
  <c r="C49" i="31"/>
  <c r="B49" i="31"/>
  <c r="J49" i="31" s="1"/>
  <c r="D48" i="31"/>
  <c r="C48" i="31"/>
  <c r="B48" i="31"/>
  <c r="J48" i="31" s="1"/>
  <c r="D47" i="31"/>
  <c r="C47" i="31"/>
  <c r="B47" i="31"/>
  <c r="G46" i="31"/>
  <c r="F46" i="31"/>
  <c r="E46" i="31"/>
  <c r="D46" i="31"/>
  <c r="C46" i="31"/>
  <c r="J46" i="31" s="1"/>
  <c r="B46" i="31"/>
  <c r="G45" i="31"/>
  <c r="F45" i="31"/>
  <c r="E45" i="31"/>
  <c r="K45" i="31" s="1"/>
  <c r="D45" i="31"/>
  <c r="C45" i="31"/>
  <c r="B45" i="31"/>
  <c r="G44" i="31"/>
  <c r="F44" i="31"/>
  <c r="E44" i="31"/>
  <c r="D44" i="31"/>
  <c r="C44" i="31"/>
  <c r="B44" i="31"/>
  <c r="G43" i="31"/>
  <c r="F43" i="31"/>
  <c r="E43" i="31"/>
  <c r="D43" i="31"/>
  <c r="J43" i="31" s="1"/>
  <c r="C43" i="31"/>
  <c r="B43" i="31"/>
  <c r="G42" i="31"/>
  <c r="F42" i="31"/>
  <c r="E42" i="31"/>
  <c r="D42" i="31"/>
  <c r="C42" i="31"/>
  <c r="B42" i="31"/>
  <c r="J42" i="31" s="1"/>
  <c r="G41" i="31"/>
  <c r="F41" i="31"/>
  <c r="E41" i="31"/>
  <c r="D41" i="31"/>
  <c r="C41" i="31"/>
  <c r="B41" i="31"/>
  <c r="G40" i="31"/>
  <c r="F40" i="31"/>
  <c r="E40" i="31"/>
  <c r="D40" i="31"/>
  <c r="C40" i="31"/>
  <c r="B40" i="31"/>
  <c r="G39" i="31"/>
  <c r="F39" i="31"/>
  <c r="E39" i="31"/>
  <c r="D39" i="31"/>
  <c r="C39" i="31"/>
  <c r="B39" i="31"/>
  <c r="J39" i="31" s="1"/>
  <c r="D33" i="31"/>
  <c r="C33" i="31"/>
  <c r="B33" i="31"/>
  <c r="J33" i="31" s="1"/>
  <c r="D32" i="31"/>
  <c r="C32" i="31"/>
  <c r="B32" i="31"/>
  <c r="D31" i="31"/>
  <c r="C31" i="31"/>
  <c r="B31" i="31"/>
  <c r="D30" i="31"/>
  <c r="C30" i="31"/>
  <c r="B30" i="31"/>
  <c r="G29" i="31"/>
  <c r="F29" i="31"/>
  <c r="E29" i="31"/>
  <c r="K29" i="31" s="1"/>
  <c r="D29" i="31"/>
  <c r="C29" i="31"/>
  <c r="B29" i="31"/>
  <c r="J28" i="31"/>
  <c r="G28" i="31"/>
  <c r="F28" i="31"/>
  <c r="E28" i="31"/>
  <c r="D28" i="31"/>
  <c r="C28" i="31"/>
  <c r="B28" i="31"/>
  <c r="G27" i="31"/>
  <c r="F27" i="31"/>
  <c r="E27" i="31"/>
  <c r="K27" i="31" s="1"/>
  <c r="D27" i="31"/>
  <c r="C27" i="31"/>
  <c r="B27" i="31"/>
  <c r="G26" i="31"/>
  <c r="F26" i="31"/>
  <c r="E26" i="31"/>
  <c r="K26" i="31" s="1"/>
  <c r="D26" i="31"/>
  <c r="C26" i="31"/>
  <c r="B26" i="31"/>
  <c r="G25" i="31"/>
  <c r="F25" i="31"/>
  <c r="E25" i="31"/>
  <c r="D25" i="31"/>
  <c r="C25" i="31"/>
  <c r="J25" i="31" s="1"/>
  <c r="B25" i="31"/>
  <c r="G24" i="31"/>
  <c r="F24" i="31"/>
  <c r="E24" i="31"/>
  <c r="D24" i="31"/>
  <c r="J24" i="31" s="1"/>
  <c r="C24" i="31"/>
  <c r="B24" i="31"/>
  <c r="J23" i="31"/>
  <c r="G23" i="31"/>
  <c r="F23" i="31"/>
  <c r="E23" i="31"/>
  <c r="D23" i="31"/>
  <c r="C23" i="31"/>
  <c r="B23" i="31"/>
  <c r="G22" i="31"/>
  <c r="F22" i="31"/>
  <c r="E22" i="31"/>
  <c r="D22" i="31"/>
  <c r="C22" i="31"/>
  <c r="B22" i="31"/>
  <c r="D16" i="31"/>
  <c r="C16" i="31"/>
  <c r="B16" i="31"/>
  <c r="D15" i="31"/>
  <c r="C15" i="31"/>
  <c r="B15" i="31"/>
  <c r="D14" i="31"/>
  <c r="C14" i="31"/>
  <c r="B14" i="31"/>
  <c r="J14" i="31" s="1"/>
  <c r="D13" i="31"/>
  <c r="C13" i="31"/>
  <c r="B13" i="31"/>
  <c r="J13" i="31" s="1"/>
  <c r="G12" i="31"/>
  <c r="F12" i="31"/>
  <c r="E12" i="31"/>
  <c r="K12" i="31" s="1"/>
  <c r="D12" i="31"/>
  <c r="C12" i="31"/>
  <c r="J12" i="31" s="1"/>
  <c r="B12" i="31"/>
  <c r="G11" i="31"/>
  <c r="F11" i="31"/>
  <c r="E11" i="31"/>
  <c r="D11" i="31"/>
  <c r="C11" i="31"/>
  <c r="B11" i="31"/>
  <c r="J11" i="31" s="1"/>
  <c r="G10" i="31"/>
  <c r="F10" i="31"/>
  <c r="E10" i="31"/>
  <c r="K10" i="31" s="1"/>
  <c r="D10" i="31"/>
  <c r="C10" i="31"/>
  <c r="B10" i="31"/>
  <c r="G9" i="31"/>
  <c r="F9" i="31"/>
  <c r="E9" i="31"/>
  <c r="D9" i="31"/>
  <c r="C9" i="31"/>
  <c r="B9" i="31"/>
  <c r="J9" i="31" s="1"/>
  <c r="G8" i="31"/>
  <c r="F8" i="31"/>
  <c r="E8" i="31"/>
  <c r="K8" i="31" s="1"/>
  <c r="D8" i="31"/>
  <c r="C8" i="31"/>
  <c r="J8" i="31" s="1"/>
  <c r="B8" i="31"/>
  <c r="G7" i="31"/>
  <c r="F7" i="31"/>
  <c r="E7" i="31"/>
  <c r="D7" i="31"/>
  <c r="C7" i="31"/>
  <c r="B7" i="31"/>
  <c r="G6" i="31"/>
  <c r="F6" i="31"/>
  <c r="E6" i="31"/>
  <c r="D6" i="31"/>
  <c r="C6" i="31"/>
  <c r="B6" i="31"/>
  <c r="G5" i="31"/>
  <c r="F5" i="31"/>
  <c r="E5" i="31"/>
  <c r="D5" i="31"/>
  <c r="C5" i="31"/>
  <c r="B5" i="31"/>
  <c r="N135" i="2"/>
  <c r="D135" i="2"/>
  <c r="C135" i="2"/>
  <c r="B135" i="2"/>
  <c r="J134" i="2"/>
  <c r="L134" i="2" s="1"/>
  <c r="N133" i="2"/>
  <c r="D133" i="2"/>
  <c r="C133" i="2"/>
  <c r="B133" i="2"/>
  <c r="J133" i="2" s="1"/>
  <c r="N132" i="2"/>
  <c r="D132" i="2"/>
  <c r="C132" i="2"/>
  <c r="B132" i="2"/>
  <c r="O130" i="2"/>
  <c r="N130" i="2"/>
  <c r="G130" i="2"/>
  <c r="F130" i="2"/>
  <c r="E130" i="2"/>
  <c r="D130" i="2"/>
  <c r="C130" i="2"/>
  <c r="B130" i="2"/>
  <c r="O129" i="2"/>
  <c r="N129" i="2"/>
  <c r="G129" i="2"/>
  <c r="F129" i="2"/>
  <c r="E129" i="2"/>
  <c r="D129" i="2"/>
  <c r="C129" i="2"/>
  <c r="B129" i="2"/>
  <c r="O128" i="2"/>
  <c r="P128" i="2" s="1"/>
  <c r="N128" i="2"/>
  <c r="G128" i="2"/>
  <c r="F128" i="2"/>
  <c r="E128" i="2"/>
  <c r="D128" i="2"/>
  <c r="C128" i="2"/>
  <c r="B128" i="2"/>
  <c r="O127" i="2"/>
  <c r="P127" i="2" s="1"/>
  <c r="N127" i="2"/>
  <c r="G127" i="2"/>
  <c r="F127" i="2"/>
  <c r="E127" i="2"/>
  <c r="D127" i="2"/>
  <c r="C127" i="2"/>
  <c r="B127" i="2"/>
  <c r="O126" i="2"/>
  <c r="P126" i="2" s="1"/>
  <c r="N126" i="2"/>
  <c r="G126" i="2"/>
  <c r="F126" i="2"/>
  <c r="E126" i="2"/>
  <c r="D126" i="2"/>
  <c r="C126" i="2"/>
  <c r="B126" i="2"/>
  <c r="O125" i="2"/>
  <c r="P125" i="2" s="1"/>
  <c r="N125" i="2"/>
  <c r="G125" i="2"/>
  <c r="F125" i="2"/>
  <c r="E125" i="2"/>
  <c r="D125" i="2"/>
  <c r="C125" i="2"/>
  <c r="B125" i="2"/>
  <c r="O124" i="2"/>
  <c r="P124" i="2" s="1"/>
  <c r="N124" i="2"/>
  <c r="G124" i="2"/>
  <c r="G136" i="2" s="1"/>
  <c r="F124" i="2"/>
  <c r="F136" i="2" s="1"/>
  <c r="E124" i="2"/>
  <c r="E136" i="2" s="1"/>
  <c r="D124" i="2"/>
  <c r="C124" i="2"/>
  <c r="B124" i="2"/>
  <c r="N116" i="2"/>
  <c r="D116" i="2"/>
  <c r="C116" i="2"/>
  <c r="B116" i="2"/>
  <c r="J116" i="2" s="1"/>
  <c r="N114" i="2"/>
  <c r="D114" i="2"/>
  <c r="C114" i="2"/>
  <c r="J114" i="2" s="1"/>
  <c r="B114" i="2"/>
  <c r="N113" i="2"/>
  <c r="D113" i="2"/>
  <c r="C113" i="2"/>
  <c r="B113" i="2"/>
  <c r="J113" i="2" s="1"/>
  <c r="J112" i="2"/>
  <c r="O111" i="2"/>
  <c r="N111" i="2"/>
  <c r="G111" i="2"/>
  <c r="F111" i="2"/>
  <c r="E111" i="2"/>
  <c r="D111" i="2"/>
  <c r="C111" i="2"/>
  <c r="B111" i="2"/>
  <c r="J111" i="2" s="1"/>
  <c r="O110" i="2"/>
  <c r="P110" i="2" s="1"/>
  <c r="N110" i="2"/>
  <c r="G110" i="2"/>
  <c r="F110" i="2"/>
  <c r="E110" i="2"/>
  <c r="D110" i="2"/>
  <c r="C110" i="2"/>
  <c r="B110" i="2"/>
  <c r="J110" i="2" s="1"/>
  <c r="O109" i="2"/>
  <c r="N109" i="2"/>
  <c r="G109" i="2"/>
  <c r="F109" i="2"/>
  <c r="E109" i="2"/>
  <c r="D109" i="2"/>
  <c r="C109" i="2"/>
  <c r="B109" i="2"/>
  <c r="J109" i="2" s="1"/>
  <c r="O108" i="2"/>
  <c r="P108" i="2" s="1"/>
  <c r="N108" i="2"/>
  <c r="G108" i="2"/>
  <c r="F108" i="2"/>
  <c r="E108" i="2"/>
  <c r="D108" i="2"/>
  <c r="C108" i="2"/>
  <c r="B108" i="2"/>
  <c r="J108" i="2" s="1"/>
  <c r="O107" i="2"/>
  <c r="P107" i="2" s="1"/>
  <c r="N107" i="2"/>
  <c r="G107" i="2"/>
  <c r="F107" i="2"/>
  <c r="E107" i="2"/>
  <c r="D107" i="2"/>
  <c r="C107" i="2"/>
  <c r="B107" i="2"/>
  <c r="J107" i="2" s="1"/>
  <c r="O106" i="2"/>
  <c r="P106" i="2" s="1"/>
  <c r="N106" i="2"/>
  <c r="G106" i="2"/>
  <c r="F106" i="2"/>
  <c r="E106" i="2"/>
  <c r="D106" i="2"/>
  <c r="C106" i="2"/>
  <c r="B106" i="2"/>
  <c r="J106" i="2" s="1"/>
  <c r="O105" i="2"/>
  <c r="P105" i="2" s="1"/>
  <c r="N105" i="2"/>
  <c r="G105" i="2"/>
  <c r="G117" i="2" s="1"/>
  <c r="F105" i="2"/>
  <c r="E105" i="2"/>
  <c r="E117" i="2" s="1"/>
  <c r="D105" i="2"/>
  <c r="D117" i="2" s="1"/>
  <c r="C105" i="2"/>
  <c r="B105" i="2"/>
  <c r="J105" i="2" s="1"/>
  <c r="N96" i="2"/>
  <c r="D96" i="2"/>
  <c r="C96" i="2"/>
  <c r="B96" i="2"/>
  <c r="N94" i="2"/>
  <c r="D94" i="2"/>
  <c r="C94" i="2"/>
  <c r="B94" i="2"/>
  <c r="N93" i="2"/>
  <c r="D93" i="2"/>
  <c r="C93" i="2"/>
  <c r="B93" i="2"/>
  <c r="J93" i="2" s="1"/>
  <c r="K92" i="2"/>
  <c r="O91" i="2"/>
  <c r="P91" i="2" s="1"/>
  <c r="N91" i="2"/>
  <c r="G91" i="2"/>
  <c r="F91" i="2"/>
  <c r="E91" i="2"/>
  <c r="D91" i="2"/>
  <c r="C91" i="2"/>
  <c r="B91" i="2"/>
  <c r="P90" i="2"/>
  <c r="O90" i="2"/>
  <c r="N90" i="2"/>
  <c r="G90" i="2"/>
  <c r="F90" i="2"/>
  <c r="E90" i="2"/>
  <c r="K90" i="2" s="1"/>
  <c r="D90" i="2"/>
  <c r="C90" i="2"/>
  <c r="B90" i="2"/>
  <c r="O89" i="2"/>
  <c r="N89" i="2"/>
  <c r="P89" i="2" s="1"/>
  <c r="G89" i="2"/>
  <c r="F89" i="2"/>
  <c r="E89" i="2"/>
  <c r="D89" i="2"/>
  <c r="C89" i="2"/>
  <c r="B89" i="2"/>
  <c r="O88" i="2"/>
  <c r="P88" i="2" s="1"/>
  <c r="N88" i="2"/>
  <c r="G88" i="2"/>
  <c r="F88" i="2"/>
  <c r="K88" i="2" s="1"/>
  <c r="L88" i="2" s="1"/>
  <c r="E88" i="2"/>
  <c r="D88" i="2"/>
  <c r="C88" i="2"/>
  <c r="B88" i="2"/>
  <c r="J88" i="2" s="1"/>
  <c r="P87" i="2"/>
  <c r="O87" i="2"/>
  <c r="N87" i="2"/>
  <c r="G87" i="2"/>
  <c r="F87" i="2"/>
  <c r="E87" i="2"/>
  <c r="D87" i="2"/>
  <c r="C87" i="2"/>
  <c r="B87" i="2"/>
  <c r="J87" i="2" s="1"/>
  <c r="O86" i="2"/>
  <c r="N86" i="2"/>
  <c r="P86" i="2" s="1"/>
  <c r="G86" i="2"/>
  <c r="F86" i="2"/>
  <c r="E86" i="2"/>
  <c r="K86" i="2" s="1"/>
  <c r="D86" i="2"/>
  <c r="C86" i="2"/>
  <c r="B86" i="2"/>
  <c r="P85" i="2"/>
  <c r="O85" i="2"/>
  <c r="N85" i="2"/>
  <c r="G85" i="2"/>
  <c r="F85" i="2"/>
  <c r="E85" i="2"/>
  <c r="D85" i="2"/>
  <c r="C85" i="2"/>
  <c r="B85" i="2"/>
  <c r="J85" i="2" s="1"/>
  <c r="N77" i="2"/>
  <c r="D77" i="2"/>
  <c r="C77" i="2"/>
  <c r="B77" i="2"/>
  <c r="J77" i="2" s="1"/>
  <c r="J76" i="2"/>
  <c r="L76" i="2" s="1"/>
  <c r="N75" i="2"/>
  <c r="D75" i="2"/>
  <c r="C75" i="2"/>
  <c r="B75" i="2"/>
  <c r="N74" i="2"/>
  <c r="D74" i="2"/>
  <c r="C74" i="2"/>
  <c r="J74" i="2" s="1"/>
  <c r="B74" i="2"/>
  <c r="P73" i="2"/>
  <c r="O72" i="2"/>
  <c r="P72" i="2" s="1"/>
  <c r="N72" i="2"/>
  <c r="J72" i="2"/>
  <c r="G72" i="2"/>
  <c r="F72" i="2"/>
  <c r="E72" i="2"/>
  <c r="K72" i="2" s="1"/>
  <c r="L72" i="2" s="1"/>
  <c r="D72" i="2"/>
  <c r="C72" i="2"/>
  <c r="B72" i="2"/>
  <c r="O71" i="2"/>
  <c r="N71" i="2"/>
  <c r="G71" i="2"/>
  <c r="F71" i="2"/>
  <c r="E71" i="2"/>
  <c r="K71" i="2" s="1"/>
  <c r="D71" i="2"/>
  <c r="C71" i="2"/>
  <c r="B71" i="2"/>
  <c r="O70" i="2"/>
  <c r="N70" i="2"/>
  <c r="G70" i="2"/>
  <c r="F70" i="2"/>
  <c r="E70" i="2"/>
  <c r="K70" i="2" s="1"/>
  <c r="D70" i="2"/>
  <c r="C70" i="2"/>
  <c r="B70" i="2"/>
  <c r="J70" i="2" s="1"/>
  <c r="O69" i="2"/>
  <c r="P69" i="2" s="1"/>
  <c r="N69" i="2"/>
  <c r="G69" i="2"/>
  <c r="F69" i="2"/>
  <c r="E69" i="2"/>
  <c r="D69" i="2"/>
  <c r="C69" i="2"/>
  <c r="B69" i="2"/>
  <c r="O68" i="2"/>
  <c r="P68" i="2" s="1"/>
  <c r="N68" i="2"/>
  <c r="K68" i="2"/>
  <c r="G68" i="2"/>
  <c r="F68" i="2"/>
  <c r="E68" i="2"/>
  <c r="D68" i="2"/>
  <c r="C68" i="2"/>
  <c r="J68" i="2" s="1"/>
  <c r="B68" i="2"/>
  <c r="O67" i="2"/>
  <c r="P67" i="2" s="1"/>
  <c r="N67" i="2"/>
  <c r="G67" i="2"/>
  <c r="F67" i="2"/>
  <c r="E67" i="2"/>
  <c r="D67" i="2"/>
  <c r="D78" i="2" s="1"/>
  <c r="C67" i="2"/>
  <c r="B67" i="2"/>
  <c r="O66" i="2"/>
  <c r="P66" i="2" s="1"/>
  <c r="N66" i="2"/>
  <c r="G66" i="2"/>
  <c r="F66" i="2"/>
  <c r="F78" i="2" s="1"/>
  <c r="E66" i="2"/>
  <c r="K66" i="2" s="1"/>
  <c r="L66" i="2" s="1"/>
  <c r="D66" i="2"/>
  <c r="C66" i="2"/>
  <c r="C78" i="2" s="1"/>
  <c r="B66" i="2"/>
  <c r="J66" i="2" s="1"/>
  <c r="N57" i="2"/>
  <c r="D57" i="2"/>
  <c r="C57" i="2"/>
  <c r="B57" i="2"/>
  <c r="N55" i="2"/>
  <c r="D55" i="2"/>
  <c r="C55" i="2"/>
  <c r="B55" i="2"/>
  <c r="J55" i="2" s="1"/>
  <c r="N54" i="2"/>
  <c r="D54" i="2"/>
  <c r="C54" i="2"/>
  <c r="J54" i="2" s="1"/>
  <c r="B54" i="2"/>
  <c r="J53" i="2"/>
  <c r="O52" i="2"/>
  <c r="N52" i="2"/>
  <c r="G52" i="2"/>
  <c r="K52" i="2" s="1"/>
  <c r="F52" i="2"/>
  <c r="E52" i="2"/>
  <c r="D52" i="2"/>
  <c r="C52" i="2"/>
  <c r="B52" i="2"/>
  <c r="O51" i="2"/>
  <c r="N51" i="2"/>
  <c r="P51" i="2" s="1"/>
  <c r="J51" i="2"/>
  <c r="G51" i="2"/>
  <c r="F51" i="2"/>
  <c r="E51" i="2"/>
  <c r="K51" i="2" s="1"/>
  <c r="L51" i="2" s="1"/>
  <c r="D51" i="2"/>
  <c r="C51" i="2"/>
  <c r="B51" i="2"/>
  <c r="O50" i="2"/>
  <c r="N50" i="2"/>
  <c r="G50" i="2"/>
  <c r="F50" i="2"/>
  <c r="E50" i="2"/>
  <c r="D50" i="2"/>
  <c r="C50" i="2"/>
  <c r="J50" i="2" s="1"/>
  <c r="B50" i="2"/>
  <c r="O49" i="2"/>
  <c r="N49" i="2"/>
  <c r="G49" i="2"/>
  <c r="F49" i="2"/>
  <c r="E49" i="2"/>
  <c r="D49" i="2"/>
  <c r="J49" i="2" s="1"/>
  <c r="C49" i="2"/>
  <c r="B49" i="2"/>
  <c r="O48" i="2"/>
  <c r="P48" i="2" s="1"/>
  <c r="N48" i="2"/>
  <c r="G48" i="2"/>
  <c r="F48" i="2"/>
  <c r="E48" i="2"/>
  <c r="D48" i="2"/>
  <c r="C48" i="2"/>
  <c r="B48" i="2"/>
  <c r="O47" i="2"/>
  <c r="P47" i="2" s="1"/>
  <c r="N47" i="2"/>
  <c r="G47" i="2"/>
  <c r="F47" i="2"/>
  <c r="E47" i="2"/>
  <c r="D47" i="2"/>
  <c r="C47" i="2"/>
  <c r="B47" i="2"/>
  <c r="O46" i="2"/>
  <c r="P46" i="2" s="1"/>
  <c r="N46" i="2"/>
  <c r="G46" i="2"/>
  <c r="F46" i="2"/>
  <c r="E46" i="2"/>
  <c r="D46" i="2"/>
  <c r="C46" i="2"/>
  <c r="B46" i="2"/>
  <c r="N37" i="2"/>
  <c r="D37" i="2"/>
  <c r="C37" i="2"/>
  <c r="B37" i="2"/>
  <c r="J37" i="2" s="1"/>
  <c r="J36" i="2"/>
  <c r="L36" i="2" s="1"/>
  <c r="N35" i="2"/>
  <c r="D35" i="2"/>
  <c r="C35" i="2"/>
  <c r="B35" i="2"/>
  <c r="J35" i="2" s="1"/>
  <c r="N34" i="2"/>
  <c r="D34" i="2"/>
  <c r="C34" i="2"/>
  <c r="B34" i="2"/>
  <c r="O32" i="2"/>
  <c r="P32" i="2" s="1"/>
  <c r="N32" i="2"/>
  <c r="G32" i="2"/>
  <c r="F32" i="2"/>
  <c r="K32" i="2" s="1"/>
  <c r="E32" i="2"/>
  <c r="D32" i="2"/>
  <c r="C32" i="2"/>
  <c r="B32" i="2"/>
  <c r="O31" i="2"/>
  <c r="N31" i="2"/>
  <c r="G31" i="2"/>
  <c r="F31" i="2"/>
  <c r="E31" i="2"/>
  <c r="D31" i="2"/>
  <c r="C31" i="2"/>
  <c r="B31" i="2"/>
  <c r="O30" i="2"/>
  <c r="P30" i="2" s="1"/>
  <c r="N30" i="2"/>
  <c r="G30" i="2"/>
  <c r="F30" i="2"/>
  <c r="K30" i="2" s="1"/>
  <c r="E30" i="2"/>
  <c r="D30" i="2"/>
  <c r="C30" i="2"/>
  <c r="B30" i="2"/>
  <c r="O29" i="2"/>
  <c r="N29" i="2"/>
  <c r="P29" i="2" s="1"/>
  <c r="G29" i="2"/>
  <c r="F29" i="2"/>
  <c r="E29" i="2"/>
  <c r="D29" i="2"/>
  <c r="C29" i="2"/>
  <c r="B29" i="2"/>
  <c r="O28" i="2"/>
  <c r="N28" i="2"/>
  <c r="G28" i="2"/>
  <c r="F28" i="2"/>
  <c r="K28" i="2" s="1"/>
  <c r="E28" i="2"/>
  <c r="D28" i="2"/>
  <c r="C28" i="2"/>
  <c r="B28" i="2"/>
  <c r="O27" i="2"/>
  <c r="N27" i="2"/>
  <c r="P27" i="2" s="1"/>
  <c r="G27" i="2"/>
  <c r="F27" i="2"/>
  <c r="E27" i="2"/>
  <c r="D27" i="2"/>
  <c r="C27" i="2"/>
  <c r="B27" i="2"/>
  <c r="O26" i="2"/>
  <c r="N26" i="2"/>
  <c r="G26" i="2"/>
  <c r="G38" i="2" s="1"/>
  <c r="F26" i="2"/>
  <c r="E26" i="2"/>
  <c r="D26" i="2"/>
  <c r="D38" i="2" s="1"/>
  <c r="C26" i="2"/>
  <c r="C38" i="2" s="1"/>
  <c r="B26" i="2"/>
  <c r="N17" i="2"/>
  <c r="D17" i="2"/>
  <c r="C17" i="2"/>
  <c r="B17" i="2"/>
  <c r="J17" i="2" s="1"/>
  <c r="N15" i="2"/>
  <c r="D15" i="2"/>
  <c r="C15" i="2"/>
  <c r="B15" i="2"/>
  <c r="N14" i="2"/>
  <c r="D14" i="2"/>
  <c r="C14" i="2"/>
  <c r="B14" i="2"/>
  <c r="O12" i="2"/>
  <c r="P12" i="2" s="1"/>
  <c r="N12" i="2"/>
  <c r="K12" i="2"/>
  <c r="G12" i="2"/>
  <c r="F12" i="2"/>
  <c r="E12" i="2"/>
  <c r="D12" i="2"/>
  <c r="C12" i="2"/>
  <c r="B12" i="2"/>
  <c r="J12" i="2" s="1"/>
  <c r="O11" i="2"/>
  <c r="P11" i="2" s="1"/>
  <c r="N11" i="2"/>
  <c r="G11" i="2"/>
  <c r="F11" i="2"/>
  <c r="E11" i="2"/>
  <c r="D11" i="2"/>
  <c r="C11" i="2"/>
  <c r="B11" i="2"/>
  <c r="P10" i="2"/>
  <c r="O10" i="2"/>
  <c r="N10" i="2"/>
  <c r="G10" i="2"/>
  <c r="F10" i="2"/>
  <c r="E10" i="2"/>
  <c r="K10" i="2" s="1"/>
  <c r="D10" i="2"/>
  <c r="C10" i="2"/>
  <c r="B10" i="2"/>
  <c r="O9" i="2"/>
  <c r="N9" i="2"/>
  <c r="P9" i="2" s="1"/>
  <c r="G9" i="2"/>
  <c r="F9" i="2"/>
  <c r="E9" i="2"/>
  <c r="D9" i="2"/>
  <c r="C9" i="2"/>
  <c r="B9" i="2"/>
  <c r="O8" i="2"/>
  <c r="P8" i="2" s="1"/>
  <c r="N8" i="2"/>
  <c r="G8" i="2"/>
  <c r="F8" i="2"/>
  <c r="K8" i="2" s="1"/>
  <c r="L8" i="2" s="1"/>
  <c r="E8" i="2"/>
  <c r="D8" i="2"/>
  <c r="C8" i="2"/>
  <c r="B8" i="2"/>
  <c r="J8" i="2" s="1"/>
  <c r="O7" i="2"/>
  <c r="P7" i="2" s="1"/>
  <c r="N7" i="2"/>
  <c r="G7" i="2"/>
  <c r="F7" i="2"/>
  <c r="E7" i="2"/>
  <c r="D7" i="2"/>
  <c r="C7" i="2"/>
  <c r="B7" i="2"/>
  <c r="J7" i="2" s="1"/>
  <c r="O6" i="2"/>
  <c r="N6" i="2"/>
  <c r="P6" i="2" s="1"/>
  <c r="G6" i="2"/>
  <c r="F6" i="2"/>
  <c r="E6" i="2"/>
  <c r="K6" i="2" s="1"/>
  <c r="D6" i="2"/>
  <c r="C6" i="2"/>
  <c r="B6" i="2"/>
  <c r="G20" i="29"/>
  <c r="J19" i="29"/>
  <c r="I19" i="29"/>
  <c r="H19" i="29"/>
  <c r="G19" i="29"/>
  <c r="F19" i="29"/>
  <c r="E19" i="29"/>
  <c r="D19" i="29"/>
  <c r="D20" i="29" s="1"/>
  <c r="C19" i="29"/>
  <c r="N18" i="29"/>
  <c r="M18" i="29"/>
  <c r="L18" i="29"/>
  <c r="K18" i="29"/>
  <c r="J18" i="29"/>
  <c r="J20" i="29" s="1"/>
  <c r="I18" i="29"/>
  <c r="H18" i="29"/>
  <c r="G18" i="29"/>
  <c r="F18" i="29"/>
  <c r="E18" i="29"/>
  <c r="E20" i="29" s="1"/>
  <c r="D18" i="29"/>
  <c r="C18" i="29"/>
  <c r="F15" i="29"/>
  <c r="J14" i="29"/>
  <c r="I14" i="29"/>
  <c r="H14" i="29"/>
  <c r="G14" i="29"/>
  <c r="F14" i="29"/>
  <c r="E14" i="29"/>
  <c r="D14" i="29"/>
  <c r="D15" i="29" s="1"/>
  <c r="C14" i="29"/>
  <c r="N13" i="29"/>
  <c r="M13" i="29"/>
  <c r="L13" i="29"/>
  <c r="K13" i="29"/>
  <c r="J13" i="29"/>
  <c r="I13" i="29"/>
  <c r="H13" i="29"/>
  <c r="H15" i="29" s="1"/>
  <c r="G13" i="29"/>
  <c r="F13" i="29"/>
  <c r="E13" i="29"/>
  <c r="E15" i="29" s="1"/>
  <c r="D13" i="29"/>
  <c r="C13" i="29"/>
  <c r="J10" i="29"/>
  <c r="I10" i="29"/>
  <c r="H10" i="29"/>
  <c r="G10" i="29"/>
  <c r="F10" i="29"/>
  <c r="E10" i="29"/>
  <c r="D10" i="29"/>
  <c r="C10" i="29"/>
  <c r="J7" i="29"/>
  <c r="I7" i="29"/>
  <c r="H7" i="29"/>
  <c r="G7" i="29"/>
  <c r="F7" i="29"/>
  <c r="E7" i="29"/>
  <c r="D7" i="29"/>
  <c r="C7" i="29"/>
  <c r="L70" i="2" l="1"/>
  <c r="J15" i="29"/>
  <c r="I20" i="29"/>
  <c r="J6" i="2"/>
  <c r="K9" i="2"/>
  <c r="J11" i="2"/>
  <c r="G58" i="2"/>
  <c r="K48" i="2"/>
  <c r="J67" i="2"/>
  <c r="J73" i="2"/>
  <c r="C97" i="2"/>
  <c r="J86" i="2"/>
  <c r="K89" i="2"/>
  <c r="J91" i="2"/>
  <c r="P92" i="2"/>
  <c r="P97" i="2" s="1"/>
  <c r="J94" i="2"/>
  <c r="P109" i="2"/>
  <c r="P111" i="2"/>
  <c r="J135" i="2"/>
  <c r="K5" i="31"/>
  <c r="J7" i="31"/>
  <c r="K9" i="31"/>
  <c r="L9" i="31" s="1"/>
  <c r="J29" i="31"/>
  <c r="L29" i="31" s="1"/>
  <c r="J41" i="31"/>
  <c r="K42" i="31"/>
  <c r="L42" i="31" s="1"/>
  <c r="K43" i="31"/>
  <c r="J45" i="31"/>
  <c r="P31" i="2"/>
  <c r="P33" i="2"/>
  <c r="K50" i="2"/>
  <c r="L50" i="2" s="1"/>
  <c r="D97" i="2"/>
  <c r="J92" i="2"/>
  <c r="L92" i="2" s="1"/>
  <c r="P129" i="2"/>
  <c r="P130" i="2"/>
  <c r="P131" i="2"/>
  <c r="G17" i="31"/>
  <c r="J16" i="31"/>
  <c r="K25" i="31"/>
  <c r="J31" i="31"/>
  <c r="J40" i="31"/>
  <c r="K46" i="31"/>
  <c r="P26" i="2"/>
  <c r="P28" i="2"/>
  <c r="B51" i="31"/>
  <c r="K11" i="2"/>
  <c r="J13" i="2"/>
  <c r="L13" i="2" s="1"/>
  <c r="J14" i="2"/>
  <c r="J26" i="2"/>
  <c r="J27" i="2"/>
  <c r="J28" i="2"/>
  <c r="L28" i="2" s="1"/>
  <c r="J29" i="2"/>
  <c r="J30" i="2"/>
  <c r="J31" i="2"/>
  <c r="J32" i="2"/>
  <c r="L32" i="2" s="1"/>
  <c r="J33" i="2"/>
  <c r="J34" i="2"/>
  <c r="B58" i="2"/>
  <c r="P49" i="2"/>
  <c r="P50" i="2"/>
  <c r="K67" i="2"/>
  <c r="P70" i="2"/>
  <c r="P71" i="2"/>
  <c r="F97" i="2"/>
  <c r="K91" i="2"/>
  <c r="J95" i="2"/>
  <c r="L95" i="2" s="1"/>
  <c r="C117" i="2"/>
  <c r="B136" i="2"/>
  <c r="J125" i="2"/>
  <c r="J126" i="2"/>
  <c r="J127" i="2"/>
  <c r="J128" i="2"/>
  <c r="J129" i="2"/>
  <c r="J130" i="2"/>
  <c r="J6" i="31"/>
  <c r="K7" i="31"/>
  <c r="L7" i="31" s="1"/>
  <c r="L12" i="31"/>
  <c r="B34" i="31"/>
  <c r="J27" i="31"/>
  <c r="C51" i="31"/>
  <c r="K41" i="31"/>
  <c r="J44" i="31"/>
  <c r="L45" i="31"/>
  <c r="L30" i="2"/>
  <c r="C18" i="2"/>
  <c r="D18" i="2"/>
  <c r="J16" i="2"/>
  <c r="L16" i="2" s="1"/>
  <c r="J46" i="2"/>
  <c r="J47" i="2"/>
  <c r="J48" i="2"/>
  <c r="P52" i="2"/>
  <c r="J57" i="2"/>
  <c r="J69" i="2"/>
  <c r="J75" i="2"/>
  <c r="G97" i="2"/>
  <c r="J115" i="2"/>
  <c r="L115" i="2" s="1"/>
  <c r="C136" i="2"/>
  <c r="J131" i="2"/>
  <c r="J132" i="2"/>
  <c r="B17" i="31"/>
  <c r="J10" i="31"/>
  <c r="C34" i="31"/>
  <c r="K23" i="31"/>
  <c r="L23" i="31" s="1"/>
  <c r="J26" i="31"/>
  <c r="K28" i="31"/>
  <c r="L28" i="31" s="1"/>
  <c r="J32" i="31"/>
  <c r="D51" i="31"/>
  <c r="K40" i="31"/>
  <c r="J47" i="31"/>
  <c r="I15" i="29"/>
  <c r="H20" i="29"/>
  <c r="O13" i="29"/>
  <c r="J9" i="2"/>
  <c r="D58" i="2"/>
  <c r="K69" i="2"/>
  <c r="K87" i="2"/>
  <c r="L87" i="2" s="1"/>
  <c r="J89" i="2"/>
  <c r="K106" i="2"/>
  <c r="L106" i="2" s="1"/>
  <c r="K108" i="2"/>
  <c r="L108" i="2" s="1"/>
  <c r="K110" i="2"/>
  <c r="L110" i="2" s="1"/>
  <c r="K112" i="2"/>
  <c r="L112" i="2" s="1"/>
  <c r="D136" i="2"/>
  <c r="C17" i="31"/>
  <c r="J15" i="31"/>
  <c r="D34" i="31"/>
  <c r="K24" i="31"/>
  <c r="L24" i="31" s="1"/>
  <c r="K44" i="31"/>
  <c r="L44" i="31" s="1"/>
  <c r="J50" i="31"/>
  <c r="F38" i="2"/>
  <c r="J15" i="2"/>
  <c r="O18" i="29"/>
  <c r="P13" i="2"/>
  <c r="G15" i="29"/>
  <c r="F20" i="29"/>
  <c r="K7" i="2"/>
  <c r="L7" i="2" s="1"/>
  <c r="O19" i="29"/>
  <c r="C20" i="29"/>
  <c r="F18" i="2"/>
  <c r="J10" i="2"/>
  <c r="L10" i="2" s="1"/>
  <c r="K13" i="2"/>
  <c r="K27" i="2"/>
  <c r="K29" i="2"/>
  <c r="K31" i="2"/>
  <c r="K47" i="2"/>
  <c r="K49" i="2"/>
  <c r="L49" i="2" s="1"/>
  <c r="J52" i="2"/>
  <c r="L52" i="2" s="1"/>
  <c r="J56" i="2"/>
  <c r="L56" i="2" s="1"/>
  <c r="B78" i="2"/>
  <c r="J71" i="2"/>
  <c r="J90" i="2"/>
  <c r="L90" i="2" s="1"/>
  <c r="J96" i="2"/>
  <c r="K105" i="2"/>
  <c r="L105" i="2" s="1"/>
  <c r="F117" i="2"/>
  <c r="K107" i="2"/>
  <c r="L107" i="2" s="1"/>
  <c r="K109" i="2"/>
  <c r="L109" i="2" s="1"/>
  <c r="K111" i="2"/>
  <c r="L111" i="2" s="1"/>
  <c r="K125" i="2"/>
  <c r="L125" i="2" s="1"/>
  <c r="K126" i="2"/>
  <c r="L126" i="2" s="1"/>
  <c r="K127" i="2"/>
  <c r="L127" i="2" s="1"/>
  <c r="K128" i="2"/>
  <c r="L128" i="2" s="1"/>
  <c r="K129" i="2"/>
  <c r="L129" i="2" s="1"/>
  <c r="K130" i="2"/>
  <c r="L130" i="2" s="1"/>
  <c r="K131" i="2"/>
  <c r="L131" i="2" s="1"/>
  <c r="D17" i="31"/>
  <c r="K6" i="31"/>
  <c r="L6" i="31" s="1"/>
  <c r="K11" i="31"/>
  <c r="L11" i="31" s="1"/>
  <c r="J30" i="31"/>
  <c r="L68" i="2"/>
  <c r="L71" i="2"/>
  <c r="L10" i="31"/>
  <c r="L26" i="31"/>
  <c r="G18" i="2"/>
  <c r="P53" i="2"/>
  <c r="P136" i="2"/>
  <c r="K33" i="2"/>
  <c r="L33" i="2" s="1"/>
  <c r="E58" i="2"/>
  <c r="F58" i="2"/>
  <c r="P78" i="2"/>
  <c r="E51" i="31"/>
  <c r="G78" i="2"/>
  <c r="O14" i="29"/>
  <c r="P18" i="2"/>
  <c r="K53" i="2"/>
  <c r="L53" i="2" s="1"/>
  <c r="E34" i="31"/>
  <c r="F51" i="31"/>
  <c r="K73" i="2"/>
  <c r="L73" i="2" s="1"/>
  <c r="E17" i="31"/>
  <c r="F34" i="31"/>
  <c r="G51" i="31"/>
  <c r="E97" i="2"/>
  <c r="P112" i="2"/>
  <c r="G34" i="31"/>
  <c r="L11" i="2"/>
  <c r="P38" i="2"/>
  <c r="L67" i="2"/>
  <c r="L91" i="2"/>
  <c r="L25" i="31"/>
  <c r="L6" i="2"/>
  <c r="L69" i="2"/>
  <c r="L41" i="31"/>
  <c r="O20" i="29"/>
  <c r="L12" i="2"/>
  <c r="L27" i="2"/>
  <c r="L29" i="2"/>
  <c r="L31" i="2"/>
  <c r="L47" i="2"/>
  <c r="L86" i="2"/>
  <c r="L8" i="31"/>
  <c r="L40" i="31"/>
  <c r="L46" i="31"/>
  <c r="P58" i="2"/>
  <c r="L27" i="31"/>
  <c r="L43" i="31"/>
  <c r="E78" i="2"/>
  <c r="B97" i="2"/>
  <c r="J124" i="2"/>
  <c r="K39" i="31"/>
  <c r="L39" i="31" s="1"/>
  <c r="K124" i="2"/>
  <c r="L124" i="2" s="1"/>
  <c r="F17" i="31"/>
  <c r="J22" i="31"/>
  <c r="C15" i="29"/>
  <c r="O15" i="29" s="1"/>
  <c r="K26" i="2"/>
  <c r="L26" i="2" s="1"/>
  <c r="E38" i="2"/>
  <c r="K22" i="31"/>
  <c r="C58" i="2"/>
  <c r="K85" i="2"/>
  <c r="L85" i="2" s="1"/>
  <c r="B117" i="2"/>
  <c r="J5" i="31"/>
  <c r="L5" i="31" s="1"/>
  <c r="E18" i="2"/>
  <c r="B18" i="2"/>
  <c r="B38" i="2"/>
  <c r="K46" i="2"/>
  <c r="L46" i="2" s="1"/>
  <c r="L89" i="2" l="1"/>
  <c r="L9" i="2"/>
  <c r="L22" i="31"/>
  <c r="L4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fbwog\OneDrive\Desktop\차량 분석\24년\24년 1월.xlsx" odcFile="C:\Users\fbwog\OneDrive\Documents\내 데이터 원본\24년 1월 Sheet1$.odc" keepAlive="1" name="24년 1월 Sheet1$" type="5" refreshedVersion="0" new="1" background="1">
    <dbPr connection="Provider=Microsoft.ACE.OLEDB.12.0;Password=&quot;&quot;;User ID=Admin;Data Source=C:\Users\fbwog\OneDrive\Desktop\차량 분석\24년\24년 1월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1$" commandType="3"/>
  </connection>
</connections>
</file>

<file path=xl/sharedStrings.xml><?xml version="1.0" encoding="utf-8"?>
<sst xmlns="http://schemas.openxmlformats.org/spreadsheetml/2006/main" count="68303" uniqueCount="837">
  <si>
    <t>1월</t>
    <phoneticPr fontId="2" type="noConversion"/>
  </si>
  <si>
    <t>2월</t>
    <phoneticPr fontId="2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</si>
  <si>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</si>
  <si>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</si>
  <si>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</si>
  <si>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6월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</si>
  <si>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</si>
  <si>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</si>
  <si>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</si>
  <si>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</si>
  <si>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</si>
  <si>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</si>
  <si>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합계</t>
  </si>
  <si>
    <t>합계</t>
    <phoneticPr fontId="2" type="noConversion"/>
  </si>
  <si>
    <t>대구본부</t>
  </si>
  <si>
    <t>운용지원팀</t>
  </si>
  <si>
    <t/>
  </si>
  <si>
    <t>렌트</t>
  </si>
  <si>
    <t>경차</t>
  </si>
  <si>
    <t>모닝(L)</t>
  </si>
  <si>
    <t>52하9955</t>
  </si>
  <si>
    <t>휘발유</t>
  </si>
  <si>
    <t>자차</t>
  </si>
  <si>
    <t>기타</t>
  </si>
  <si>
    <t>포터</t>
  </si>
  <si>
    <t>91주1465</t>
  </si>
  <si>
    <t>경유</t>
  </si>
  <si>
    <t>81더6676</t>
  </si>
  <si>
    <t>김지훈</t>
  </si>
  <si>
    <t>RV/SUV</t>
  </si>
  <si>
    <t>티볼리</t>
  </si>
  <si>
    <t>104허4264</t>
  </si>
  <si>
    <t>리스</t>
  </si>
  <si>
    <t>스타리아</t>
  </si>
  <si>
    <t>86부5462</t>
  </si>
  <si>
    <t>카니발</t>
  </si>
  <si>
    <t>대차/145호1899(104허4264)</t>
  </si>
  <si>
    <t>중형승용</t>
  </si>
  <si>
    <t>K5</t>
  </si>
  <si>
    <t>대차/52호0200(104허4264)</t>
  </si>
  <si>
    <t>소형승용</t>
  </si>
  <si>
    <t>아반떼CN7</t>
  </si>
  <si>
    <t>대차/03호7536(104허4264)</t>
  </si>
  <si>
    <t>대차/104허1705(104허4264)</t>
  </si>
  <si>
    <t>셀토스</t>
  </si>
  <si>
    <t>231허4115</t>
  </si>
  <si>
    <t>815머9749</t>
  </si>
  <si>
    <t>소계</t>
  </si>
  <si>
    <t>현장경영팀</t>
  </si>
  <si>
    <t>EV</t>
  </si>
  <si>
    <t>아이오닉</t>
  </si>
  <si>
    <t>48머6029</t>
  </si>
  <si>
    <t>쏘나타(뉴라이즈)</t>
  </si>
  <si>
    <t>57하0412</t>
  </si>
  <si>
    <t>류재하</t>
  </si>
  <si>
    <t>K3</t>
  </si>
  <si>
    <t>160허3488</t>
  </si>
  <si>
    <t>K5(Hybrid)</t>
  </si>
  <si>
    <t>193허1626</t>
  </si>
  <si>
    <t>192허4930</t>
  </si>
  <si>
    <t>동대구운용팀</t>
  </si>
  <si>
    <t>스포티지</t>
  </si>
  <si>
    <t>04호8776</t>
  </si>
  <si>
    <t>SOUL EV</t>
  </si>
  <si>
    <t>14허8876</t>
  </si>
  <si>
    <t>14허8880</t>
  </si>
  <si>
    <t>18하9596</t>
  </si>
  <si>
    <t>18호9534</t>
  </si>
  <si>
    <t>44호7855</t>
  </si>
  <si>
    <t>모닝</t>
  </si>
  <si>
    <t>62호6573</t>
  </si>
  <si>
    <t>64하2008</t>
  </si>
  <si>
    <t>64하9806</t>
  </si>
  <si>
    <t>66하5803</t>
  </si>
  <si>
    <t>52하9940</t>
  </si>
  <si>
    <t>고소작업_2.5톤</t>
  </si>
  <si>
    <t>마이티2.5톤(고소작업차)</t>
  </si>
  <si>
    <t>98조7255</t>
  </si>
  <si>
    <t>장병철</t>
  </si>
  <si>
    <t xml:space="preserve"> 스포티지</t>
  </si>
  <si>
    <t>128허4949</t>
  </si>
  <si>
    <t>서무원</t>
  </si>
  <si>
    <t>145허3690</t>
  </si>
  <si>
    <t>쏘나타</t>
  </si>
  <si>
    <t>대차/52호5914</t>
  </si>
  <si>
    <t>쏘렌토</t>
  </si>
  <si>
    <t>대차/04호5316(04호8776)</t>
  </si>
  <si>
    <t>김수일</t>
  </si>
  <si>
    <t>볼트EV</t>
  </si>
  <si>
    <t>54허3167</t>
  </si>
  <si>
    <t>김종수</t>
  </si>
  <si>
    <t>54허3179</t>
  </si>
  <si>
    <t>김승현</t>
  </si>
  <si>
    <t>54허3149</t>
  </si>
  <si>
    <t>신두섭</t>
  </si>
  <si>
    <t>54허3155</t>
  </si>
  <si>
    <t>장락순</t>
  </si>
  <si>
    <t>104허4201</t>
  </si>
  <si>
    <t>싼타페</t>
  </si>
  <si>
    <t>대차/03하8919(128허4949)</t>
  </si>
  <si>
    <t>김철현</t>
  </si>
  <si>
    <t>아이오닉5</t>
  </si>
  <si>
    <t>07호7154</t>
  </si>
  <si>
    <t>남현욱</t>
  </si>
  <si>
    <t>모닝(VAN)</t>
  </si>
  <si>
    <t>165허9306</t>
  </si>
  <si>
    <t>한대희</t>
  </si>
  <si>
    <t>모닝(승용)</t>
  </si>
  <si>
    <t>165허9309</t>
  </si>
  <si>
    <t>안준호</t>
  </si>
  <si>
    <t>165허9314</t>
  </si>
  <si>
    <t>류병규</t>
  </si>
  <si>
    <t>193허1213</t>
  </si>
  <si>
    <t>조일제</t>
  </si>
  <si>
    <t>165허9671</t>
  </si>
  <si>
    <t>이상우</t>
  </si>
  <si>
    <t>165허9672</t>
  </si>
  <si>
    <t>정연진</t>
  </si>
  <si>
    <t>고소작업_RV</t>
  </si>
  <si>
    <t>봉고1t(고소작업차)</t>
  </si>
  <si>
    <t>985조4083</t>
  </si>
  <si>
    <t>소나타</t>
  </si>
  <si>
    <t>대차/10호0991(54허3164)</t>
  </si>
  <si>
    <t>아반떼</t>
  </si>
  <si>
    <t>대차/57하3285(54허3179)</t>
  </si>
  <si>
    <t>대차/128호4099(07호7154)</t>
  </si>
  <si>
    <t>박금용</t>
  </si>
  <si>
    <t>23하7919</t>
  </si>
  <si>
    <t>정한식</t>
  </si>
  <si>
    <t>코란도</t>
  </si>
  <si>
    <t>192허4389</t>
  </si>
  <si>
    <t>이인식</t>
  </si>
  <si>
    <t>192허4397</t>
  </si>
  <si>
    <t>대차/153허1713(128허4949)</t>
  </si>
  <si>
    <t>박규태</t>
  </si>
  <si>
    <t>192허5589</t>
  </si>
  <si>
    <t>이상의</t>
  </si>
  <si>
    <t>844조9414</t>
  </si>
  <si>
    <t>펠리세이드</t>
  </si>
  <si>
    <t>대차/104하5333(145허3690)</t>
  </si>
  <si>
    <t>김두종</t>
  </si>
  <si>
    <t>대차/172허8339(192허4389)</t>
  </si>
  <si>
    <t>대차/172호7875(128허4949)</t>
  </si>
  <si>
    <t>801서1948</t>
  </si>
  <si>
    <t>더 뉴 티볼리</t>
  </si>
  <si>
    <t>222허5110</t>
  </si>
  <si>
    <t>222허5549 </t>
  </si>
  <si>
    <t>177허8365 </t>
  </si>
  <si>
    <t>222허5549</t>
  </si>
  <si>
    <t>177허8365</t>
  </si>
  <si>
    <t>투싼(하이브리드)</t>
  </si>
  <si>
    <t>대차/222호8963(104허4267)</t>
  </si>
  <si>
    <t>대형승용</t>
  </si>
  <si>
    <t>제네사스G80</t>
  </si>
  <si>
    <t>대차/192허3086(128허7161)</t>
  </si>
  <si>
    <t>그랜저</t>
  </si>
  <si>
    <t>대차/193하2930(128허7161)</t>
  </si>
  <si>
    <t>231하6948</t>
  </si>
  <si>
    <t>231허4073</t>
  </si>
  <si>
    <t>231허4116</t>
  </si>
  <si>
    <t>대차/153허1713(165허9671)</t>
  </si>
  <si>
    <t>소렌토</t>
  </si>
  <si>
    <t>139어1544</t>
  </si>
  <si>
    <t>서대구운용팀</t>
  </si>
  <si>
    <t>렉스톤(고소작업차)</t>
  </si>
  <si>
    <t>98다0678</t>
  </si>
  <si>
    <t>52하9954</t>
  </si>
  <si>
    <t>14허8881</t>
  </si>
  <si>
    <t>14허8882</t>
  </si>
  <si>
    <t>14허8883</t>
  </si>
  <si>
    <t>18하9789</t>
  </si>
  <si>
    <t>18하9791</t>
  </si>
  <si>
    <t>18하9792</t>
  </si>
  <si>
    <t>18호9533</t>
  </si>
  <si>
    <t>40하5349</t>
  </si>
  <si>
    <t>40하5394</t>
  </si>
  <si>
    <t>52하9925</t>
  </si>
  <si>
    <t>62호8377</t>
  </si>
  <si>
    <t>64하2007</t>
  </si>
  <si>
    <t>92버8376</t>
  </si>
  <si>
    <t>이승호</t>
  </si>
  <si>
    <t>128하5887</t>
  </si>
  <si>
    <t>서명덕</t>
  </si>
  <si>
    <t>128허4951</t>
  </si>
  <si>
    <t>최흥렬</t>
  </si>
  <si>
    <t>54허3130</t>
  </si>
  <si>
    <t>변상환</t>
  </si>
  <si>
    <t>54허3136</t>
  </si>
  <si>
    <t>김정현</t>
  </si>
  <si>
    <t>54허3164</t>
  </si>
  <si>
    <t>이준혁</t>
  </si>
  <si>
    <t>54허3171</t>
  </si>
  <si>
    <t>정유진</t>
  </si>
  <si>
    <t>104허4265</t>
  </si>
  <si>
    <t>대차/30하1995(52하9925)</t>
  </si>
  <si>
    <t>코나</t>
  </si>
  <si>
    <t>대차/03하8686(54허3136)</t>
  </si>
  <si>
    <t>대차/128호6002(18하9792)</t>
  </si>
  <si>
    <t>LPG</t>
  </si>
  <si>
    <t>허근영</t>
  </si>
  <si>
    <t>07호7155</t>
  </si>
  <si>
    <t>정용일</t>
  </si>
  <si>
    <t>07호7137</t>
  </si>
  <si>
    <t>대차/36하0775(552하9954)</t>
  </si>
  <si>
    <t>윤수호</t>
  </si>
  <si>
    <t>165허9311</t>
  </si>
  <si>
    <t>김동현</t>
  </si>
  <si>
    <t>165허9312</t>
  </si>
  <si>
    <t>임하진</t>
  </si>
  <si>
    <t>165허9313</t>
  </si>
  <si>
    <t>공재민</t>
  </si>
  <si>
    <t>193허1322</t>
  </si>
  <si>
    <t>이경화</t>
  </si>
  <si>
    <t>165허9669</t>
  </si>
  <si>
    <t>김보철</t>
  </si>
  <si>
    <t>23하7918</t>
  </si>
  <si>
    <t>193하1957</t>
  </si>
  <si>
    <t>이해원</t>
  </si>
  <si>
    <t>192허4388</t>
  </si>
  <si>
    <t>김용주</t>
  </si>
  <si>
    <t>192허4381</t>
  </si>
  <si>
    <t>EV6</t>
  </si>
  <si>
    <t>대차/49호8628(07호7155)</t>
  </si>
  <si>
    <t>그랜져</t>
  </si>
  <si>
    <t>대차/128하4392(193허1322)</t>
  </si>
  <si>
    <t>정승훈</t>
  </si>
  <si>
    <t>844조9480</t>
  </si>
  <si>
    <t>팰리세이드</t>
  </si>
  <si>
    <t>대차/127하1430(128허4951)</t>
  </si>
  <si>
    <t>177허8224 </t>
  </si>
  <si>
    <t>177허8224</t>
  </si>
  <si>
    <t>대차/148호8949(104허4261)</t>
  </si>
  <si>
    <t>대차/172허8339(162호3204)</t>
  </si>
  <si>
    <t>대차/128호6002(65허9312)</t>
  </si>
  <si>
    <t>231허4112</t>
  </si>
  <si>
    <t>231허4113</t>
  </si>
  <si>
    <t>231허4117</t>
  </si>
  <si>
    <t>안동운용팀</t>
  </si>
  <si>
    <t>14허8874</t>
  </si>
  <si>
    <t>44호7856</t>
  </si>
  <si>
    <t>44호7859</t>
  </si>
  <si>
    <t>44호7861</t>
  </si>
  <si>
    <t>엑센트</t>
  </si>
  <si>
    <t>63호3945</t>
  </si>
  <si>
    <t>64하5011</t>
  </si>
  <si>
    <t>64하9805</t>
  </si>
  <si>
    <t>투싼</t>
  </si>
  <si>
    <t>64호7869</t>
  </si>
  <si>
    <t>66하2101</t>
  </si>
  <si>
    <t>67하1349</t>
  </si>
  <si>
    <t>67하1351</t>
  </si>
  <si>
    <t>68하7185</t>
  </si>
  <si>
    <t>심강용</t>
  </si>
  <si>
    <t>128허4944</t>
  </si>
  <si>
    <t>채영조</t>
  </si>
  <si>
    <t>권순진</t>
  </si>
  <si>
    <t>128허6441</t>
  </si>
  <si>
    <t>권현민</t>
  </si>
  <si>
    <t>128허6442</t>
  </si>
  <si>
    <t>김동만</t>
  </si>
  <si>
    <t>104호3136</t>
  </si>
  <si>
    <t>김현우</t>
  </si>
  <si>
    <t>104허4263</t>
  </si>
  <si>
    <t>임재원</t>
  </si>
  <si>
    <t>99다3413</t>
  </si>
  <si>
    <t>편광열</t>
  </si>
  <si>
    <t>153하5889</t>
  </si>
  <si>
    <t>김명윤</t>
  </si>
  <si>
    <t>REXTON SPORTS</t>
  </si>
  <si>
    <t>87보3011</t>
  </si>
  <si>
    <t>대차/03호5364(44호7856)</t>
  </si>
  <si>
    <t>23하7920</t>
  </si>
  <si>
    <t>김정길</t>
  </si>
  <si>
    <t>192허4391</t>
  </si>
  <si>
    <t>대차/03호7542(128하5887)</t>
  </si>
  <si>
    <t>김기훈</t>
  </si>
  <si>
    <t>192허5590</t>
  </si>
  <si>
    <t>김수연</t>
  </si>
  <si>
    <t>192하3368</t>
  </si>
  <si>
    <t>박재호</t>
  </si>
  <si>
    <t>192하3371</t>
  </si>
  <si>
    <t>844조9481</t>
  </si>
  <si>
    <t>GV80</t>
  </si>
  <si>
    <t>대차/153호9715(104호3136)</t>
  </si>
  <si>
    <t>806라7778</t>
  </si>
  <si>
    <t>222허5111</t>
  </si>
  <si>
    <t>177허8226 </t>
  </si>
  <si>
    <t>177허8334 </t>
  </si>
  <si>
    <t>177허8335 </t>
  </si>
  <si>
    <t>177허8226</t>
  </si>
  <si>
    <t>177허8334</t>
  </si>
  <si>
    <t>177허8335</t>
  </si>
  <si>
    <t>231허4114</t>
  </si>
  <si>
    <t>대차/121하1211(165허9670)</t>
  </si>
  <si>
    <t>대차/177허8334(16하2187)</t>
  </si>
  <si>
    <t>포항운용팀</t>
  </si>
  <si>
    <t>52하9926</t>
  </si>
  <si>
    <t>18하9794</t>
  </si>
  <si>
    <t>03허0101</t>
  </si>
  <si>
    <t>04호8783</t>
  </si>
  <si>
    <t>18호9574</t>
  </si>
  <si>
    <t>29하0987</t>
  </si>
  <si>
    <t>44하7585</t>
  </si>
  <si>
    <t>44호7879</t>
  </si>
  <si>
    <t>46호1679</t>
  </si>
  <si>
    <t>64하2009</t>
  </si>
  <si>
    <t>64하2011</t>
  </si>
  <si>
    <t>64하2012</t>
  </si>
  <si>
    <t>64하9804</t>
  </si>
  <si>
    <t>66하2588</t>
  </si>
  <si>
    <t>68하3872</t>
  </si>
  <si>
    <t>최성렬</t>
  </si>
  <si>
    <t>128허4945</t>
  </si>
  <si>
    <t>김일영</t>
  </si>
  <si>
    <t>128허4762</t>
  </si>
  <si>
    <t>서찬익</t>
  </si>
  <si>
    <t>128허4950</t>
  </si>
  <si>
    <t>이형근</t>
  </si>
  <si>
    <t>128허4946</t>
  </si>
  <si>
    <t>오규찬</t>
  </si>
  <si>
    <t>145허3248</t>
  </si>
  <si>
    <t>대차/66하8690</t>
  </si>
  <si>
    <t>노현진</t>
  </si>
  <si>
    <t>128허7158</t>
  </si>
  <si>
    <t>14허3411(단기렌트)</t>
  </si>
  <si>
    <t>대차40호0783/18호9574</t>
  </si>
  <si>
    <t>99다3411</t>
  </si>
  <si>
    <t>대차/16하2155(128허7158)</t>
  </si>
  <si>
    <t>대차/10호0512(128허4762)</t>
  </si>
  <si>
    <t>대차/16하2133(128허4945)</t>
  </si>
  <si>
    <t>전동일</t>
  </si>
  <si>
    <t>87보3004</t>
  </si>
  <si>
    <t>대차/41하1559(128허4950)</t>
  </si>
  <si>
    <t>금태식</t>
  </si>
  <si>
    <t>165허9307</t>
  </si>
  <si>
    <t>이주형</t>
  </si>
  <si>
    <t>193허1337</t>
  </si>
  <si>
    <t>성호진</t>
  </si>
  <si>
    <t>162호3204</t>
  </si>
  <si>
    <t>165허9668</t>
  </si>
  <si>
    <t>장기철</t>
  </si>
  <si>
    <t>193허6629</t>
  </si>
  <si>
    <t>최문정</t>
  </si>
  <si>
    <t>23하7931</t>
  </si>
  <si>
    <t>전민수</t>
  </si>
  <si>
    <t>192허4370</t>
  </si>
  <si>
    <t>김진국</t>
  </si>
  <si>
    <t>192허4374</t>
  </si>
  <si>
    <t>이강현</t>
  </si>
  <si>
    <t>192호5799</t>
  </si>
  <si>
    <t>이성화</t>
  </si>
  <si>
    <t>192하3376</t>
  </si>
  <si>
    <t>김진학</t>
  </si>
  <si>
    <t>192하4750</t>
  </si>
  <si>
    <t>844조9478</t>
  </si>
  <si>
    <t>대차/193허1634(128허4950)</t>
  </si>
  <si>
    <t>177허8227 </t>
  </si>
  <si>
    <t>177허8228 </t>
  </si>
  <si>
    <t>177허8229 </t>
  </si>
  <si>
    <t>대차/104호2895(165허9307)</t>
  </si>
  <si>
    <t>177허8227</t>
  </si>
  <si>
    <t>177허8228</t>
  </si>
  <si>
    <t>177허8229</t>
  </si>
  <si>
    <t>베뉴</t>
  </si>
  <si>
    <t>대차/03호3713(23하7918)</t>
  </si>
  <si>
    <t>대차/103호3591(23하7918)</t>
  </si>
  <si>
    <t>231하6968</t>
  </si>
  <si>
    <t>231허4093</t>
  </si>
  <si>
    <t>레이</t>
  </si>
  <si>
    <t>231허3946</t>
  </si>
  <si>
    <t>231허3985</t>
  </si>
  <si>
    <t>231허2385</t>
  </si>
  <si>
    <t>렉스턴 스포츠</t>
  </si>
  <si>
    <t>815머9723</t>
  </si>
  <si>
    <t>815머9724</t>
  </si>
  <si>
    <t>구미운용팀</t>
  </si>
  <si>
    <t>98다0699</t>
  </si>
  <si>
    <t>14허6497</t>
  </si>
  <si>
    <t>44호7854</t>
  </si>
  <si>
    <t>44호7857</t>
  </si>
  <si>
    <t>44호7860</t>
  </si>
  <si>
    <t>44호7862</t>
  </si>
  <si>
    <t>62호6572</t>
  </si>
  <si>
    <t>64하2010</t>
  </si>
  <si>
    <t>67하1350</t>
  </si>
  <si>
    <t>18하9597</t>
  </si>
  <si>
    <t>44호7869</t>
  </si>
  <si>
    <t>김기선</t>
  </si>
  <si>
    <t>128허4952</t>
  </si>
  <si>
    <t>홍성국</t>
  </si>
  <si>
    <t>128허4754</t>
  </si>
  <si>
    <t>박준혁</t>
  </si>
  <si>
    <t>128허7161</t>
  </si>
  <si>
    <t>대차/57하3894(67하1350)</t>
  </si>
  <si>
    <t>전용걸</t>
  </si>
  <si>
    <t>104허4267</t>
  </si>
  <si>
    <t>대차/16하6976(44호7860)</t>
  </si>
  <si>
    <t>대차/49호0962(128허4754)</t>
  </si>
  <si>
    <t>김백호</t>
  </si>
  <si>
    <t>07호7162</t>
  </si>
  <si>
    <t>이원민</t>
  </si>
  <si>
    <t>165허9670</t>
  </si>
  <si>
    <t>고재연</t>
  </si>
  <si>
    <t>193허6630</t>
  </si>
  <si>
    <t>김종호</t>
  </si>
  <si>
    <t>192허4394</t>
  </si>
  <si>
    <t>정신웅</t>
  </si>
  <si>
    <t>192허5588</t>
  </si>
  <si>
    <t>손성태</t>
  </si>
  <si>
    <t>192허5591</t>
  </si>
  <si>
    <t>곽보현</t>
  </si>
  <si>
    <t>192하3370</t>
  </si>
  <si>
    <t>장창덕</t>
  </si>
  <si>
    <t>192하3372</t>
  </si>
  <si>
    <t>임병진</t>
  </si>
  <si>
    <t>844조9479</t>
  </si>
  <si>
    <t>정성욱</t>
  </si>
  <si>
    <t>대차/52하0599(193허6630)</t>
  </si>
  <si>
    <t>222허5300</t>
  </si>
  <si>
    <t>222허5548 </t>
  </si>
  <si>
    <t>222허5548</t>
  </si>
  <si>
    <t>231하6967</t>
  </si>
  <si>
    <t>231허4094</t>
  </si>
  <si>
    <t>231허3950</t>
  </si>
  <si>
    <t>231허3983</t>
  </si>
  <si>
    <t>231허3986</t>
  </si>
  <si>
    <t>문경운용팀</t>
  </si>
  <si>
    <t>04호8708</t>
  </si>
  <si>
    <t>18하9795</t>
  </si>
  <si>
    <t>46호5484</t>
  </si>
  <si>
    <t>64하2174</t>
  </si>
  <si>
    <t>66하5518</t>
  </si>
  <si>
    <t>68하4357</t>
  </si>
  <si>
    <t>68호5958</t>
  </si>
  <si>
    <t>장재덕</t>
  </si>
  <si>
    <t>128허4947</t>
  </si>
  <si>
    <t>권한민</t>
  </si>
  <si>
    <t>145허3528</t>
  </si>
  <si>
    <t>신상혁</t>
  </si>
  <si>
    <t>104허4251</t>
  </si>
  <si>
    <t>심도영</t>
  </si>
  <si>
    <t>87보3009</t>
  </si>
  <si>
    <t>손종일</t>
  </si>
  <si>
    <t>165허9308</t>
  </si>
  <si>
    <t>김홍석</t>
  </si>
  <si>
    <t>165허9310</t>
  </si>
  <si>
    <t>윤태훈</t>
  </si>
  <si>
    <t>165허9674</t>
  </si>
  <si>
    <t>대차/16하6987(145허3528)</t>
  </si>
  <si>
    <t>대차/101허6749(145허3528)</t>
  </si>
  <si>
    <t>이승민</t>
  </si>
  <si>
    <t>192허4385</t>
  </si>
  <si>
    <t>홍진호</t>
  </si>
  <si>
    <t>844조9463</t>
  </si>
  <si>
    <t>소나타(LPG)</t>
  </si>
  <si>
    <t>121하1714(165허9310)</t>
  </si>
  <si>
    <t>177허8225 </t>
  </si>
  <si>
    <t>177허8336 </t>
  </si>
  <si>
    <t>제네시스GV70</t>
  </si>
  <si>
    <t>대차/160호2316(165허9674)</t>
  </si>
  <si>
    <t>177허8225</t>
  </si>
  <si>
    <t>177허8336</t>
  </si>
  <si>
    <t>대차/162하6665(192허4385)</t>
  </si>
  <si>
    <t>231허4111</t>
  </si>
  <si>
    <t>231허3984</t>
  </si>
  <si>
    <t>미래사업팀</t>
  </si>
  <si>
    <t>45보5617</t>
  </si>
  <si>
    <t>14허8884</t>
  </si>
  <si>
    <t>01노2086</t>
  </si>
  <si>
    <t>대차/30하1995(01노2086)</t>
  </si>
  <si>
    <t>예승희</t>
  </si>
  <si>
    <t>07호7139</t>
  </si>
  <si>
    <t>남대구운용팀</t>
  </si>
  <si>
    <t>14허6498</t>
  </si>
  <si>
    <t>14허8873</t>
  </si>
  <si>
    <t>14허8875</t>
  </si>
  <si>
    <t>14허8877</t>
  </si>
  <si>
    <t>14허8888</t>
  </si>
  <si>
    <t>40하5694</t>
  </si>
  <si>
    <t>44호7858</t>
  </si>
  <si>
    <t>52하9953</t>
  </si>
  <si>
    <t>64하6188</t>
  </si>
  <si>
    <t>67하1353</t>
  </si>
  <si>
    <t>67하4237</t>
  </si>
  <si>
    <t>14허8872</t>
  </si>
  <si>
    <t>14허8885</t>
  </si>
  <si>
    <t>맹찬섭</t>
  </si>
  <si>
    <t>128하5888</t>
  </si>
  <si>
    <t>54허3135</t>
  </si>
  <si>
    <t>곽진순</t>
  </si>
  <si>
    <t>54허3166</t>
  </si>
  <si>
    <t>배상대</t>
  </si>
  <si>
    <t>54허3141</t>
  </si>
  <si>
    <t>심규태</t>
  </si>
  <si>
    <t>104허4261</t>
  </si>
  <si>
    <t>대차/30하3984(104허4261)</t>
  </si>
  <si>
    <t>대차/22호0637(104허4261)</t>
  </si>
  <si>
    <t>김동혁</t>
  </si>
  <si>
    <t>07호7145</t>
  </si>
  <si>
    <t>유재섭</t>
  </si>
  <si>
    <t>07호7153</t>
  </si>
  <si>
    <t>심윤보</t>
  </si>
  <si>
    <t>07호7148</t>
  </si>
  <si>
    <t>노성민</t>
  </si>
  <si>
    <t>07호7122</t>
  </si>
  <si>
    <t>엄상혁</t>
  </si>
  <si>
    <t>07호7129</t>
  </si>
  <si>
    <t>문병동</t>
  </si>
  <si>
    <t>165허6834</t>
  </si>
  <si>
    <t>대차/49호8628(07호7145)</t>
  </si>
  <si>
    <t>전병규</t>
  </si>
  <si>
    <t>23하7917</t>
  </si>
  <si>
    <t>석정환</t>
  </si>
  <si>
    <t>192허4382</t>
  </si>
  <si>
    <t>이정운</t>
  </si>
  <si>
    <t>192허4402</t>
  </si>
  <si>
    <t>대차/128호4339(54허3135)</t>
  </si>
  <si>
    <t>박기훈</t>
  </si>
  <si>
    <t>192허5592</t>
  </si>
  <si>
    <t>김도한</t>
  </si>
  <si>
    <t>192허5631</t>
  </si>
  <si>
    <t>최태영</t>
  </si>
  <si>
    <t>844조9464</t>
  </si>
  <si>
    <t>대차/145호3543(104허4261)</t>
  </si>
  <si>
    <t>대차/02하9038(23하7917)</t>
  </si>
  <si>
    <t>대차/148호8949(193허1213)</t>
  </si>
  <si>
    <t>대차/29하9410</t>
  </si>
  <si>
    <t>231하6965</t>
  </si>
  <si>
    <t>231하6966</t>
  </si>
  <si>
    <t>231허4091</t>
  </si>
  <si>
    <t>231허4092</t>
  </si>
  <si>
    <t>231허4095</t>
  </si>
  <si>
    <t>231하6970</t>
  </si>
  <si>
    <t>그렌저</t>
  </si>
  <si>
    <t>대차/104허2931(231허4095)</t>
  </si>
  <si>
    <t>231허3947</t>
  </si>
  <si>
    <t>231허3948</t>
  </si>
  <si>
    <t>231허3949</t>
  </si>
  <si>
    <t>231허3951</t>
  </si>
  <si>
    <t>231허3945</t>
  </si>
  <si>
    <t>148허9903(231허4092대차)</t>
  </si>
  <si>
    <t>전원지원팀</t>
  </si>
  <si>
    <t>전준영</t>
  </si>
  <si>
    <t>오희석</t>
  </si>
  <si>
    <t>07호7135</t>
  </si>
  <si>
    <t>대구운용부</t>
  </si>
  <si>
    <t>222허5108</t>
  </si>
  <si>
    <t>경북운용부</t>
  </si>
  <si>
    <t>231하6969</t>
  </si>
  <si>
    <t>사업지원팀</t>
  </si>
  <si>
    <t>222허5109</t>
  </si>
  <si>
    <t>하이패스</t>
  </si>
  <si>
    <t>연료</t>
    <phoneticPr fontId="2" type="noConversion"/>
  </si>
  <si>
    <t>장익수</t>
  </si>
  <si>
    <t>김재원</t>
  </si>
  <si>
    <t>이홍구</t>
  </si>
  <si>
    <t>이주영</t>
  </si>
  <si>
    <t>문선웅</t>
  </si>
  <si>
    <t>홍성우</t>
  </si>
  <si>
    <t>이재훈</t>
  </si>
  <si>
    <t>강하을</t>
  </si>
  <si>
    <t>정승호</t>
  </si>
  <si>
    <t>김국연</t>
  </si>
  <si>
    <t>김호준</t>
  </si>
  <si>
    <t>이대욱</t>
  </si>
  <si>
    <t>박정길</t>
  </si>
  <si>
    <t>김태훈</t>
  </si>
  <si>
    <t>강모니</t>
  </si>
  <si>
    <t>김성엽</t>
  </si>
  <si>
    <t>이재준</t>
  </si>
  <si>
    <t>김민관</t>
  </si>
  <si>
    <t>권중찬</t>
  </si>
  <si>
    <t>정상헌</t>
  </si>
  <si>
    <t>이민규</t>
  </si>
  <si>
    <t>권오영</t>
  </si>
  <si>
    <t>이재룡</t>
  </si>
  <si>
    <t>손종석</t>
  </si>
  <si>
    <t>고관희</t>
  </si>
  <si>
    <t>권이섬</t>
  </si>
  <si>
    <t>도현수</t>
  </si>
  <si>
    <t>김동준</t>
  </si>
  <si>
    <t>박종필</t>
  </si>
  <si>
    <t>도용동</t>
  </si>
  <si>
    <t>이현우</t>
  </si>
  <si>
    <t>김동규</t>
  </si>
  <si>
    <t>이재활</t>
  </si>
  <si>
    <t>권재은</t>
  </si>
  <si>
    <t>김기철</t>
  </si>
  <si>
    <t>정은주</t>
  </si>
  <si>
    <t>김윤원</t>
  </si>
  <si>
    <t>이성엽</t>
  </si>
  <si>
    <t>김기범</t>
  </si>
  <si>
    <t>이힘찬</t>
  </si>
  <si>
    <t>김명준</t>
  </si>
  <si>
    <t>구태범</t>
  </si>
  <si>
    <t>강정우</t>
  </si>
  <si>
    <t>박흠</t>
  </si>
  <si>
    <t>강관순</t>
  </si>
  <si>
    <t>김유래</t>
  </si>
  <si>
    <t>이해민</t>
  </si>
  <si>
    <t>박세희</t>
  </si>
  <si>
    <t>이승욱</t>
  </si>
  <si>
    <t>강경훈</t>
  </si>
  <si>
    <t>이은식</t>
  </si>
  <si>
    <t>오주현</t>
  </si>
  <si>
    <t>윤민석</t>
  </si>
  <si>
    <t>서정욱</t>
  </si>
  <si>
    <t>최승대</t>
  </si>
  <si>
    <t>김효종</t>
  </si>
  <si>
    <t>김종훈</t>
  </si>
  <si>
    <t>이재현</t>
  </si>
  <si>
    <t>류성현</t>
  </si>
  <si>
    <t>순번</t>
    <phoneticPr fontId="2" type="noConversion"/>
  </si>
  <si>
    <t>본부</t>
    <phoneticPr fontId="2" type="noConversion"/>
  </si>
  <si>
    <t>팀/파트</t>
    <phoneticPr fontId="2" type="noConversion"/>
  </si>
  <si>
    <t>사용자</t>
    <phoneticPr fontId="2" type="noConversion"/>
  </si>
  <si>
    <t>구입형태</t>
    <phoneticPr fontId="2" type="noConversion"/>
  </si>
  <si>
    <t>차종</t>
    <phoneticPr fontId="2" type="noConversion"/>
  </si>
  <si>
    <t>모델명</t>
    <phoneticPr fontId="2" type="noConversion"/>
  </si>
  <si>
    <t>차량번호</t>
    <phoneticPr fontId="2" type="noConversion"/>
  </si>
  <si>
    <t>연료</t>
    <phoneticPr fontId="2" type="noConversion"/>
  </si>
  <si>
    <t>평균운행일수</t>
    <phoneticPr fontId="2" type="noConversion"/>
  </si>
  <si>
    <t>총주행거리
(Km)</t>
    <phoneticPr fontId="2" type="noConversion"/>
  </si>
  <si>
    <t>업무용
사용거리
(km)</t>
    <phoneticPr fontId="2" type="noConversion"/>
  </si>
  <si>
    <t>법인카드</t>
    <phoneticPr fontId="2" type="noConversion"/>
  </si>
  <si>
    <t>현금사용</t>
    <phoneticPr fontId="2" type="noConversion"/>
  </si>
  <si>
    <t>합계
①+②</t>
    <phoneticPr fontId="2" type="noConversion"/>
  </si>
  <si>
    <t>평균주유비(Km)</t>
    <phoneticPr fontId="2" type="noConversion"/>
  </si>
  <si>
    <t>유류비</t>
  </si>
  <si>
    <t>주차비</t>
  </si>
  <si>
    <t>통행료</t>
  </si>
  <si>
    <t>세차비</t>
  </si>
  <si>
    <t>도선료</t>
  </si>
  <si>
    <t>수선비</t>
  </si>
  <si>
    <t>경정비</t>
  </si>
  <si>
    <t>비상주유</t>
  </si>
  <si>
    <t>발전기유류비</t>
  </si>
  <si>
    <t>소계①</t>
  </si>
  <si>
    <t>소계②</t>
    <phoneticPr fontId="2" type="noConversion"/>
  </si>
  <si>
    <t>평균주유비(Km)</t>
    <phoneticPr fontId="2" type="noConversion"/>
  </si>
  <si>
    <t>순번</t>
    <phoneticPr fontId="2" type="noConversion"/>
  </si>
  <si>
    <t>본부</t>
    <phoneticPr fontId="2" type="noConversion"/>
  </si>
  <si>
    <t>팀/파트</t>
    <phoneticPr fontId="2" type="noConversion"/>
  </si>
  <si>
    <t>사용자</t>
    <phoneticPr fontId="2" type="noConversion"/>
  </si>
  <si>
    <t>구입형태</t>
    <phoneticPr fontId="2" type="noConversion"/>
  </si>
  <si>
    <t>차종</t>
    <phoneticPr fontId="2" type="noConversion"/>
  </si>
  <si>
    <t>모델명</t>
    <phoneticPr fontId="2" type="noConversion"/>
  </si>
  <si>
    <t>차량번호</t>
    <phoneticPr fontId="2" type="noConversion"/>
  </si>
  <si>
    <t>연료</t>
    <phoneticPr fontId="2" type="noConversion"/>
  </si>
  <si>
    <t>평균운행일수</t>
    <phoneticPr fontId="2" type="noConversion"/>
  </si>
  <si>
    <t>총주행거리
(Km)</t>
    <phoneticPr fontId="2" type="noConversion"/>
  </si>
  <si>
    <t>업무용
사용거리
(km)</t>
    <phoneticPr fontId="2" type="noConversion"/>
  </si>
  <si>
    <t>법인카드</t>
    <phoneticPr fontId="2" type="noConversion"/>
  </si>
  <si>
    <t>현금사용</t>
    <phoneticPr fontId="2" type="noConversion"/>
  </si>
  <si>
    <t>합계
①+②</t>
    <phoneticPr fontId="2" type="noConversion"/>
  </si>
  <si>
    <t>평균주유비(Km)</t>
    <phoneticPr fontId="2" type="noConversion"/>
  </si>
  <si>
    <t>소계②</t>
    <phoneticPr fontId="2" type="noConversion"/>
  </si>
  <si>
    <t>팀/파트</t>
    <phoneticPr fontId="2" type="noConversion"/>
  </si>
  <si>
    <t>사용자</t>
    <phoneticPr fontId="2" type="noConversion"/>
  </si>
  <si>
    <t>구입형태</t>
    <phoneticPr fontId="2" type="noConversion"/>
  </si>
  <si>
    <t>차종</t>
    <phoneticPr fontId="2" type="noConversion"/>
  </si>
  <si>
    <t>모델명</t>
    <phoneticPr fontId="2" type="noConversion"/>
  </si>
  <si>
    <t>평균운행일수</t>
    <phoneticPr fontId="2" type="noConversion"/>
  </si>
  <si>
    <t>업무용
사용거리
(km)</t>
    <phoneticPr fontId="2" type="noConversion"/>
  </si>
  <si>
    <t>현금사용</t>
    <phoneticPr fontId="2" type="noConversion"/>
  </si>
  <si>
    <t>합계
①+②</t>
    <phoneticPr fontId="2" type="noConversion"/>
  </si>
  <si>
    <t>소계②</t>
    <phoneticPr fontId="2" type="noConversion"/>
  </si>
  <si>
    <t>본부</t>
    <phoneticPr fontId="2" type="noConversion"/>
  </si>
  <si>
    <t>사용자</t>
    <phoneticPr fontId="2" type="noConversion"/>
  </si>
  <si>
    <t>구입형태</t>
    <phoneticPr fontId="2" type="noConversion"/>
  </si>
  <si>
    <t>차종</t>
    <phoneticPr fontId="2" type="noConversion"/>
  </si>
  <si>
    <t>모델명</t>
    <phoneticPr fontId="2" type="noConversion"/>
  </si>
  <si>
    <t>차량번호</t>
    <phoneticPr fontId="2" type="noConversion"/>
  </si>
  <si>
    <t>총주행거리
(Km)</t>
    <phoneticPr fontId="2" type="noConversion"/>
  </si>
  <si>
    <t>법인카드</t>
    <phoneticPr fontId="2" type="noConversion"/>
  </si>
  <si>
    <t>현금사용</t>
    <phoneticPr fontId="2" type="noConversion"/>
  </si>
  <si>
    <t>합계
①+②</t>
    <phoneticPr fontId="2" type="noConversion"/>
  </si>
  <si>
    <t>평균주유비(Km)</t>
    <phoneticPr fontId="2" type="noConversion"/>
  </si>
  <si>
    <t>소계②</t>
    <phoneticPr fontId="2" type="noConversion"/>
  </si>
  <si>
    <t>오환희</t>
  </si>
  <si>
    <t>권오현</t>
  </si>
  <si>
    <t>권보원</t>
  </si>
  <si>
    <t>심도용</t>
  </si>
  <si>
    <t>곽영구</t>
  </si>
  <si>
    <t>김상우</t>
  </si>
  <si>
    <t>순번</t>
    <phoneticPr fontId="2" type="noConversion"/>
  </si>
  <si>
    <t>본부</t>
    <phoneticPr fontId="2" type="noConversion"/>
  </si>
  <si>
    <t>팀/파트</t>
    <phoneticPr fontId="2" type="noConversion"/>
  </si>
  <si>
    <t>구입형태</t>
    <phoneticPr fontId="2" type="noConversion"/>
  </si>
  <si>
    <t>차종</t>
    <phoneticPr fontId="2" type="noConversion"/>
  </si>
  <si>
    <t>연료</t>
    <phoneticPr fontId="2" type="noConversion"/>
  </si>
  <si>
    <t>평균운행일수</t>
    <phoneticPr fontId="2" type="noConversion"/>
  </si>
  <si>
    <t>총주행거리
(Km)</t>
    <phoneticPr fontId="2" type="noConversion"/>
  </si>
  <si>
    <t>법인카드</t>
    <phoneticPr fontId="2" type="noConversion"/>
  </si>
  <si>
    <t>현금사용</t>
    <phoneticPr fontId="2" type="noConversion"/>
  </si>
  <si>
    <t>이동욱</t>
  </si>
  <si>
    <t>류영준</t>
  </si>
  <si>
    <t>박숙화</t>
  </si>
  <si>
    <t>김동훈</t>
  </si>
  <si>
    <t>현영진</t>
  </si>
  <si>
    <t>양준하</t>
  </si>
  <si>
    <t>백용기</t>
  </si>
  <si>
    <t>순번</t>
    <phoneticPr fontId="2" type="noConversion"/>
  </si>
  <si>
    <t>구입형태</t>
    <phoneticPr fontId="2" type="noConversion"/>
  </si>
  <si>
    <t>모델명</t>
    <phoneticPr fontId="2" type="noConversion"/>
  </si>
  <si>
    <t>차량번호</t>
    <phoneticPr fontId="2" type="noConversion"/>
  </si>
  <si>
    <t>총주행거리
(Km)</t>
    <phoneticPr fontId="2" type="noConversion"/>
  </si>
  <si>
    <t>업무용
사용거리
(km)</t>
    <phoneticPr fontId="2" type="noConversion"/>
  </si>
  <si>
    <t>법인카드</t>
    <phoneticPr fontId="2" type="noConversion"/>
  </si>
  <si>
    <t>합계
①+②</t>
    <phoneticPr fontId="2" type="noConversion"/>
  </si>
  <si>
    <t>소계②</t>
    <phoneticPr fontId="2" type="noConversion"/>
  </si>
  <si>
    <t>평균주유비(Km)</t>
    <phoneticPr fontId="2" type="noConversion"/>
  </si>
  <si>
    <t>박태건</t>
  </si>
  <si>
    <t>송완근</t>
  </si>
  <si>
    <t>박승빈</t>
  </si>
  <si>
    <t>이석진</t>
  </si>
  <si>
    <t>평균운행일수</t>
    <phoneticPr fontId="2" type="noConversion"/>
  </si>
  <si>
    <t>업무용
사용거리
(km)</t>
    <phoneticPr fontId="2" type="noConversion"/>
  </si>
  <si>
    <t>현금사용</t>
    <phoneticPr fontId="2" type="noConversion"/>
  </si>
  <si>
    <t>김상대</t>
  </si>
  <si>
    <t>순번</t>
    <phoneticPr fontId="2" type="noConversion"/>
  </si>
  <si>
    <t>본부</t>
    <phoneticPr fontId="2" type="noConversion"/>
  </si>
  <si>
    <t>차종</t>
    <phoneticPr fontId="2" type="noConversion"/>
  </si>
  <si>
    <t>차량번호</t>
    <phoneticPr fontId="2" type="noConversion"/>
  </si>
  <si>
    <t>연료</t>
    <phoneticPr fontId="2" type="noConversion"/>
  </si>
  <si>
    <t>합계
①+②</t>
    <phoneticPr fontId="2" type="noConversion"/>
  </si>
  <si>
    <t>이정철</t>
  </si>
  <si>
    <t>사용자</t>
    <phoneticPr fontId="2" type="noConversion"/>
  </si>
  <si>
    <t>김동건</t>
  </si>
  <si>
    <t>연료</t>
    <phoneticPr fontId="2" type="noConversion"/>
  </si>
  <si>
    <t>김정섭</t>
  </si>
  <si>
    <t>팀/파트</t>
    <phoneticPr fontId="2" type="noConversion"/>
  </si>
  <si>
    <t>차종</t>
    <phoneticPr fontId="2" type="noConversion"/>
  </si>
  <si>
    <t>모델명</t>
    <phoneticPr fontId="2" type="noConversion"/>
  </si>
  <si>
    <t>차량번호</t>
    <phoneticPr fontId="2" type="noConversion"/>
  </si>
  <si>
    <t>연료</t>
    <phoneticPr fontId="2" type="noConversion"/>
  </si>
  <si>
    <t>평균운행일수</t>
    <phoneticPr fontId="2" type="noConversion"/>
  </si>
  <si>
    <t>현금사용</t>
    <phoneticPr fontId="2" type="noConversion"/>
  </si>
  <si>
    <t>합계
①+②</t>
    <phoneticPr fontId="2" type="noConversion"/>
  </si>
  <si>
    <t>평균주유비(Km)</t>
    <phoneticPr fontId="2" type="noConversion"/>
  </si>
  <si>
    <t>김국현</t>
  </si>
  <si>
    <t>박준우</t>
  </si>
  <si>
    <t>권승현</t>
  </si>
  <si>
    <t>본부</t>
    <phoneticPr fontId="2" type="noConversion"/>
  </si>
  <si>
    <t>권철환</t>
  </si>
  <si>
    <t>사용자</t>
    <phoneticPr fontId="2" type="noConversion"/>
  </si>
  <si>
    <t>차량번호</t>
    <phoneticPr fontId="2" type="noConversion"/>
  </si>
  <si>
    <t>연료</t>
    <phoneticPr fontId="2" type="noConversion"/>
  </si>
  <si>
    <t>평균운행일수</t>
    <phoneticPr fontId="2" type="noConversion"/>
  </si>
  <si>
    <t>현금사용</t>
    <phoneticPr fontId="2" type="noConversion"/>
  </si>
  <si>
    <t>김태성</t>
  </si>
  <si>
    <t>장연덕</t>
  </si>
  <si>
    <t>본부</t>
    <phoneticPr fontId="2" type="noConversion"/>
  </si>
  <si>
    <t>팀/파트</t>
    <phoneticPr fontId="2" type="noConversion"/>
  </si>
  <si>
    <t>구입형태</t>
    <phoneticPr fontId="2" type="noConversion"/>
  </si>
  <si>
    <t>모델명</t>
    <phoneticPr fontId="2" type="noConversion"/>
  </si>
  <si>
    <t>차량번호</t>
    <phoneticPr fontId="2" type="noConversion"/>
  </si>
  <si>
    <t>법인카드</t>
    <phoneticPr fontId="2" type="noConversion"/>
  </si>
  <si>
    <t>평균주유비(Km)</t>
    <phoneticPr fontId="2" type="noConversion"/>
  </si>
  <si>
    <t>김은비</t>
  </si>
  <si>
    <t>모델명</t>
    <phoneticPr fontId="2" type="noConversion"/>
  </si>
  <si>
    <t>소계②</t>
    <phoneticPr fontId="2" type="noConversion"/>
  </si>
  <si>
    <t>25년</t>
    <phoneticPr fontId="2" type="noConversion"/>
  </si>
  <si>
    <t>24년</t>
    <phoneticPr fontId="2" type="noConversion"/>
  </si>
  <si>
    <t>1월</t>
    <phoneticPr fontId="2" type="noConversion"/>
  </si>
  <si>
    <t>4월</t>
    <phoneticPr fontId="2" type="noConversion"/>
  </si>
  <si>
    <t>5월</t>
    <phoneticPr fontId="2" type="noConversion"/>
  </si>
  <si>
    <t>7월</t>
    <phoneticPr fontId="2" type="noConversion"/>
  </si>
  <si>
    <t>8월</t>
    <phoneticPr fontId="2" type="noConversion"/>
  </si>
  <si>
    <t>구분</t>
    <phoneticPr fontId="2" type="noConversion"/>
  </si>
  <si>
    <t>24년 유류비</t>
    <phoneticPr fontId="2" type="noConversion"/>
  </si>
  <si>
    <t>25년 유류비</t>
    <phoneticPr fontId="2" type="noConversion"/>
  </si>
  <si>
    <t>구분</t>
    <phoneticPr fontId="2" type="noConversion"/>
  </si>
  <si>
    <t>전년대비 증감비용</t>
    <phoneticPr fontId="2" type="noConversion"/>
  </si>
  <si>
    <t>25년 유류비</t>
    <phoneticPr fontId="2" type="noConversion"/>
  </si>
  <si>
    <t>24년 유류비</t>
    <phoneticPr fontId="2" type="noConversion"/>
  </si>
  <si>
    <t>증감비용</t>
    <phoneticPr fontId="2" type="noConversion"/>
  </si>
  <si>
    <t>24년</t>
    <phoneticPr fontId="2" type="noConversion"/>
  </si>
  <si>
    <t>25년</t>
    <phoneticPr fontId="2" type="noConversion"/>
  </si>
  <si>
    <t>경유 유류비</t>
    <phoneticPr fontId="2" type="noConversion"/>
  </si>
  <si>
    <t>휘발유 유류비</t>
    <phoneticPr fontId="2" type="noConversion"/>
  </si>
  <si>
    <t>EV 유류비</t>
    <phoneticPr fontId="2" type="noConversion"/>
  </si>
  <si>
    <t>1월</t>
    <phoneticPr fontId="2" type="noConversion"/>
  </si>
  <si>
    <t>2월</t>
    <phoneticPr fontId="2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</si>
  <si>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</si>
  <si>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</si>
  <si>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</si>
  <si>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</si>
  <si>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</si>
  <si>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</si>
  <si>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</si>
  <si>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</si>
  <si>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</si>
  <si>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</si>
  <si>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전년대비 증감비용</t>
    <phoneticPr fontId="2" type="noConversion"/>
  </si>
  <si>
    <t>24년 휘발유 평균가격</t>
    <phoneticPr fontId="2" type="noConversion"/>
  </si>
  <si>
    <t>25년 휘발유 평균가격</t>
    <phoneticPr fontId="2" type="noConversion"/>
  </si>
  <si>
    <t>24년 경유 평균가격</t>
    <phoneticPr fontId="2" type="noConversion"/>
  </si>
  <si>
    <t>25년 경유 평균가격</t>
    <phoneticPr fontId="2" type="noConversion"/>
  </si>
  <si>
    <t>동대구운용팀</t>
    <phoneticPr fontId="2" type="noConversion"/>
  </si>
  <si>
    <t>서대구운용팀</t>
    <phoneticPr fontId="2" type="noConversion"/>
  </si>
  <si>
    <t>남대구운용팀</t>
    <phoneticPr fontId="2" type="noConversion"/>
  </si>
  <si>
    <t>구미운용팀</t>
    <phoneticPr fontId="2" type="noConversion"/>
  </si>
  <si>
    <t>문경운용팀</t>
    <phoneticPr fontId="2" type="noConversion"/>
  </si>
  <si>
    <t>포항운용팀</t>
    <phoneticPr fontId="2" type="noConversion"/>
  </si>
  <si>
    <t>안동운용팀</t>
    <phoneticPr fontId="2" type="noConversion"/>
  </si>
  <si>
    <t>운용지원팀</t>
    <phoneticPr fontId="2" type="noConversion"/>
  </si>
  <si>
    <t>사업지원팀</t>
    <phoneticPr fontId="2" type="noConversion"/>
  </si>
  <si>
    <t>현장경영팀</t>
    <phoneticPr fontId="2" type="noConversion"/>
  </si>
  <si>
    <t>원인분석</t>
    <phoneticPr fontId="2" type="noConversion"/>
  </si>
  <si>
    <t>비고</t>
    <phoneticPr fontId="2" type="noConversion"/>
  </si>
  <si>
    <t>-</t>
    <phoneticPr fontId="2" type="noConversion"/>
  </si>
  <si>
    <t>-</t>
    <phoneticPr fontId="2" type="noConversion"/>
  </si>
  <si>
    <t>24년 총주행거리</t>
    <phoneticPr fontId="2" type="noConversion"/>
  </si>
  <si>
    <t>25년 총주행거리</t>
    <phoneticPr fontId="2" type="noConversion"/>
  </si>
  <si>
    <t>유종별 평균가격</t>
    <phoneticPr fontId="2" type="noConversion"/>
  </si>
  <si>
    <t>24년 주행거리</t>
    <phoneticPr fontId="2" type="noConversion"/>
  </si>
  <si>
    <t>25년 주행거리</t>
    <phoneticPr fontId="2" type="noConversion"/>
  </si>
  <si>
    <t>1월</t>
    <phoneticPr fontId="2" type="noConversion"/>
  </si>
  <si>
    <t>11월</t>
    <phoneticPr fontId="2" type="noConversion"/>
  </si>
  <si>
    <t>증감거리</t>
    <phoneticPr fontId="2" type="noConversion"/>
  </si>
  <si>
    <t>유가정보</t>
    <phoneticPr fontId="2" type="noConversion"/>
  </si>
  <si>
    <t>유류비
추이</t>
    <phoneticPr fontId="2" type="noConversion"/>
  </si>
  <si>
    <t>주행거리
추이</t>
    <phoneticPr fontId="2" type="noConversion"/>
  </si>
  <si>
    <t>유류비(원)</t>
    <phoneticPr fontId="2" type="noConversion"/>
  </si>
  <si>
    <t>총주행거리(km)</t>
    <phoneticPr fontId="2" type="noConversion"/>
  </si>
  <si>
    <t>대구본부 업무용 차량 유류비 사용 추이</t>
    <phoneticPr fontId="2" type="noConversion"/>
  </si>
  <si>
    <t>대차/703하1454(844조9464)</t>
  </si>
  <si>
    <t>153허8544(대차/192허4397)</t>
  </si>
  <si>
    <t>대차/222하7498(844조9480)</t>
  </si>
  <si>
    <t>103하1309/대차(192허4382)</t>
  </si>
  <si>
    <t>153허3851/대차(806라7778)</t>
  </si>
  <si>
    <t>16하2187(대차/117허8335)</t>
  </si>
  <si>
    <t>GV70</t>
  </si>
  <si>
    <t>162호2342(대차/117허8335)</t>
  </si>
  <si>
    <t>김수지</t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</si>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</sst>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[Blue]\▼#,##0;[Red]\▲#,##0"/>
    <numFmt numFmtId="177" formatCode="[Red]\▲#,##0;[Blue]\▼#,##0"/>
    <numFmt numFmtId="178" formatCode="#,##0;[Red]#,##0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24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3" fontId="7" fillId="0" borderId="11" xfId="1" applyNumberFormat="1" applyFont="1" applyFill="1" applyBorder="1">
      <alignment vertical="center"/>
    </xf>
    <xf numFmtId="41" fontId="8" fillId="6" borderId="11" xfId="1" applyFont="1" applyFill="1" applyBorder="1">
      <alignment vertical="center"/>
    </xf>
    <xf numFmtId="41" fontId="8" fillId="7" borderId="11" xfId="1" applyFont="1" applyFill="1" applyBorder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3" fontId="8" fillId="0" borderId="11" xfId="0" applyNumberFormat="1" applyFont="1" applyFill="1" applyBorder="1">
      <alignment vertical="center"/>
    </xf>
    <xf numFmtId="3" fontId="7" fillId="7" borderId="11" xfId="1" applyNumberFormat="1" applyFont="1" applyFill="1" applyBorder="1">
      <alignment vertical="center"/>
    </xf>
    <xf numFmtId="41" fontId="4" fillId="0" borderId="1" xfId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0" borderId="11" xfId="1" applyNumberFormat="1" applyFont="1" applyFill="1" applyBorder="1">
      <alignment vertical="center"/>
    </xf>
    <xf numFmtId="41" fontId="4" fillId="0" borderId="1" xfId="0" applyNumberFormat="1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41" fontId="4" fillId="0" borderId="1" xfId="0" applyNumberFormat="1" applyFont="1" applyBorder="1">
      <alignment vertical="center"/>
    </xf>
    <xf numFmtId="0" fontId="0" fillId="0" borderId="0" xfId="0" applyBorder="1">
      <alignment vertical="center"/>
    </xf>
    <xf numFmtId="0" fontId="3" fillId="0" borderId="5" xfId="0" applyFont="1" applyBorder="1" applyAlignment="1">
      <alignment vertical="center"/>
    </xf>
    <xf numFmtId="0" fontId="0" fillId="0" borderId="7" xfId="0" applyBorder="1">
      <alignment vertical="center"/>
    </xf>
    <xf numFmtId="176" fontId="0" fillId="0" borderId="8" xfId="0" applyNumberFormat="1" applyBorder="1">
      <alignment vertical="center"/>
    </xf>
    <xf numFmtId="41" fontId="3" fillId="0" borderId="6" xfId="0" applyNumberFormat="1" applyFont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41" fontId="3" fillId="0" borderId="1" xfId="0" applyNumberFormat="1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176" fontId="0" fillId="0" borderId="9" xfId="0" applyNumberFormat="1" applyBorder="1">
      <alignment vertical="center"/>
    </xf>
    <xf numFmtId="177" fontId="0" fillId="0" borderId="1" xfId="0" applyNumberFormat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3" xfId="0" applyBorder="1">
      <alignment vertical="center"/>
    </xf>
    <xf numFmtId="41" fontId="0" fillId="0" borderId="14" xfId="1" applyFon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4" fillId="8" borderId="5" xfId="0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41" fontId="0" fillId="0" borderId="0" xfId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41" fontId="4" fillId="0" borderId="18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41" fontId="3" fillId="0" borderId="4" xfId="0" applyNumberFormat="1" applyFont="1" applyFill="1" applyBorder="1" applyAlignment="1">
      <alignment horizontal="center" vertical="center"/>
    </xf>
    <xf numFmtId="41" fontId="3" fillId="0" borderId="28" xfId="1" applyFont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177" fontId="0" fillId="0" borderId="0" xfId="0" applyNumberFormat="1" applyBorder="1">
      <alignment vertical="center"/>
    </xf>
    <xf numFmtId="41" fontId="0" fillId="0" borderId="0" xfId="0" applyNumberFormat="1" applyBorder="1">
      <alignment vertical="center"/>
    </xf>
    <xf numFmtId="178" fontId="0" fillId="0" borderId="1" xfId="0" applyNumberForma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8" fontId="0" fillId="0" borderId="1" xfId="0" applyNumberFormat="1" applyBorder="1" applyAlignment="1">
      <alignment vertical="center"/>
    </xf>
    <xf numFmtId="0" fontId="3" fillId="0" borderId="0" xfId="0" applyFont="1">
      <alignment vertical="center"/>
    </xf>
    <xf numFmtId="178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7" fontId="0" fillId="0" borderId="0" xfId="0" applyNumberFormat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1" fontId="4" fillId="5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41" fontId="4" fillId="5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/>
              <a:t>대구본부 업무용차량 유류비 사용 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6.4350741389966645E-2"/>
          <c:y val="0.10904633827411972"/>
          <c:w val="0.91881221799731105"/>
          <c:h val="0.7023487689388416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'대구본부(F)'!$B$14</c:f>
              <c:strCache>
                <c:ptCount val="1"/>
                <c:pt idx="0">
                  <c:v>25년 유류비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7533488272305289E-3"/>
                  <c:y val="6.039790290047253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95-4829-A853-79D4736CBF0D}"/>
                </c:ext>
              </c:extLst>
            </c:dLbl>
            <c:dLbl>
              <c:idx val="1"/>
              <c:layout>
                <c:manualLayout>
                  <c:x val="-1.3063607217859E-3"/>
                  <c:y val="0.1353135983555595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95-4829-A853-79D4736CBF0D}"/>
                </c:ext>
              </c:extLst>
            </c:dLbl>
            <c:dLbl>
              <c:idx val="2"/>
              <c:layout>
                <c:manualLayout>
                  <c:x val="0"/>
                  <c:y val="9.86757731833303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95-4829-A853-79D4736CBF0D}"/>
                </c:ext>
              </c:extLst>
            </c:dLbl>
            <c:dLbl>
              <c:idx val="3"/>
              <c:layout>
                <c:manualLayout>
                  <c:x val="0"/>
                  <c:y val="0.1047960862947298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95-4829-A853-79D4736CBF0D}"/>
                </c:ext>
              </c:extLst>
            </c:dLbl>
            <c:dLbl>
              <c:idx val="4"/>
              <c:layout>
                <c:manualLayout>
                  <c:x val="-8.7667441361532876E-4"/>
                  <c:y val="6.88108442165092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95-4829-A853-79D4736CBF0D}"/>
                </c:ext>
              </c:extLst>
            </c:dLbl>
            <c:dLbl>
              <c:idx val="5"/>
              <c:layout>
                <c:manualLayout>
                  <c:x val="8.7667441361526446E-4"/>
                  <c:y val="7.4898478440359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95-4829-A853-79D4736CBF0D}"/>
                </c:ext>
              </c:extLst>
            </c:dLbl>
            <c:dLbl>
              <c:idx val="6"/>
              <c:layout>
                <c:manualLayout>
                  <c:x val="-6.4288714329738825E-17"/>
                  <c:y val="0.27557169756438465"/>
                </c:manualLayout>
              </c:layout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795-4829-A853-79D4736CBF0D}"/>
                </c:ext>
              </c:extLst>
            </c:dLbl>
            <c:dLbl>
              <c:idx val="7"/>
              <c:layout>
                <c:manualLayout>
                  <c:x val="0"/>
                  <c:y val="0.1869862117220871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795-4829-A853-79D4736CBF0D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795-4829-A853-79D4736CBF0D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795-4829-A853-79D4736CBF0D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795-4829-A853-79D4736CBF0D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795-4829-A853-79D4736CBF0D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'대구본부(F)'!$C$12:$N$12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'대구본부(F)'!$C$14:$N$14</c:f>
              <c:numCache>
                <c:formatCode>_(* #,##0_);_(* \(#,##0\);_(* "-"_);_(@_)</c:formatCode>
                <c:ptCount val="12"/>
                <c:pt idx="0">
                  <c:v>20083108</c:v>
                </c:pt>
                <c:pt idx="1">
                  <c:v>24804772</c:v>
                </c:pt>
                <c:pt idx="2">
                  <c:v>25654882</c:v>
                </c:pt>
                <c:pt idx="3">
                  <c:v>26463113</c:v>
                </c:pt>
                <c:pt idx="4">
                  <c:v>22739833</c:v>
                </c:pt>
                <c:pt idx="5">
                  <c:v>24765125</c:v>
                </c:pt>
                <c:pt idx="6">
                  <c:v>37192081</c:v>
                </c:pt>
                <c:pt idx="7">
                  <c:v>33145274</c:v>
                </c:pt>
                <c:pt idx="8">
                  <c:v>33611150</c:v>
                </c:pt>
                <c:pt idx="9">
                  <c:v>28683813</c:v>
                </c:pt>
                <c:pt idx="10">
                  <c:v>27113280</c:v>
                </c:pt>
                <c:pt idx="11">
                  <c:v>28276434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795-4829-A853-79D4736CB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overlap val="-89"/>
        <c:axId val="476642544"/>
        <c:axId val="476641760"/>
      </c:barChart>
      <c:barChart>
        <c:barDir val="col"/>
        <c:grouping val="clustered"/>
        <c:varyColors val="0"/>
        <c:ser>
          <c:idx val="2"/>
          <c:order val="2"/>
          <c:tx>
            <c:strRef>
              <c:f>'대구본부(F)'!$B$15</c:f>
              <c:strCache>
                <c:ptCount val="1"/>
                <c:pt idx="0">
                  <c:v>전년대비 증감비용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795-4829-A853-79D4736CBF0D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795-4829-A853-79D4736CBF0D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795-4829-A853-79D4736CBF0D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5795-4829-A853-79D4736CBF0D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795-4829-A853-79D4736CBF0D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795-4829-A853-79D4736CBF0D}"/>
              </c:ext>
            </c:extLst>
          </c:dPt>
          <c:dPt>
            <c:idx val="6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5795-4829-A853-79D4736CBF0D}"/>
              </c:ext>
            </c:extLst>
          </c:dPt>
          <c:dPt>
            <c:idx val="7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5795-4829-A853-79D4736CBF0D}"/>
              </c:ext>
            </c:extLst>
          </c:dPt>
          <c:dLbls>
            <c:dLbl>
              <c:idx val="0"/>
              <c:layout>
                <c:manualLayout>
                  <c:x val="0"/>
                  <c:y val="0.1574522858094407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795-4829-A853-79D4736CBF0D}"/>
                </c:ext>
              </c:extLst>
            </c:dLbl>
            <c:dLbl>
              <c:idx val="1"/>
              <c:layout>
                <c:manualLayout>
                  <c:x val="-1.968781864543393E-17"/>
                  <c:y val="0.1446057022496858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795-4829-A853-79D4736CBF0D}"/>
                </c:ext>
              </c:extLst>
            </c:dLbl>
            <c:dLbl>
              <c:idx val="2"/>
              <c:layout>
                <c:manualLayout>
                  <c:x val="-8.7667441361526446E-4"/>
                  <c:y val="-3.451009004042537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795-4829-A853-79D4736CBF0D}"/>
                </c:ext>
              </c:extLst>
            </c:dLbl>
            <c:dLbl>
              <c:idx val="3"/>
              <c:layout>
                <c:manualLayout>
                  <c:x val="-8.7667441361526446E-4"/>
                  <c:y val="0.130400077579769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795-4829-A853-79D4736CBF0D}"/>
                </c:ext>
              </c:extLst>
            </c:dLbl>
            <c:dLbl>
              <c:idx val="4"/>
              <c:layout>
                <c:manualLayout>
                  <c:x val="0"/>
                  <c:y val="0.1164715538864356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795-4829-A853-79D4736CBF0D}"/>
                </c:ext>
              </c:extLst>
            </c:dLbl>
            <c:dLbl>
              <c:idx val="5"/>
              <c:layout>
                <c:manualLayout>
                  <c:x val="0"/>
                  <c:y val="-2.15688062752658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795-4829-A853-79D4736CBF0D}"/>
                </c:ext>
              </c:extLst>
            </c:dLbl>
            <c:dLbl>
              <c:idx val="6"/>
              <c:layout>
                <c:manualLayout>
                  <c:x val="-8.7667441361526446E-4"/>
                  <c:y val="0.2727817119620090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795-4829-A853-79D4736CBF0D}"/>
                </c:ext>
              </c:extLst>
            </c:dLbl>
            <c:dLbl>
              <c:idx val="7"/>
              <c:layout>
                <c:manualLayout>
                  <c:x val="8.7666038475680695E-4"/>
                  <c:y val="0.2530918193280790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795-4829-A853-79D4736CBF0D}"/>
                </c:ext>
              </c:extLst>
            </c:dLbl>
            <c:dLbl>
              <c:idx val="8"/>
              <c:layout>
                <c:manualLayout>
                  <c:x val="-1.2773053920449085E-16"/>
                  <c:y val="0.421128734779392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795-4829-A853-79D4736CBF0D}"/>
                </c:ext>
              </c:extLst>
            </c:dLbl>
            <c:dLbl>
              <c:idx val="9"/>
              <c:layout>
                <c:manualLayout>
                  <c:x val="-1.2773053920449085E-16"/>
                  <c:y val="0.288359084405593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795-4829-A853-79D4736CBF0D}"/>
                </c:ext>
              </c:extLst>
            </c:dLbl>
            <c:dLbl>
              <c:idx val="10"/>
              <c:layout>
                <c:manualLayout>
                  <c:x val="8.7090010062667775E-4"/>
                  <c:y val="0.282135507044321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795-4829-A853-79D4736CBF0D}"/>
                </c:ext>
              </c:extLst>
            </c:dLbl>
            <c:dLbl>
              <c:idx val="11"/>
              <c:layout>
                <c:manualLayout>
                  <c:x val="-8.7090010062680547E-4"/>
                  <c:y val="0.277986455470140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795-4829-A853-79D4736CBF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'대구본부(F)'!$C$12:$N$12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'대구본부(F)'!$C$15:$N$15</c:f>
              <c:numCache>
                <c:formatCode>[Blue]\▼#,##0;[Red]\▲#,##0</c:formatCode>
                <c:ptCount val="12"/>
                <c:pt idx="0">
                  <c:v>5924177</c:v>
                </c:pt>
                <c:pt idx="1">
                  <c:v>-1054284</c:v>
                </c:pt>
                <c:pt idx="2">
                  <c:v>152673</c:v>
                </c:pt>
                <c:pt idx="3">
                  <c:v>-983224</c:v>
                </c:pt>
                <c:pt idx="4">
                  <c:v>4152966</c:v>
                </c:pt>
                <c:pt idx="5">
                  <c:v>169663</c:v>
                </c:pt>
                <c:pt idx="6">
                  <c:v>-5513084</c:v>
                </c:pt>
                <c:pt idx="7">
                  <c:v>-5230604</c:v>
                </c:pt>
                <c:pt idx="8">
                  <c:v>-11450595</c:v>
                </c:pt>
                <c:pt idx="9">
                  <c:v>-6733824</c:v>
                </c:pt>
                <c:pt idx="10">
                  <c:v>-6606772</c:v>
                </c:pt>
                <c:pt idx="11">
                  <c:v>-6364915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795-4829-A853-79D4736CB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8"/>
        <c:axId val="476640192"/>
        <c:axId val="476645288"/>
      </c:barChart>
      <c:lineChart>
        <c:grouping val="standard"/>
        <c:varyColors val="0"/>
        <c:ser>
          <c:idx val="0"/>
          <c:order val="0"/>
          <c:tx>
            <c:strRef>
              <c:f>'대구본부(F)'!$B$13</c:f>
              <c:strCache>
                <c:ptCount val="1"/>
                <c:pt idx="0">
                  <c:v>24년 유류비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2">
                    <a:lumMod val="75000"/>
                  </a:schemeClr>
                </a:solidFill>
                <a:prstDash val="sysDot"/>
              </a:ln>
              <a:effectLst/>
            </c:spPr>
          </c:marker>
          <c:dLbls>
            <c:dLbl>
              <c:idx val="1"/>
              <c:layout>
                <c:manualLayout>
                  <c:x val="-2.7169114258628977E-2"/>
                  <c:y val="-7.57140500691527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795-4829-A853-79D4736CBF0D}"/>
                </c:ext>
              </c:extLst>
            </c:dLbl>
            <c:dLbl>
              <c:idx val="6"/>
              <c:layout>
                <c:manualLayout>
                  <c:x val="-2.3873176443868046E-2"/>
                  <c:y val="-3.7039245790562232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795-4829-A853-79D4736CBF0D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'대구본부(F)'!$C$12:$N$12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'대구본부(F)'!$C$13:$N$13</c:f>
              <c:numCache>
                <c:formatCode>_(* #,##0_);_(* \(#,##0\);_(* "-"_);_(@_)</c:formatCode>
                <c:ptCount val="12"/>
                <c:pt idx="0">
                  <c:v>26007285</c:v>
                </c:pt>
                <c:pt idx="1">
                  <c:v>23750488</c:v>
                </c:pt>
                <c:pt idx="2">
                  <c:v>25807555</c:v>
                </c:pt>
                <c:pt idx="3">
                  <c:v>25479889</c:v>
                </c:pt>
                <c:pt idx="4">
                  <c:v>26892799</c:v>
                </c:pt>
                <c:pt idx="5">
                  <c:v>24934788</c:v>
                </c:pt>
                <c:pt idx="6">
                  <c:v>31678997</c:v>
                </c:pt>
                <c:pt idx="7">
                  <c:v>27914670</c:v>
                </c:pt>
                <c:pt idx="8">
                  <c:v>22160555</c:v>
                </c:pt>
                <c:pt idx="9">
                  <c:v>21949989</c:v>
                </c:pt>
                <c:pt idx="10">
                  <c:v>20506508</c:v>
                </c:pt>
                <c:pt idx="11">
                  <c:v>21911519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795-4829-A853-79D4736CB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642544"/>
        <c:axId val="476641760"/>
      </c:lineChart>
      <c:catAx>
        <c:axId val="47664254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6641760"/>
        <c:crosses val="autoZero"/>
        <c:auto val="1"/>
        <c:lblAlgn val="ctr"/>
        <c:lblOffset val="100"/>
        <c:noMultiLvlLbl val="0"/>
      </c:catAx>
      <c:valAx>
        <c:axId val="47664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 sz="1200" b="1"/>
                  <a:t>금액</a:t>
                </a:r>
                <a:r>
                  <a:rPr lang="en-US" altLang="ko-KR" sz="1200" b="1"/>
                  <a:t>(</a:t>
                </a:r>
                <a:r>
                  <a:rPr lang="ko-KR" altLang="en-US" sz="1200" b="1"/>
                  <a:t>만원</a:t>
                </a:r>
                <a:r>
                  <a:rPr lang="en-US" altLang="ko-KR" sz="1200" b="1"/>
                  <a:t>)</a:t>
                </a:r>
                <a:endParaRPr lang="ko-KR" altLang="en-US" sz="1200" b="1"/>
              </a:p>
            </c:rich>
          </c:tx>
          <c:layout>
            <c:manualLayout>
              <c:xMode val="edge"/>
              <c:yMode val="edge"/>
              <c:x val="1.718323605815103E-2"/>
              <c:y val="2.828338203075032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6642544"/>
        <c:crosses val="autoZero"/>
        <c:crossBetween val="between"/>
        <c:majorUnit val="10000000"/>
        <c:dispUnits>
          <c:builtInUnit val="tenThousands"/>
        </c:dispUnits>
      </c:valAx>
      <c:valAx>
        <c:axId val="476645288"/>
        <c:scaling>
          <c:orientation val="maxMin"/>
        </c:scaling>
        <c:delete val="0"/>
        <c:axPos val="r"/>
        <c:numFmt formatCode="[Blue]\▼#,##0;[Red]\▲#,##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6640192"/>
        <c:crosses val="max"/>
        <c:crossBetween val="between"/>
        <c:majorUnit val="5000000"/>
        <c:minorUnit val="1000000"/>
        <c:dispUnits>
          <c:builtInUnit val="tenThousands"/>
        </c:dispUnits>
      </c:valAx>
      <c:catAx>
        <c:axId val="47664019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766452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서대구운용팀 유류비 사용 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5364012500991452E-2"/>
          <c:y val="0.1176351048563732"/>
          <c:w val="0.94166600102076403"/>
          <c:h val="0.7528144810050099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'운용팀별(F)'!$K$25</c:f>
              <c:strCache>
                <c:ptCount val="1"/>
                <c:pt idx="0">
                  <c:v>25년 유류비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'운용팀별(F)'!$I$26:$I$37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'운용팀별(F)'!$K$26:$K$37</c:f>
              <c:numCache>
                <c:formatCode>_(* #,##0_);_(* \(#,##0\);_(* "-"_);_(@_)</c:formatCode>
                <c:ptCount val="12"/>
                <c:pt idx="0">
                  <c:v>2744000</c:v>
                </c:pt>
                <c:pt idx="1">
                  <c:v>3148915</c:v>
                </c:pt>
                <c:pt idx="2">
                  <c:v>3654000</c:v>
                </c:pt>
                <c:pt idx="3">
                  <c:v>3580000</c:v>
                </c:pt>
                <c:pt idx="4">
                  <c:v>3066000</c:v>
                </c:pt>
                <c:pt idx="5">
                  <c:v>3560000</c:v>
                </c:pt>
                <c:pt idx="6">
                  <c:v>5156000</c:v>
                </c:pt>
                <c:pt idx="7">
                  <c:v>4246000</c:v>
                </c:pt>
                <c:pt idx="8">
                  <c:v>4765000</c:v>
                </c:pt>
                <c:pt idx="9">
                  <c:v>3677000</c:v>
                </c:pt>
                <c:pt idx="10">
                  <c:v>3481000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8-4086-A196-51BFD09E2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76642936"/>
        <c:axId val="476643328"/>
      </c:barChart>
      <c:barChart>
        <c:barDir val="col"/>
        <c:grouping val="clustered"/>
        <c:varyColors val="0"/>
        <c:ser>
          <c:idx val="2"/>
          <c:order val="2"/>
          <c:tx>
            <c:strRef>
              <c:f>'운용팀별(F)'!$L$25</c:f>
              <c:strCache>
                <c:ptCount val="1"/>
                <c:pt idx="0">
                  <c:v>증감비용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185184294092945E-3"/>
                  <c:y val="-0.2597282352489415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B8-4086-A196-51BFD09E2D43}"/>
                </c:ext>
              </c:extLst>
            </c:dLbl>
            <c:dLbl>
              <c:idx val="1"/>
              <c:layout>
                <c:manualLayout>
                  <c:x val="-2.0370368588186077E-3"/>
                  <c:y val="-0.2659465604760928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B8-4086-A196-51BFD09E2D43}"/>
                </c:ext>
              </c:extLst>
            </c:dLbl>
            <c:dLbl>
              <c:idx val="2"/>
              <c:layout>
                <c:manualLayout>
                  <c:x val="-1.0185184294092945E-3"/>
                  <c:y val="-0.3089135455892050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B8-4086-A196-51BFD09E2D43}"/>
                </c:ext>
              </c:extLst>
            </c:dLbl>
            <c:dLbl>
              <c:idx val="3"/>
              <c:layout>
                <c:manualLayout>
                  <c:x val="-1.0185184294092945E-3"/>
                  <c:y val="-0.2849081222226489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B8-4086-A196-51BFD09E2D43}"/>
                </c:ext>
              </c:extLst>
            </c:dLbl>
            <c:dLbl>
              <c:idx val="4"/>
              <c:layout>
                <c:manualLayout>
                  <c:x val="-7.4690488659116356E-17"/>
                  <c:y val="-0.2575480222849875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B8-4086-A196-51BFD09E2D43}"/>
                </c:ext>
              </c:extLst>
            </c:dLbl>
            <c:dLbl>
              <c:idx val="5"/>
              <c:layout>
                <c:manualLayout>
                  <c:x val="0"/>
                  <c:y val="-0.2388957019125579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B8-4086-A196-51BFD09E2D43}"/>
                </c:ext>
              </c:extLst>
            </c:dLbl>
            <c:dLbl>
              <c:idx val="6"/>
              <c:layout>
                <c:manualLayout>
                  <c:x val="-1.0185184294093693E-3"/>
                  <c:y val="-0.3248766506830681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B8-4086-A196-51BFD09E2D43}"/>
                </c:ext>
              </c:extLst>
            </c:dLbl>
            <c:dLbl>
              <c:idx val="7"/>
              <c:layout>
                <c:manualLayout>
                  <c:x val="-7.4690488659116356E-17"/>
                  <c:y val="-0.2735930334495406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1B8-4086-A196-51BFD09E2D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'운용팀별(F)'!$I$26:$I$37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'운용팀별(F)'!$L$26:$L$37</c:f>
              <c:numCache>
                <c:formatCode>[Red]\▲#,##0;[Blue]\▼#,##0</c:formatCode>
                <c:ptCount val="12"/>
                <c:pt idx="0">
                  <c:v>659000</c:v>
                </c:pt>
                <c:pt idx="1">
                  <c:v>1043608</c:v>
                </c:pt>
                <c:pt idx="2">
                  <c:v>1156000</c:v>
                </c:pt>
                <c:pt idx="3">
                  <c:v>1368000</c:v>
                </c:pt>
                <c:pt idx="4">
                  <c:v>924473</c:v>
                </c:pt>
                <c:pt idx="5">
                  <c:v>1590000</c:v>
                </c:pt>
                <c:pt idx="6">
                  <c:v>2476000</c:v>
                </c:pt>
                <c:pt idx="7">
                  <c:v>2010000</c:v>
                </c:pt>
                <c:pt idx="8">
                  <c:v>1959000</c:v>
                </c:pt>
                <c:pt idx="9">
                  <c:v>403199</c:v>
                </c:pt>
                <c:pt idx="10">
                  <c:v>754895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1B8-4086-A196-51BFD09E2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9"/>
        <c:axId val="476640976"/>
        <c:axId val="476646464"/>
      </c:barChart>
      <c:lineChart>
        <c:grouping val="stacked"/>
        <c:varyColors val="0"/>
        <c:ser>
          <c:idx val="0"/>
          <c:order val="0"/>
          <c:tx>
            <c:strRef>
              <c:f>'운용팀별(F)'!$J$25</c:f>
              <c:strCache>
                <c:ptCount val="1"/>
                <c:pt idx="0">
                  <c:v>24년 유류비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rgbClr val="FF0000"/>
                </a:solidFill>
                <a:prstDash val="sys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'운용팀별(F)'!$I$26:$I$37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'운용팀별(F)'!$J$26:$J$37</c:f>
              <c:numCache>
                <c:formatCode>_(* #,##0_);_(* \(#,##0\);_(* "-"_);_(@_)</c:formatCode>
                <c:ptCount val="12"/>
                <c:pt idx="0">
                  <c:v>2085000</c:v>
                </c:pt>
                <c:pt idx="1">
                  <c:v>2105307</c:v>
                </c:pt>
                <c:pt idx="2">
                  <c:v>2498000</c:v>
                </c:pt>
                <c:pt idx="3">
                  <c:v>2212000</c:v>
                </c:pt>
                <c:pt idx="4">
                  <c:v>2141527</c:v>
                </c:pt>
                <c:pt idx="5">
                  <c:v>1970000</c:v>
                </c:pt>
                <c:pt idx="6">
                  <c:v>2680000</c:v>
                </c:pt>
                <c:pt idx="7">
                  <c:v>2236000</c:v>
                </c:pt>
                <c:pt idx="8">
                  <c:v>2806000</c:v>
                </c:pt>
                <c:pt idx="9">
                  <c:v>3273801</c:v>
                </c:pt>
                <c:pt idx="10">
                  <c:v>2726105</c:v>
                </c:pt>
                <c:pt idx="11">
                  <c:v>2886000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1B8-4086-A196-51BFD09E2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642936"/>
        <c:axId val="476643328"/>
      </c:lineChart>
      <c:catAx>
        <c:axId val="47664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6643328"/>
        <c:crosses val="autoZero"/>
        <c:auto val="1"/>
        <c:lblAlgn val="ctr"/>
        <c:lblOffset val="100"/>
        <c:noMultiLvlLbl val="0"/>
      </c:catAx>
      <c:valAx>
        <c:axId val="47664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/>
                  <a:t>금액</a:t>
                </a:r>
                <a:r>
                  <a:rPr lang="en-US"/>
                  <a:t>(</a:t>
                </a:r>
                <a:r>
                  <a:rPr lang="ko-KR"/>
                  <a:t>만원</a:t>
                </a:r>
                <a:r>
                  <a:rPr lang="en-US"/>
                  <a:t>)</a:t>
                </a:r>
                <a:endParaRPr lang="ko-KR"/>
              </a:p>
            </c:rich>
          </c:tx>
          <c:layout>
            <c:manualLayout>
              <c:xMode val="edge"/>
              <c:yMode val="edge"/>
              <c:x val="0.91768510489777444"/>
              <c:y val="2.76009160407626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6642936"/>
        <c:crosses val="autoZero"/>
        <c:crossBetween val="between"/>
        <c:dispUnits>
          <c:builtInUnit val="tenThousands"/>
        </c:dispUnits>
      </c:valAx>
      <c:valAx>
        <c:axId val="476646464"/>
        <c:scaling>
          <c:orientation val="minMax"/>
        </c:scaling>
        <c:delete val="1"/>
        <c:axPos val="r"/>
        <c:numFmt formatCode="[Red]\▲#,##0;[Blue]\▼#,##0" sourceLinked="1"/>
        <c:majorTickMark val="out"/>
        <c:minorTickMark val="none"/>
        <c:tickLblPos val="nextTo"/>
        <c:crossAx val="476640976"/>
        <c:crosses val="max"/>
        <c:crossBetween val="between"/>
        <c:dispUnits>
          <c:builtInUnit val="tenThousands"/>
          <c:dispUnitsLbl>
            <c:layout>
              <c:manualLayout>
                <c:xMode val="edge"/>
                <c:yMode val="edge"/>
                <c:x val="0.94173560847378535"/>
                <c:y val="2.8110671936758893E-2"/>
              </c:manualLayout>
            </c:layout>
            <c:tx>
              <c:rich>
                <a:bodyPr rot="0" spcFirstLastPara="1" vertOverflow="ellipsis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ko-KR"/>
                    <a:t>증감비용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</c:dispUnitsLbl>
        </c:dispUnits>
      </c:valAx>
      <c:catAx>
        <c:axId val="47664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664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35613422020899521"/>
          <c:y val="0.93864810763236561"/>
          <c:w val="0.23069450445950676"/>
          <c:h val="5.3186861040734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남대구운용팀 유류비 사용 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5364012500991452E-2"/>
          <c:y val="0.1176351048563732"/>
          <c:w val="0.93657340887371754"/>
          <c:h val="0.7528144810050099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'운용팀별(F)'!$K$45</c:f>
              <c:strCache>
                <c:ptCount val="1"/>
                <c:pt idx="0">
                  <c:v>25년 유류비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'운용팀별(F)'!$I$46:$I$57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'운용팀별(F)'!$K$46:$K$57</c:f>
              <c:numCache>
                <c:formatCode>_(* #,##0_);_(* \(#,##0\);_(* "-"_);_(@_)</c:formatCode>
                <c:ptCount val="12"/>
                <c:pt idx="0">
                  <c:v>1180748</c:v>
                </c:pt>
                <c:pt idx="1">
                  <c:v>1176583</c:v>
                </c:pt>
                <c:pt idx="2">
                  <c:v>1262132</c:v>
                </c:pt>
                <c:pt idx="3">
                  <c:v>1095984</c:v>
                </c:pt>
                <c:pt idx="4">
                  <c:v>968093</c:v>
                </c:pt>
                <c:pt idx="5">
                  <c:v>961502</c:v>
                </c:pt>
                <c:pt idx="6">
                  <c:v>3667488</c:v>
                </c:pt>
                <c:pt idx="7">
                  <c:v>3641544</c:v>
                </c:pt>
                <c:pt idx="8">
                  <c:v>3811351</c:v>
                </c:pt>
                <c:pt idx="9">
                  <c:v>3076247</c:v>
                </c:pt>
                <c:pt idx="10">
                  <c:v>2956401</c:v>
                </c:pt>
                <c:pt idx="11">
                  <c:v>2944590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9-44F3-8474-4B4FCAA47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76641368"/>
        <c:axId val="476646072"/>
      </c:barChart>
      <c:barChart>
        <c:barDir val="col"/>
        <c:grouping val="clustered"/>
        <c:varyColors val="0"/>
        <c:ser>
          <c:idx val="2"/>
          <c:order val="2"/>
          <c:tx>
            <c:strRef>
              <c:f>'운용팀별(F)'!$L$45</c:f>
              <c:strCache>
                <c:ptCount val="1"/>
                <c:pt idx="0">
                  <c:v>증감비용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8.04150125453138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B9-44F3-8474-4B4FCAA4740D}"/>
                </c:ext>
              </c:extLst>
            </c:dLbl>
            <c:dLbl>
              <c:idx val="1"/>
              <c:layout>
                <c:manualLayout>
                  <c:x val="1.0185185110927679E-3"/>
                  <c:y val="-5.4474685917793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B9-44F3-8474-4B4FCAA4740D}"/>
                </c:ext>
              </c:extLst>
            </c:dLbl>
            <c:dLbl>
              <c:idx val="2"/>
              <c:layout>
                <c:manualLayout>
                  <c:x val="-3.7345247324583587E-17"/>
                  <c:y val="2.59403266275206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B9-44F3-8474-4B4FCAA4740D}"/>
                </c:ext>
              </c:extLst>
            </c:dLbl>
            <c:dLbl>
              <c:idx val="3"/>
              <c:layout>
                <c:manualLayout>
                  <c:x val="0"/>
                  <c:y val="2.3346702473849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B9-44F3-8474-4B4FCAA4740D}"/>
                </c:ext>
              </c:extLst>
            </c:dLbl>
            <c:dLbl>
              <c:idx val="4"/>
              <c:layout>
                <c:manualLayout>
                  <c:x val="1.0185185110926746E-3"/>
                  <c:y val="7.26329145570576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B9-44F3-8474-4B4FCAA4740D}"/>
                </c:ext>
              </c:extLst>
            </c:dLbl>
            <c:dLbl>
              <c:idx val="5"/>
              <c:layout>
                <c:manualLayout>
                  <c:x val="-1.0185185110927492E-3"/>
                  <c:y val="0.186770555972688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2B9-44F3-8474-4B4FCAA4740D}"/>
                </c:ext>
              </c:extLst>
            </c:dLbl>
            <c:dLbl>
              <c:idx val="6"/>
              <c:layout>
                <c:manualLayout>
                  <c:x val="1.0185185110926746E-3"/>
                  <c:y val="-5.4474685917793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2B9-44F3-8474-4B4FCAA4740D}"/>
                </c:ext>
              </c:extLst>
            </c:dLbl>
            <c:dLbl>
              <c:idx val="7"/>
              <c:layout>
                <c:manualLayout>
                  <c:x val="-1.0185185110927492E-3"/>
                  <c:y val="2.07522613020164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2B9-44F3-8474-4B4FCAA474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'운용팀별(F)'!$I$46:$I$57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'운용팀별(F)'!$L$46:$L$57</c:f>
              <c:numCache>
                <c:formatCode>[Red]\▲#,##0;[Blue]\▼#,##0</c:formatCode>
                <c:ptCount val="12"/>
                <c:pt idx="0">
                  <c:v>-475252</c:v>
                </c:pt>
                <c:pt idx="1">
                  <c:v>-585417</c:v>
                </c:pt>
                <c:pt idx="2">
                  <c:v>-867868</c:v>
                </c:pt>
                <c:pt idx="3">
                  <c:v>-977016</c:v>
                </c:pt>
                <c:pt idx="4">
                  <c:v>-1282777</c:v>
                </c:pt>
                <c:pt idx="5">
                  <c:v>-1711756</c:v>
                </c:pt>
                <c:pt idx="6">
                  <c:v>512436</c:v>
                </c:pt>
                <c:pt idx="7">
                  <c:v>839139</c:v>
                </c:pt>
                <c:pt idx="8">
                  <c:v>2446665</c:v>
                </c:pt>
                <c:pt idx="9">
                  <c:v>1984936</c:v>
                </c:pt>
                <c:pt idx="10">
                  <c:v>1667751</c:v>
                </c:pt>
                <c:pt idx="11">
                  <c:v>1531408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2B9-44F3-8474-4B4FCAA47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9"/>
        <c:axId val="476646856"/>
        <c:axId val="476639408"/>
      </c:barChart>
      <c:lineChart>
        <c:grouping val="stacked"/>
        <c:varyColors val="0"/>
        <c:ser>
          <c:idx val="0"/>
          <c:order val="0"/>
          <c:tx>
            <c:strRef>
              <c:f>'운용팀별(F)'!$J$45</c:f>
              <c:strCache>
                <c:ptCount val="1"/>
                <c:pt idx="0">
                  <c:v>24년 유류비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rgbClr val="FF0000"/>
                </a:solidFill>
                <a:prstDash val="sys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'운용팀별(F)'!$I$46:$I$57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'운용팀별(F)'!$J$46:$J$57</c:f>
              <c:numCache>
                <c:formatCode>_(* #,##0_);_(* \(#,##0\);_(* "-"_);_(@_)</c:formatCode>
                <c:ptCount val="12"/>
                <c:pt idx="0">
                  <c:v>1656000</c:v>
                </c:pt>
                <c:pt idx="1">
                  <c:v>1762000</c:v>
                </c:pt>
                <c:pt idx="2">
                  <c:v>2130000</c:v>
                </c:pt>
                <c:pt idx="3">
                  <c:v>2073000</c:v>
                </c:pt>
                <c:pt idx="4">
                  <c:v>2250870</c:v>
                </c:pt>
                <c:pt idx="5">
                  <c:v>2673258</c:v>
                </c:pt>
                <c:pt idx="6">
                  <c:v>3155052</c:v>
                </c:pt>
                <c:pt idx="7">
                  <c:v>2802405</c:v>
                </c:pt>
                <c:pt idx="8">
                  <c:v>1364686</c:v>
                </c:pt>
                <c:pt idx="9">
                  <c:v>1091311</c:v>
                </c:pt>
                <c:pt idx="10">
                  <c:v>1288650</c:v>
                </c:pt>
                <c:pt idx="11">
                  <c:v>1413182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2B9-44F3-8474-4B4FCAA47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641368"/>
        <c:axId val="476646072"/>
      </c:lineChart>
      <c:catAx>
        <c:axId val="476641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6646072"/>
        <c:crosses val="autoZero"/>
        <c:auto val="1"/>
        <c:lblAlgn val="ctr"/>
        <c:lblOffset val="100"/>
        <c:noMultiLvlLbl val="0"/>
      </c:catAx>
      <c:valAx>
        <c:axId val="476646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/>
                  <a:t>금액</a:t>
                </a:r>
                <a:r>
                  <a:rPr lang="en-US"/>
                  <a:t>(</a:t>
                </a:r>
                <a:r>
                  <a:rPr lang="ko-KR"/>
                  <a:t>만원</a:t>
                </a:r>
                <a:r>
                  <a:rPr lang="en-US"/>
                  <a:t>)</a:t>
                </a:r>
                <a:endParaRPr lang="ko-KR"/>
              </a:p>
            </c:rich>
          </c:tx>
          <c:layout>
            <c:manualLayout>
              <c:xMode val="edge"/>
              <c:yMode val="edge"/>
              <c:x val="0.92685177076245806"/>
              <c:y val="3.019494870351473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6641368"/>
        <c:crosses val="autoZero"/>
        <c:crossBetween val="between"/>
        <c:dispUnits>
          <c:builtInUnit val="tenThousands"/>
        </c:dispUnits>
      </c:valAx>
      <c:valAx>
        <c:axId val="476639408"/>
        <c:scaling>
          <c:orientation val="minMax"/>
        </c:scaling>
        <c:delete val="0"/>
        <c:axPos val="r"/>
        <c:numFmt formatCode="[Red]\▲#,##0;[Blue]\▼#,##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6646856"/>
        <c:crosses val="max"/>
        <c:crossBetween val="between"/>
        <c:dispUnits>
          <c:builtInUnit val="tenThousands"/>
        </c:dispUnits>
      </c:valAx>
      <c:catAx>
        <c:axId val="476646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6639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35613422020899521"/>
          <c:y val="0.93864810763236561"/>
          <c:w val="0.23069452296081566"/>
          <c:h val="5.3186861040734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구미운용팀 유류비 사용 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5364012500991452E-2"/>
          <c:y val="0.1176351048563732"/>
          <c:w val="0.93657340887371754"/>
          <c:h val="0.7528144810050099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'운용팀별(F)'!$K$65</c:f>
              <c:strCache>
                <c:ptCount val="1"/>
                <c:pt idx="0">
                  <c:v>25년 유류비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'운용팀별(F)'!$I$66:$I$77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'운용팀별(F)'!$K$66:$K$77</c:f>
              <c:numCache>
                <c:formatCode>_(* #,##0_);_(* \(#,##0\);_(* "-"_);_(@_)</c:formatCode>
                <c:ptCount val="12"/>
                <c:pt idx="0">
                  <c:v>2011490</c:v>
                </c:pt>
                <c:pt idx="1">
                  <c:v>2200000</c:v>
                </c:pt>
                <c:pt idx="2">
                  <c:v>2190000</c:v>
                </c:pt>
                <c:pt idx="3">
                  <c:v>2250000</c:v>
                </c:pt>
                <c:pt idx="4">
                  <c:v>2120000</c:v>
                </c:pt>
                <c:pt idx="5">
                  <c:v>1950000</c:v>
                </c:pt>
                <c:pt idx="6">
                  <c:v>3516000</c:v>
                </c:pt>
                <c:pt idx="7">
                  <c:v>3683745</c:v>
                </c:pt>
                <c:pt idx="8">
                  <c:v>3624771</c:v>
                </c:pt>
                <c:pt idx="9">
                  <c:v>2783000</c:v>
                </c:pt>
                <c:pt idx="10">
                  <c:v>2705000</c:v>
                </c:pt>
                <c:pt idx="11">
                  <c:v>2869000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7-473E-8577-4B072AD2B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76639800"/>
        <c:axId val="476643720"/>
      </c:barChart>
      <c:barChart>
        <c:barDir val="col"/>
        <c:grouping val="clustered"/>
        <c:varyColors val="0"/>
        <c:ser>
          <c:idx val="2"/>
          <c:order val="2"/>
          <c:tx>
            <c:strRef>
              <c:f>'운용팀별(F)'!$L$65</c:f>
              <c:strCache>
                <c:ptCount val="1"/>
                <c:pt idx="0">
                  <c:v>증감비용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3363110823895445E-18"/>
                  <c:y val="0.2483790359675905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17-473E-8577-4B072AD2B7C0}"/>
                </c:ext>
              </c:extLst>
            </c:dLbl>
            <c:dLbl>
              <c:idx val="1"/>
              <c:layout>
                <c:manualLayout>
                  <c:x val="-1.0185184294092945E-3"/>
                  <c:y val="6.42031254212750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17-473E-8577-4B072AD2B7C0}"/>
                </c:ext>
              </c:extLst>
            </c:dLbl>
            <c:dLbl>
              <c:idx val="2"/>
              <c:layout>
                <c:manualLayout>
                  <c:x val="1.0185184294092945E-3"/>
                  <c:y val="0.2224387093400699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17-473E-8577-4B072AD2B7C0}"/>
                </c:ext>
              </c:extLst>
            </c:dLbl>
            <c:dLbl>
              <c:idx val="3"/>
              <c:layout>
                <c:manualLayout>
                  <c:x val="-3.7345244329558178E-17"/>
                  <c:y val="0.2094685460263096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517-473E-8577-4B072AD2B7C0}"/>
                </c:ext>
              </c:extLst>
            </c:dLbl>
            <c:dLbl>
              <c:idx val="4"/>
              <c:layout>
                <c:manualLayout>
                  <c:x val="-1.0185184294093693E-3"/>
                  <c:y val="0.2587551666185987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17-473E-8577-4B072AD2B7C0}"/>
                </c:ext>
              </c:extLst>
            </c:dLbl>
            <c:dLbl>
              <c:idx val="5"/>
              <c:layout>
                <c:manualLayout>
                  <c:x val="2.037036858818589E-3"/>
                  <c:y val="0.2302208073283260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517-473E-8577-4B072AD2B7C0}"/>
                </c:ext>
              </c:extLst>
            </c:dLbl>
            <c:dLbl>
              <c:idx val="6"/>
              <c:layout>
                <c:manualLayout>
                  <c:x val="-1.0185184294093693E-3"/>
                  <c:y val="0.2483790359675905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17-473E-8577-4B072AD2B7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'운용팀별(F)'!$I$66:$I$77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'운용팀별(F)'!$L$66:$L$77</c:f>
              <c:numCache>
                <c:formatCode>[Red]\▲#,##0;[Blue]\▼#,##0</c:formatCode>
                <c:ptCount val="12"/>
                <c:pt idx="0">
                  <c:v>-1470021</c:v>
                </c:pt>
                <c:pt idx="1">
                  <c:v>-800324</c:v>
                </c:pt>
                <c:pt idx="2">
                  <c:v>-1298902</c:v>
                </c:pt>
                <c:pt idx="3">
                  <c:v>-1261000</c:v>
                </c:pt>
                <c:pt idx="4">
                  <c:v>-1459000</c:v>
                </c:pt>
                <c:pt idx="5">
                  <c:v>-1426500</c:v>
                </c:pt>
                <c:pt idx="6">
                  <c:v>-650000</c:v>
                </c:pt>
                <c:pt idx="7">
                  <c:v>299745</c:v>
                </c:pt>
                <c:pt idx="8">
                  <c:v>1352771</c:v>
                </c:pt>
                <c:pt idx="9">
                  <c:v>581000</c:v>
                </c:pt>
                <c:pt idx="10">
                  <c:v>541780</c:v>
                </c:pt>
                <c:pt idx="11">
                  <c:v>831000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517-473E-8577-4B072AD2B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9"/>
        <c:axId val="476644504"/>
        <c:axId val="476644112"/>
      </c:barChart>
      <c:lineChart>
        <c:grouping val="stacked"/>
        <c:varyColors val="0"/>
        <c:ser>
          <c:idx val="0"/>
          <c:order val="0"/>
          <c:tx>
            <c:strRef>
              <c:f>'운용팀별(F)'!$J$65</c:f>
              <c:strCache>
                <c:ptCount val="1"/>
                <c:pt idx="0">
                  <c:v>24년 유류비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rgbClr val="FF0000"/>
                </a:solidFill>
                <a:prstDash val="sys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'운용팀별(F)'!$I$66:$I$77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'운용팀별(F)'!$J$66:$J$77</c:f>
              <c:numCache>
                <c:formatCode>_(* #,##0_);_(* \(#,##0\);_(* "-"_);_(@_)</c:formatCode>
                <c:ptCount val="12"/>
                <c:pt idx="0">
                  <c:v>3481511</c:v>
                </c:pt>
                <c:pt idx="1">
                  <c:v>3000324</c:v>
                </c:pt>
                <c:pt idx="2">
                  <c:v>3488902</c:v>
                </c:pt>
                <c:pt idx="3">
                  <c:v>3511000</c:v>
                </c:pt>
                <c:pt idx="4">
                  <c:v>3579000</c:v>
                </c:pt>
                <c:pt idx="5">
                  <c:v>3376500</c:v>
                </c:pt>
                <c:pt idx="6">
                  <c:v>4166000</c:v>
                </c:pt>
                <c:pt idx="7">
                  <c:v>3384000</c:v>
                </c:pt>
                <c:pt idx="8">
                  <c:v>2272000</c:v>
                </c:pt>
                <c:pt idx="9">
                  <c:v>2202000</c:v>
                </c:pt>
                <c:pt idx="10">
                  <c:v>2163220</c:v>
                </c:pt>
                <c:pt idx="11">
                  <c:v>2038000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517-473E-8577-4B072AD2B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639800"/>
        <c:axId val="476643720"/>
      </c:lineChart>
      <c:catAx>
        <c:axId val="476639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6643720"/>
        <c:crosses val="autoZero"/>
        <c:auto val="1"/>
        <c:lblAlgn val="ctr"/>
        <c:lblOffset val="100"/>
        <c:noMultiLvlLbl val="0"/>
      </c:catAx>
      <c:valAx>
        <c:axId val="47664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/>
                  <a:t>금액</a:t>
                </a:r>
                <a:r>
                  <a:rPr lang="en-US"/>
                  <a:t>(</a:t>
                </a:r>
                <a:r>
                  <a:rPr lang="ko-KR"/>
                  <a:t>만원</a:t>
                </a:r>
                <a:r>
                  <a:rPr lang="en-US"/>
                  <a:t>)</a:t>
                </a:r>
                <a:endParaRPr lang="ko-KR"/>
              </a:p>
            </c:rich>
          </c:tx>
          <c:layout>
            <c:manualLayout>
              <c:xMode val="edge"/>
              <c:yMode val="edge"/>
              <c:x val="0.92481473390363944"/>
              <c:y val="2.241285071525854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6639800"/>
        <c:crosses val="autoZero"/>
        <c:crossBetween val="between"/>
        <c:dispUnits>
          <c:builtInUnit val="tenThousands"/>
        </c:dispUnits>
      </c:valAx>
      <c:valAx>
        <c:axId val="476644112"/>
        <c:scaling>
          <c:orientation val="minMax"/>
        </c:scaling>
        <c:delete val="0"/>
        <c:axPos val="r"/>
        <c:numFmt formatCode="[Red]\▲#,##0;[Blue]\▼#,##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6644504"/>
        <c:crosses val="max"/>
        <c:crossBetween val="between"/>
        <c:majorUnit val="500000"/>
        <c:dispUnits>
          <c:builtInUnit val="tenThousands"/>
        </c:dispUnits>
      </c:valAx>
      <c:catAx>
        <c:axId val="476644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6644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35613422020899521"/>
          <c:y val="0.93864810763236561"/>
          <c:w val="0.23069452296081566"/>
          <c:h val="5.3186861040734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문경운용팀 유류비 사용 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5364012500991452E-2"/>
          <c:y val="0.1176351048563732"/>
          <c:w val="0.93759192730312679"/>
          <c:h val="0.7528144810050099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'운용팀별(F)'!$K$84</c:f>
              <c:strCache>
                <c:ptCount val="1"/>
                <c:pt idx="0">
                  <c:v>25년 유류비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'운용팀별(F)'!$I$85:$I$96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'운용팀별(F)'!$K$85:$K$96</c:f>
              <c:numCache>
                <c:formatCode>_(* #,##0_);_(* \(#,##0\);_(* "-"_);_(@_)</c:formatCode>
                <c:ptCount val="12"/>
                <c:pt idx="0">
                  <c:v>2085002</c:v>
                </c:pt>
                <c:pt idx="1">
                  <c:v>2291341</c:v>
                </c:pt>
                <c:pt idx="2">
                  <c:v>2078136</c:v>
                </c:pt>
                <c:pt idx="3">
                  <c:v>2437458</c:v>
                </c:pt>
                <c:pt idx="4">
                  <c:v>2097760</c:v>
                </c:pt>
                <c:pt idx="5">
                  <c:v>2135249</c:v>
                </c:pt>
                <c:pt idx="6">
                  <c:v>2750150</c:v>
                </c:pt>
                <c:pt idx="7">
                  <c:v>2508000</c:v>
                </c:pt>
                <c:pt idx="8">
                  <c:v>2548000</c:v>
                </c:pt>
                <c:pt idx="9">
                  <c:v>2069000</c:v>
                </c:pt>
                <c:pt idx="10">
                  <c:v>2081000</c:v>
                </c:pt>
                <c:pt idx="11">
                  <c:v>1922000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3-4905-8803-DCA7450A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77739232"/>
        <c:axId val="477737664"/>
      </c:barChart>
      <c:barChart>
        <c:barDir val="col"/>
        <c:grouping val="clustered"/>
        <c:varyColors val="0"/>
        <c:ser>
          <c:idx val="2"/>
          <c:order val="2"/>
          <c:tx>
            <c:strRef>
              <c:f>'운용팀별(F)'!$L$84</c:f>
              <c:strCache>
                <c:ptCount val="1"/>
                <c:pt idx="0">
                  <c:v>증감비용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2.1627233011808468E-3"/>
                  <c:y val="-0.2975545290075015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13-4905-8803-DCA7450A3E43}"/>
                </c:ext>
              </c:extLst>
            </c:dLbl>
            <c:dLbl>
              <c:idx val="2"/>
              <c:layout>
                <c:manualLayout>
                  <c:x val="0"/>
                  <c:y val="0.302426364195454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13-4905-8803-DCA7450A3E43}"/>
                </c:ext>
              </c:extLst>
            </c:dLbl>
            <c:dLbl>
              <c:idx val="3"/>
              <c:layout>
                <c:manualLayout>
                  <c:x val="2.1627233011808468E-3"/>
                  <c:y val="-0.220366850503245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13-4905-8803-DCA7450A3E43}"/>
                </c:ext>
              </c:extLst>
            </c:dLbl>
            <c:dLbl>
              <c:idx val="4"/>
              <c:layout>
                <c:manualLayout>
                  <c:x val="0"/>
                  <c:y val="0.2027052040148157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13-4905-8803-DCA7450A3E43}"/>
                </c:ext>
              </c:extLst>
            </c:dLbl>
            <c:dLbl>
              <c:idx val="5"/>
              <c:layout>
                <c:manualLayout>
                  <c:x val="0"/>
                  <c:y val="0.1290094916994899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13-4905-8803-DCA7450A3E43}"/>
                </c:ext>
              </c:extLst>
            </c:dLbl>
            <c:dLbl>
              <c:idx val="6"/>
              <c:layout>
                <c:manualLayout>
                  <c:x val="-1.0813616505904234E-3"/>
                  <c:y val="6.9247809186786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613-4905-8803-DCA7450A3E43}"/>
                </c:ext>
              </c:extLst>
            </c:dLbl>
            <c:dLbl>
              <c:idx val="7"/>
              <c:layout>
                <c:manualLayout>
                  <c:x val="2.1627233011808468E-3"/>
                  <c:y val="-0.1550498667499935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613-4905-8803-DCA7450A3E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'운용팀별(F)'!$I$85:$I$96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'운용팀별(F)'!$L$85:$L$96</c:f>
              <c:numCache>
                <c:formatCode>[Red]\▲#,##0;[Blue]\▼#,##0</c:formatCode>
                <c:ptCount val="12"/>
                <c:pt idx="0">
                  <c:v>-930998</c:v>
                </c:pt>
                <c:pt idx="1">
                  <c:v>-7659</c:v>
                </c:pt>
                <c:pt idx="2">
                  <c:v>-790864</c:v>
                </c:pt>
                <c:pt idx="3">
                  <c:v>-66542</c:v>
                </c:pt>
                <c:pt idx="4">
                  <c:v>-660240</c:v>
                </c:pt>
                <c:pt idx="5">
                  <c:v>-551751</c:v>
                </c:pt>
                <c:pt idx="6">
                  <c:v>-466850</c:v>
                </c:pt>
                <c:pt idx="7">
                  <c:v>-153000</c:v>
                </c:pt>
                <c:pt idx="8">
                  <c:v>162001</c:v>
                </c:pt>
                <c:pt idx="9">
                  <c:v>-397347</c:v>
                </c:pt>
                <c:pt idx="10">
                  <c:v>-34152</c:v>
                </c:pt>
                <c:pt idx="11">
                  <c:v>-148230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13-4905-8803-DCA7450A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9"/>
        <c:axId val="477738056"/>
        <c:axId val="477741976"/>
      </c:barChart>
      <c:lineChart>
        <c:grouping val="stacked"/>
        <c:varyColors val="0"/>
        <c:ser>
          <c:idx val="0"/>
          <c:order val="0"/>
          <c:tx>
            <c:strRef>
              <c:f>'운용팀별(F)'!$J$84</c:f>
              <c:strCache>
                <c:ptCount val="1"/>
                <c:pt idx="0">
                  <c:v>24년 유류비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  <a:prstDash val="sys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'운용팀별(F)'!$I$85:$I$96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'운용팀별(F)'!$J$85:$J$96</c:f>
              <c:numCache>
                <c:formatCode>_(* #,##0_);_(* \(#,##0\);_(* "-"_);_(@_)</c:formatCode>
                <c:ptCount val="12"/>
                <c:pt idx="0">
                  <c:v>3016000</c:v>
                </c:pt>
                <c:pt idx="1">
                  <c:v>2299000</c:v>
                </c:pt>
                <c:pt idx="2">
                  <c:v>2869000</c:v>
                </c:pt>
                <c:pt idx="3">
                  <c:v>2504000</c:v>
                </c:pt>
                <c:pt idx="4">
                  <c:v>2758000</c:v>
                </c:pt>
                <c:pt idx="5">
                  <c:v>2687000</c:v>
                </c:pt>
                <c:pt idx="6">
                  <c:v>3217000</c:v>
                </c:pt>
                <c:pt idx="7">
                  <c:v>2661000</c:v>
                </c:pt>
                <c:pt idx="8">
                  <c:v>2385999</c:v>
                </c:pt>
                <c:pt idx="9">
                  <c:v>2466347</c:v>
                </c:pt>
                <c:pt idx="10">
                  <c:v>2115152</c:v>
                </c:pt>
                <c:pt idx="11">
                  <c:v>2070230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13-4905-8803-DCA7450A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739232"/>
        <c:axId val="477737664"/>
      </c:lineChart>
      <c:catAx>
        <c:axId val="47773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7737664"/>
        <c:crosses val="autoZero"/>
        <c:auto val="1"/>
        <c:lblAlgn val="ctr"/>
        <c:lblOffset val="100"/>
        <c:noMultiLvlLbl val="0"/>
      </c:catAx>
      <c:valAx>
        <c:axId val="47773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/>
                  <a:t>금액</a:t>
                </a:r>
                <a:r>
                  <a:rPr lang="en-US"/>
                  <a:t>(</a:t>
                </a:r>
                <a:r>
                  <a:rPr lang="ko-KR"/>
                  <a:t>만원</a:t>
                </a:r>
                <a:r>
                  <a:rPr lang="en-US"/>
                  <a:t>)</a:t>
                </a:r>
                <a:endParaRPr lang="ko-KR"/>
              </a:p>
            </c:rich>
          </c:tx>
          <c:layout>
            <c:manualLayout>
              <c:xMode val="edge"/>
              <c:yMode val="edge"/>
              <c:x val="0.92583325233304881"/>
              <c:y val="2.50068833780106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7739232"/>
        <c:crosses val="autoZero"/>
        <c:crossBetween val="between"/>
        <c:dispUnits>
          <c:builtInUnit val="tenThousands"/>
        </c:dispUnits>
      </c:valAx>
      <c:valAx>
        <c:axId val="477741976"/>
        <c:scaling>
          <c:orientation val="minMax"/>
        </c:scaling>
        <c:delete val="0"/>
        <c:axPos val="r"/>
        <c:numFmt formatCode="[Red]\▲#,##0;[Blue]\▼#,##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7738056"/>
        <c:crosses val="max"/>
        <c:crossBetween val="between"/>
        <c:dispUnits>
          <c:builtInUnit val="tenThousands"/>
        </c:dispUnits>
      </c:valAx>
      <c:catAx>
        <c:axId val="4777380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7741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35613422020899521"/>
          <c:y val="0.93864810763236561"/>
          <c:w val="0.23069452296081566"/>
          <c:h val="5.3186861040734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포항운용팀 유류비 사용 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5364012500991452E-2"/>
          <c:y val="0.1176351048563732"/>
          <c:w val="0.94166600102076403"/>
          <c:h val="0.7528144810050099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'운용팀별(F)'!$K$104</c:f>
              <c:strCache>
                <c:ptCount val="1"/>
                <c:pt idx="0">
                  <c:v>25년 유류비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'운용팀별(F)'!$I$105:$I$116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'운용팀별(F)'!$K$105:$K$116</c:f>
              <c:numCache>
                <c:formatCode>_(* #,##0_);_(* \(#,##0\);_(* "-"_);_(@_)</c:formatCode>
                <c:ptCount val="12"/>
                <c:pt idx="0">
                  <c:v>3147868</c:v>
                </c:pt>
                <c:pt idx="1">
                  <c:v>4045000</c:v>
                </c:pt>
                <c:pt idx="2">
                  <c:v>3846000</c:v>
                </c:pt>
                <c:pt idx="3">
                  <c:v>4138000</c:v>
                </c:pt>
                <c:pt idx="4">
                  <c:v>3350000</c:v>
                </c:pt>
                <c:pt idx="5">
                  <c:v>4014357</c:v>
                </c:pt>
                <c:pt idx="6">
                  <c:v>5985000</c:v>
                </c:pt>
                <c:pt idx="7">
                  <c:v>5323000</c:v>
                </c:pt>
                <c:pt idx="8">
                  <c:v>5182000</c:v>
                </c:pt>
                <c:pt idx="9">
                  <c:v>4703398</c:v>
                </c:pt>
                <c:pt idx="10">
                  <c:v>4330000</c:v>
                </c:pt>
                <c:pt idx="11">
                  <c:v>5039000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F-4CA1-8C56-6261C9F8C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77739624"/>
        <c:axId val="477738840"/>
      </c:barChart>
      <c:barChart>
        <c:barDir val="col"/>
        <c:grouping val="clustered"/>
        <c:varyColors val="0"/>
        <c:ser>
          <c:idx val="2"/>
          <c:order val="2"/>
          <c:tx>
            <c:strRef>
              <c:f>'운용팀별(F)'!$L$104</c:f>
              <c:strCache>
                <c:ptCount val="1"/>
                <c:pt idx="0">
                  <c:v>증감비용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3363110823895445E-18"/>
                  <c:y val="0.2153049152629613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2F-4CA1-8C56-6261C9F8CD6C}"/>
                </c:ext>
              </c:extLst>
            </c:dLbl>
            <c:dLbl>
              <c:idx val="1"/>
              <c:layout>
                <c:manualLayout>
                  <c:x val="-1.8672622164779089E-17"/>
                  <c:y val="7.52271514743501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2F-4CA1-8C56-6261C9F8CD6C}"/>
                </c:ext>
              </c:extLst>
            </c:dLbl>
            <c:dLbl>
              <c:idx val="2"/>
              <c:layout>
                <c:manualLayout>
                  <c:x val="0"/>
                  <c:y val="0.1919586212981928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2F-4CA1-8C56-6261C9F8CD6C}"/>
                </c:ext>
              </c:extLst>
            </c:dLbl>
            <c:dLbl>
              <c:idx val="3"/>
              <c:layout>
                <c:manualLayout>
                  <c:x val="-1.0185184294092945E-3"/>
                  <c:y val="5.18806532550412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2F-4CA1-8C56-6261C9F8CD6C}"/>
                </c:ext>
              </c:extLst>
            </c:dLbl>
            <c:dLbl>
              <c:idx val="4"/>
              <c:layout>
                <c:manualLayout>
                  <c:x val="1.0185184294092945E-3"/>
                  <c:y val="0.3942931689928535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2F-4CA1-8C56-6261C9F8CD6C}"/>
                </c:ext>
              </c:extLst>
            </c:dLbl>
            <c:dLbl>
              <c:idx val="5"/>
              <c:layout>
                <c:manualLayout>
                  <c:x val="-7.4690488659116356E-17"/>
                  <c:y val="1.29703675683007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2F-4CA1-8C56-6261C9F8CD6C}"/>
                </c:ext>
              </c:extLst>
            </c:dLbl>
            <c:dLbl>
              <c:idx val="7"/>
              <c:layout>
                <c:manualLayout>
                  <c:x val="0"/>
                  <c:y val="-7.782097988256181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12F-4CA1-8C56-6261C9F8CD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'운용팀별(F)'!$I$105:$I$116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'운용팀별(F)'!$L$105:$L$116</c:f>
              <c:numCache>
                <c:formatCode>[Red]\▲#,##0;[Blue]\▼#,##0</c:formatCode>
                <c:ptCount val="12"/>
                <c:pt idx="0">
                  <c:v>-1867399</c:v>
                </c:pt>
                <c:pt idx="1">
                  <c:v>-1111857</c:v>
                </c:pt>
                <c:pt idx="2">
                  <c:v>-1532254</c:v>
                </c:pt>
                <c:pt idx="3">
                  <c:v>-983364</c:v>
                </c:pt>
                <c:pt idx="4">
                  <c:v>-2374842</c:v>
                </c:pt>
                <c:pt idx="5">
                  <c:v>-902971</c:v>
                </c:pt>
                <c:pt idx="6">
                  <c:v>-278531</c:v>
                </c:pt>
                <c:pt idx="7">
                  <c:v>-265960</c:v>
                </c:pt>
                <c:pt idx="8">
                  <c:v>1897000</c:v>
                </c:pt>
                <c:pt idx="9">
                  <c:v>1512042</c:v>
                </c:pt>
                <c:pt idx="10">
                  <c:v>1522692</c:v>
                </c:pt>
                <c:pt idx="11">
                  <c:v>1651197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2F-4CA1-8C56-6261C9F8C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9"/>
        <c:axId val="477736880"/>
        <c:axId val="477740016"/>
      </c:barChart>
      <c:lineChart>
        <c:grouping val="stacked"/>
        <c:varyColors val="0"/>
        <c:ser>
          <c:idx val="0"/>
          <c:order val="0"/>
          <c:tx>
            <c:strRef>
              <c:f>'운용팀별(F)'!$J$104</c:f>
              <c:strCache>
                <c:ptCount val="1"/>
                <c:pt idx="0">
                  <c:v>24년 유류비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rgbClr val="FF0000"/>
                </a:solidFill>
                <a:prstDash val="sys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'운용팀별(F)'!$I$105:$I$116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'운용팀별(F)'!$J$105:$J$116</c:f>
              <c:numCache>
                <c:formatCode>_(* #,##0_);_(* \(#,##0\);_(* "-"_);_(@_)</c:formatCode>
                <c:ptCount val="12"/>
                <c:pt idx="0">
                  <c:v>5015267</c:v>
                </c:pt>
                <c:pt idx="1">
                  <c:v>5156857</c:v>
                </c:pt>
                <c:pt idx="2">
                  <c:v>5378254</c:v>
                </c:pt>
                <c:pt idx="3">
                  <c:v>5121364</c:v>
                </c:pt>
                <c:pt idx="4">
                  <c:v>5724842</c:v>
                </c:pt>
                <c:pt idx="5">
                  <c:v>4917328</c:v>
                </c:pt>
                <c:pt idx="6">
                  <c:v>6263531</c:v>
                </c:pt>
                <c:pt idx="7">
                  <c:v>5588960</c:v>
                </c:pt>
                <c:pt idx="8">
                  <c:v>3285000</c:v>
                </c:pt>
                <c:pt idx="9">
                  <c:v>3191356</c:v>
                </c:pt>
                <c:pt idx="10">
                  <c:v>2807308</c:v>
                </c:pt>
                <c:pt idx="11">
                  <c:v>3387803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12F-4CA1-8C56-6261C9F8C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739624"/>
        <c:axId val="477738840"/>
      </c:lineChart>
      <c:catAx>
        <c:axId val="477739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7738840"/>
        <c:crosses val="autoZero"/>
        <c:auto val="1"/>
        <c:lblAlgn val="ctr"/>
        <c:lblOffset val="100"/>
        <c:noMultiLvlLbl val="0"/>
      </c:catAx>
      <c:valAx>
        <c:axId val="477738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/>
                  <a:t>금액</a:t>
                </a:r>
                <a:r>
                  <a:rPr lang="en-US"/>
                  <a:t>(</a:t>
                </a:r>
                <a:r>
                  <a:rPr lang="ko-KR"/>
                  <a:t>만원</a:t>
                </a:r>
                <a:r>
                  <a:rPr lang="en-US"/>
                  <a:t>)</a:t>
                </a:r>
                <a:endParaRPr lang="ko-KR"/>
              </a:p>
            </c:rich>
          </c:tx>
          <c:layout>
            <c:manualLayout>
              <c:xMode val="edge"/>
              <c:yMode val="edge"/>
              <c:x val="0.91870362332718369"/>
              <c:y val="3.019494870351473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7739624"/>
        <c:crosses val="autoZero"/>
        <c:crossBetween val="between"/>
        <c:dispUnits>
          <c:builtInUnit val="tenThousands"/>
        </c:dispUnits>
      </c:valAx>
      <c:valAx>
        <c:axId val="477740016"/>
        <c:scaling>
          <c:orientation val="minMax"/>
        </c:scaling>
        <c:delete val="0"/>
        <c:axPos val="r"/>
        <c:numFmt formatCode="[Red]\▲#,##0;[Blue]\▼#,##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7736880"/>
        <c:crosses val="max"/>
        <c:crossBetween val="between"/>
        <c:dispUnits>
          <c:builtInUnit val="tenThousands"/>
        </c:dispUnits>
      </c:valAx>
      <c:catAx>
        <c:axId val="47773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7740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35613422020899521"/>
          <c:y val="0.93864810763236561"/>
          <c:w val="0.23069452296081566"/>
          <c:h val="5.3186861040734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안동운용팀 유류비 사용 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5364012500991452E-2"/>
          <c:y val="0.1176351048563732"/>
          <c:w val="0.9372366584902122"/>
          <c:h val="0.7528144810050099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'운용팀별(F)'!$K$123</c:f>
              <c:strCache>
                <c:ptCount val="1"/>
                <c:pt idx="0">
                  <c:v>25년 유류비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'운용팀별(F)'!$I$124:$I$135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'운용팀별(F)'!$K$124:$K$135</c:f>
              <c:numCache>
                <c:formatCode>_(* #,##0_);_(* \(#,##0\);_(* "-"_);_(@_)</c:formatCode>
                <c:ptCount val="12"/>
                <c:pt idx="0">
                  <c:v>3673000</c:v>
                </c:pt>
                <c:pt idx="1">
                  <c:v>5133000</c:v>
                </c:pt>
                <c:pt idx="2">
                  <c:v>5447322</c:v>
                </c:pt>
                <c:pt idx="3">
                  <c:v>5406000</c:v>
                </c:pt>
                <c:pt idx="4">
                  <c:v>4449000</c:v>
                </c:pt>
                <c:pt idx="5">
                  <c:v>4943000</c:v>
                </c:pt>
                <c:pt idx="6">
                  <c:v>6469000</c:v>
                </c:pt>
                <c:pt idx="7">
                  <c:v>5511000</c:v>
                </c:pt>
                <c:pt idx="8">
                  <c:v>5544000</c:v>
                </c:pt>
                <c:pt idx="9">
                  <c:v>4759000</c:v>
                </c:pt>
                <c:pt idx="10">
                  <c:v>4581000</c:v>
                </c:pt>
                <c:pt idx="11">
                  <c:v>5231000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4-434F-B606-AF33566B5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77740408"/>
        <c:axId val="477737272"/>
      </c:barChart>
      <c:barChart>
        <c:barDir val="col"/>
        <c:grouping val="clustered"/>
        <c:varyColors val="0"/>
        <c:ser>
          <c:idx val="2"/>
          <c:order val="2"/>
          <c:tx>
            <c:strRef>
              <c:f>'운용팀별(F)'!$L$123</c:f>
              <c:strCache>
                <c:ptCount val="1"/>
                <c:pt idx="0">
                  <c:v>증감비용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0185184294092852E-3"/>
                  <c:y val="0.3778619124924528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94-434F-B606-AF33566B57F8}"/>
                </c:ext>
              </c:extLst>
            </c:dLbl>
            <c:dLbl>
              <c:idx val="1"/>
              <c:layout>
                <c:manualLayout>
                  <c:x val="1.0185184294092759E-3"/>
                  <c:y val="9.98886404245879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94-434F-B606-AF33566B57F8}"/>
                </c:ext>
              </c:extLst>
            </c:dLbl>
            <c:dLbl>
              <c:idx val="2"/>
              <c:layout>
                <c:manualLayout>
                  <c:x val="-1.0185184294092945E-3"/>
                  <c:y val="-1.69768203777402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94-434F-B606-AF33566B57F8}"/>
                </c:ext>
              </c:extLst>
            </c:dLbl>
            <c:dLbl>
              <c:idx val="3"/>
              <c:layout>
                <c:manualLayout>
                  <c:x val="0"/>
                  <c:y val="-0.1652078126544674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94-434F-B606-AF33566B57F8}"/>
                </c:ext>
              </c:extLst>
            </c:dLbl>
            <c:dLbl>
              <c:idx val="4"/>
              <c:layout>
                <c:manualLayout>
                  <c:x val="1.0185184294092199E-3"/>
                  <c:y val="0.3952067995519472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94-434F-B606-AF33566B57F8}"/>
                </c:ext>
              </c:extLst>
            </c:dLbl>
            <c:dLbl>
              <c:idx val="5"/>
              <c:layout>
                <c:manualLayout>
                  <c:x val="-7.4690488659116356E-17"/>
                  <c:y val="-6.242488539277744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94-434F-B606-AF33566B57F8}"/>
                </c:ext>
              </c:extLst>
            </c:dLbl>
            <c:dLbl>
              <c:idx val="6"/>
              <c:layout>
                <c:manualLayout>
                  <c:x val="-1.0185184294092945E-3"/>
                  <c:y val="-0.1401026828425369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94-434F-B606-AF33566B57F8}"/>
                </c:ext>
              </c:extLst>
            </c:dLbl>
            <c:dLbl>
              <c:idx val="7"/>
              <c:layout>
                <c:manualLayout>
                  <c:x val="1.0185184294092945E-3"/>
                  <c:y val="-0.2437667641914012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94-434F-B606-AF33566B57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'운용팀별(F)'!$I$124:$I$135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'운용팀별(F)'!$L$124:$L$135</c:f>
              <c:numCache>
                <c:formatCode>[Red]\▲#,##0;[Blue]\▼#,##0</c:formatCode>
                <c:ptCount val="12"/>
                <c:pt idx="0">
                  <c:v>-1175000</c:v>
                </c:pt>
                <c:pt idx="1">
                  <c:v>1101000</c:v>
                </c:pt>
                <c:pt idx="2">
                  <c:v>728322</c:v>
                </c:pt>
                <c:pt idx="3">
                  <c:v>272000</c:v>
                </c:pt>
                <c:pt idx="4">
                  <c:v>-934000</c:v>
                </c:pt>
                <c:pt idx="5">
                  <c:v>350800</c:v>
                </c:pt>
                <c:pt idx="6">
                  <c:v>661490</c:v>
                </c:pt>
                <c:pt idx="7">
                  <c:v>145963</c:v>
                </c:pt>
                <c:pt idx="8">
                  <c:v>1476000</c:v>
                </c:pt>
                <c:pt idx="9">
                  <c:v>774435</c:v>
                </c:pt>
                <c:pt idx="10">
                  <c:v>619000</c:v>
                </c:pt>
                <c:pt idx="11">
                  <c:v>1074000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94-434F-B606-AF33566B5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9"/>
        <c:axId val="477741584"/>
        <c:axId val="477743152"/>
      </c:barChart>
      <c:lineChart>
        <c:grouping val="stacked"/>
        <c:varyColors val="0"/>
        <c:ser>
          <c:idx val="0"/>
          <c:order val="0"/>
          <c:tx>
            <c:strRef>
              <c:f>'운용팀별(F)'!$J$123</c:f>
              <c:strCache>
                <c:ptCount val="1"/>
                <c:pt idx="0">
                  <c:v>24년 유류비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rgbClr val="FF0000"/>
                </a:solidFill>
                <a:prstDash val="sys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'운용팀별(F)'!$I$124:$I$135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'운용팀별(F)'!$J$124:$J$135</c:f>
              <c:numCache>
                <c:formatCode>_(* #,##0_);_(* \(#,##0\);_(* "-"_);_(@_)</c:formatCode>
                <c:ptCount val="12"/>
                <c:pt idx="0">
                  <c:v>4848000</c:v>
                </c:pt>
                <c:pt idx="1">
                  <c:v>4032000</c:v>
                </c:pt>
                <c:pt idx="2">
                  <c:v>4719000</c:v>
                </c:pt>
                <c:pt idx="3">
                  <c:v>5134000</c:v>
                </c:pt>
                <c:pt idx="4">
                  <c:v>5383000</c:v>
                </c:pt>
                <c:pt idx="5">
                  <c:v>4592200</c:v>
                </c:pt>
                <c:pt idx="6">
                  <c:v>5807510</c:v>
                </c:pt>
                <c:pt idx="7">
                  <c:v>5365037</c:v>
                </c:pt>
                <c:pt idx="8">
                  <c:v>4068000</c:v>
                </c:pt>
                <c:pt idx="9">
                  <c:v>3984565</c:v>
                </c:pt>
                <c:pt idx="10">
                  <c:v>3962000</c:v>
                </c:pt>
                <c:pt idx="11">
                  <c:v>4157000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94-434F-B606-AF33566B5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740408"/>
        <c:axId val="477737272"/>
      </c:lineChart>
      <c:catAx>
        <c:axId val="477740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7737272"/>
        <c:crosses val="autoZero"/>
        <c:auto val="1"/>
        <c:lblAlgn val="ctr"/>
        <c:lblOffset val="100"/>
        <c:noMultiLvlLbl val="0"/>
      </c:catAx>
      <c:valAx>
        <c:axId val="477737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/>
                  <a:t>금액</a:t>
                </a:r>
                <a:r>
                  <a:rPr lang="en-US"/>
                  <a:t>(</a:t>
                </a:r>
                <a:r>
                  <a:rPr lang="ko-KR"/>
                  <a:t>만원</a:t>
                </a:r>
                <a:r>
                  <a:rPr lang="en-US"/>
                  <a:t>)</a:t>
                </a:r>
                <a:endParaRPr lang="ko-KR"/>
              </a:p>
            </c:rich>
          </c:tx>
          <c:layout>
            <c:manualLayout>
              <c:xMode val="edge"/>
              <c:yMode val="edge"/>
              <c:x val="0.92534243840737451"/>
              <c:y val="2.496550149925815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7740408"/>
        <c:crosses val="autoZero"/>
        <c:crossBetween val="between"/>
        <c:dispUnits>
          <c:builtInUnit val="tenThousands"/>
        </c:dispUnits>
      </c:valAx>
      <c:valAx>
        <c:axId val="477743152"/>
        <c:scaling>
          <c:orientation val="minMax"/>
        </c:scaling>
        <c:delete val="0"/>
        <c:axPos val="r"/>
        <c:numFmt formatCode="[Red]\▲#,##0;[Blue]\▼#,##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7741584"/>
        <c:crosses val="max"/>
        <c:crossBetween val="between"/>
        <c:dispUnits>
          <c:builtInUnit val="tenThousands"/>
        </c:dispUnits>
      </c:valAx>
      <c:catAx>
        <c:axId val="477741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7743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35613422020899521"/>
          <c:y val="0.93864810763236561"/>
          <c:w val="0.23069452296081566"/>
          <c:h val="5.3186861040734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동</a:t>
            </a:r>
            <a:r>
              <a:rPr lang="ko-KR"/>
              <a:t>대구운용팀 유류비 사용 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5364012500991452E-2"/>
          <c:y val="0.1176351048563732"/>
          <c:w val="0.94166600102076403"/>
          <c:h val="0.7528144810050099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'운용팀별(F)'!$K$5</c:f>
              <c:strCache>
                <c:ptCount val="1"/>
                <c:pt idx="0">
                  <c:v>25년 유류비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'운용팀별(F)'!$I$6:$I$17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'운용팀별(F)'!$K$6:$K$17</c:f>
              <c:numCache>
                <c:formatCode>_(* #,##0_);_(* \(#,##0\);_(* "-"_);_(@_)</c:formatCode>
                <c:ptCount val="12"/>
                <c:pt idx="0">
                  <c:v>6229671</c:v>
                </c:pt>
                <c:pt idx="1">
                  <c:v>6018933</c:v>
                </c:pt>
                <c:pt idx="2">
                  <c:v>6547292</c:v>
                </c:pt>
                <c:pt idx="3">
                  <c:v>6532671</c:v>
                </c:pt>
                <c:pt idx="4">
                  <c:v>6033980</c:v>
                </c:pt>
                <c:pt idx="5">
                  <c:v>6511000</c:v>
                </c:pt>
                <c:pt idx="6">
                  <c:v>8480255</c:v>
                </c:pt>
                <c:pt idx="7">
                  <c:v>7189985</c:v>
                </c:pt>
                <c:pt idx="8">
                  <c:v>7137028</c:v>
                </c:pt>
                <c:pt idx="9">
                  <c:v>6344168</c:v>
                </c:pt>
                <c:pt idx="10">
                  <c:v>5812879</c:v>
                </c:pt>
                <c:pt idx="11">
                  <c:v>6449595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F-4E4E-9230-019121BF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77742760"/>
        <c:axId val="477738448"/>
      </c:barChart>
      <c:barChart>
        <c:barDir val="col"/>
        <c:grouping val="clustered"/>
        <c:varyColors val="0"/>
        <c:ser>
          <c:idx val="2"/>
          <c:order val="2"/>
          <c:tx>
            <c:strRef>
              <c:f>'운용팀별(F)'!$L$5</c:f>
              <c:strCache>
                <c:ptCount val="1"/>
                <c:pt idx="0">
                  <c:v>증감비용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3178242787928552E-18"/>
                  <c:y val="-0.3795527328091257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1F-4E4E-9230-019121BFED34}"/>
                </c:ext>
              </c:extLst>
            </c:dLbl>
            <c:dLbl>
              <c:idx val="1"/>
              <c:layout>
                <c:manualLayout>
                  <c:x val="-1.0165016639011686E-3"/>
                  <c:y val="-0.3183470744264353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1F-4E4E-9230-019121BFED34}"/>
                </c:ext>
              </c:extLst>
            </c:dLbl>
            <c:dLbl>
              <c:idx val="2"/>
              <c:layout>
                <c:manualLayout>
                  <c:x val="-1.0165016639011686E-3"/>
                  <c:y val="-0.3441764516618459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1F-4E4E-9230-019121BFED34}"/>
                </c:ext>
              </c:extLst>
            </c:dLbl>
            <c:dLbl>
              <c:idx val="3"/>
              <c:layout>
                <c:manualLayout>
                  <c:x val="1.0165016639011686E-3"/>
                  <c:y val="-0.3648399534501743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1F-4E4E-9230-019121BFED34}"/>
                </c:ext>
              </c:extLst>
            </c:dLbl>
            <c:dLbl>
              <c:idx val="4"/>
              <c:layout>
                <c:manualLayout>
                  <c:x val="-7.4542594230342842E-17"/>
                  <c:y val="-0.3751717043443386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01F-4E4E-9230-019121BFED34}"/>
                </c:ext>
              </c:extLst>
            </c:dLbl>
            <c:dLbl>
              <c:idx val="5"/>
              <c:layout>
                <c:manualLayout>
                  <c:x val="0"/>
                  <c:y val="-0.3519252648324690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01F-4E4E-9230-019121BFED34}"/>
                </c:ext>
              </c:extLst>
            </c:dLbl>
            <c:dLbl>
              <c:idx val="6"/>
              <c:layout>
                <c:manualLayout>
                  <c:x val="0"/>
                  <c:y val="-0.4604086492211935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01F-4E4E-9230-019121BFED34}"/>
                </c:ext>
              </c:extLst>
            </c:dLbl>
            <c:dLbl>
              <c:idx val="7"/>
              <c:layout>
                <c:manualLayout>
                  <c:x val="-1.0165016639011686E-3"/>
                  <c:y val="-0.4268304588151596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01F-4E4E-9230-019121BFED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'운용팀별(F)'!$I$6:$I$17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'운용팀별(F)'!$L$6:$L$17</c:f>
              <c:numCache>
                <c:formatCode>[Red]\▲#,##0;[Blue]\▼#,##0</c:formatCode>
                <c:ptCount val="12"/>
                <c:pt idx="0">
                  <c:v>1664146</c:v>
                </c:pt>
                <c:pt idx="1">
                  <c:v>2105933</c:v>
                </c:pt>
                <c:pt idx="2">
                  <c:v>2314893</c:v>
                </c:pt>
                <c:pt idx="3">
                  <c:v>2078146</c:v>
                </c:pt>
                <c:pt idx="4">
                  <c:v>1453420</c:v>
                </c:pt>
                <c:pt idx="5">
                  <c:v>2199498</c:v>
                </c:pt>
                <c:pt idx="6">
                  <c:v>2824351</c:v>
                </c:pt>
                <c:pt idx="7">
                  <c:v>1992717</c:v>
                </c:pt>
                <c:pt idx="8">
                  <c:v>1703028</c:v>
                </c:pt>
                <c:pt idx="9">
                  <c:v>1541559</c:v>
                </c:pt>
                <c:pt idx="10">
                  <c:v>1016806</c:v>
                </c:pt>
                <c:pt idx="11">
                  <c:v>1414989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01F-4E4E-9230-019121BF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9"/>
        <c:axId val="477743544"/>
        <c:axId val="477740800"/>
      </c:barChart>
      <c:lineChart>
        <c:grouping val="stacked"/>
        <c:varyColors val="0"/>
        <c:ser>
          <c:idx val="0"/>
          <c:order val="0"/>
          <c:tx>
            <c:strRef>
              <c:f>'운용팀별(F)'!$J$5</c:f>
              <c:strCache>
                <c:ptCount val="1"/>
                <c:pt idx="0">
                  <c:v>24년 유류비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rgbClr val="FF0000"/>
                </a:solidFill>
                <a:prstDash val="sys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'운용팀별(F)'!$I$6:$I$17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'운용팀별(F)'!$J$6:$J$17</c:f>
              <c:numCache>
                <c:formatCode>_(* #,##0_);_(* \(#,##0\);_(* "-"_);_(@_)</c:formatCode>
                <c:ptCount val="12"/>
                <c:pt idx="0">
                  <c:v>4565525</c:v>
                </c:pt>
                <c:pt idx="1">
                  <c:v>3913000</c:v>
                </c:pt>
                <c:pt idx="2">
                  <c:v>4232399</c:v>
                </c:pt>
                <c:pt idx="3">
                  <c:v>4454525</c:v>
                </c:pt>
                <c:pt idx="4">
                  <c:v>4580560</c:v>
                </c:pt>
                <c:pt idx="5">
                  <c:v>4311502</c:v>
                </c:pt>
                <c:pt idx="6">
                  <c:v>5655904</c:v>
                </c:pt>
                <c:pt idx="7">
                  <c:v>5197268</c:v>
                </c:pt>
                <c:pt idx="8">
                  <c:v>5434000</c:v>
                </c:pt>
                <c:pt idx="9">
                  <c:v>4802609</c:v>
                </c:pt>
                <c:pt idx="10">
                  <c:v>4796073</c:v>
                </c:pt>
                <c:pt idx="11">
                  <c:v>5034606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1F-4E4E-9230-019121BF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742760"/>
        <c:axId val="477738448"/>
      </c:lineChart>
      <c:catAx>
        <c:axId val="477742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7738448"/>
        <c:crosses val="autoZero"/>
        <c:auto val="1"/>
        <c:lblAlgn val="ctr"/>
        <c:lblOffset val="100"/>
        <c:noMultiLvlLbl val="0"/>
      </c:catAx>
      <c:valAx>
        <c:axId val="47773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/>
                  <a:t>금액</a:t>
                </a:r>
                <a:r>
                  <a:rPr lang="en-US"/>
                  <a:t>(</a:t>
                </a:r>
                <a:r>
                  <a:rPr lang="ko-KR"/>
                  <a:t>만원</a:t>
                </a:r>
                <a:r>
                  <a:rPr lang="en-US"/>
                  <a:t>)</a:t>
                </a:r>
                <a:endParaRPr lang="ko-KR"/>
              </a:p>
            </c:rich>
          </c:tx>
          <c:layout>
            <c:manualLayout>
              <c:xMode val="edge"/>
              <c:yMode val="edge"/>
              <c:x val="0.91768510489777444"/>
              <c:y val="2.76009160407626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7742760"/>
        <c:crosses val="autoZero"/>
        <c:crossBetween val="between"/>
        <c:dispUnits>
          <c:builtInUnit val="tenThousands"/>
        </c:dispUnits>
      </c:valAx>
      <c:valAx>
        <c:axId val="477740800"/>
        <c:scaling>
          <c:orientation val="minMax"/>
        </c:scaling>
        <c:delete val="1"/>
        <c:axPos val="r"/>
        <c:numFmt formatCode="[Red]\▲#,##0;[Blue]\▼#,##0" sourceLinked="1"/>
        <c:majorTickMark val="out"/>
        <c:minorTickMark val="none"/>
        <c:tickLblPos val="nextTo"/>
        <c:crossAx val="477743544"/>
        <c:crosses val="max"/>
        <c:crossBetween val="between"/>
        <c:dispUnits>
          <c:builtInUnit val="tenThousands"/>
          <c:dispUnitsLbl>
            <c:layout>
              <c:manualLayout>
                <c:xMode val="edge"/>
                <c:yMode val="edge"/>
                <c:x val="0.94173560847378535"/>
                <c:y val="2.8110671936758893E-2"/>
              </c:manualLayout>
            </c:layout>
            <c:tx>
              <c:rich>
                <a:bodyPr rot="0" spcFirstLastPara="1" vertOverflow="ellipsis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ko-KR"/>
                    <a:t>증감비용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</c:dispUnitsLbl>
        </c:dispUnits>
      </c:valAx>
      <c:catAx>
        <c:axId val="477743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77408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35613422020899521"/>
          <c:y val="0.93864810763236561"/>
          <c:w val="0.23023770691311576"/>
          <c:h val="5.29593754741317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178414</xdr:colOff>
      <xdr:row>22</xdr:row>
      <xdr:rowOff>17366</xdr:rowOff>
    </xdr:from>
    <xdr:to>
      <xdr:col>14</xdr:col>
      <xdr:colOff>540763</xdr:colOff>
      <xdr:row>50</xdr:row>
      <xdr:rowOff>177718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861973" y="4914337"/>
          <a:ext cx="14582614" cy="6121881"/>
          <a:chOff x="2104266" y="785104"/>
          <a:chExt cx="12489514" cy="5904940"/>
        </a:xfrm>
      </xdr:grpSpPr>
      <xdr:graphicFrame macro="">
        <xdr:nvGraphicFramePr>
          <xdr:cNvPr id="2" name="차트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GraphicFramePr/>
        </xdr:nvGraphicFramePr>
        <xdr:xfrm>
          <a:off x="2104266" y="785104"/>
          <a:ext cx="12489514" cy="59049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5" name="그룹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7769167" y="6443299"/>
            <a:ext cx="324339" cy="109166"/>
            <a:chOff x="12577587" y="1588199"/>
            <a:chExt cx="468991" cy="235389"/>
          </a:xfrm>
        </xdr:grpSpPr>
        <xdr:sp macro="" textlink="">
          <xdr:nvSpPr>
            <xdr:cNvPr id="3" name="직사각형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12577587" y="1592678"/>
              <a:ext cx="237954" cy="230910"/>
            </a:xfrm>
            <a:prstGeom prst="rect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" name="직사각형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2808629" y="1588199"/>
              <a:ext cx="237949" cy="230908"/>
            </a:xfrm>
            <a:prstGeom prst="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277089</xdr:colOff>
      <xdr:row>21</xdr:row>
      <xdr:rowOff>178375</xdr:rowOff>
    </xdr:from>
    <xdr:to>
      <xdr:col>30</xdr:col>
      <xdr:colOff>536863</xdr:colOff>
      <xdr:row>39</xdr:row>
      <xdr:rowOff>155864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259772</xdr:colOff>
      <xdr:row>42</xdr:row>
      <xdr:rowOff>86592</xdr:rowOff>
    </xdr:from>
    <xdr:to>
      <xdr:col>30</xdr:col>
      <xdr:colOff>519545</xdr:colOff>
      <xdr:row>59</xdr:row>
      <xdr:rowOff>202626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266800</xdr:colOff>
      <xdr:row>62</xdr:row>
      <xdr:rowOff>31373</xdr:rowOff>
    </xdr:from>
    <xdr:to>
      <xdr:col>30</xdr:col>
      <xdr:colOff>554181</xdr:colOff>
      <xdr:row>78</xdr:row>
      <xdr:rowOff>216680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276839</xdr:colOff>
      <xdr:row>81</xdr:row>
      <xdr:rowOff>82825</xdr:rowOff>
    </xdr:from>
    <xdr:to>
      <xdr:col>30</xdr:col>
      <xdr:colOff>536863</xdr:colOff>
      <xdr:row>97</xdr:row>
      <xdr:rowOff>317500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207818</xdr:colOff>
      <xdr:row>100</xdr:row>
      <xdr:rowOff>225137</xdr:rowOff>
    </xdr:from>
    <xdr:to>
      <xdr:col>30</xdr:col>
      <xdr:colOff>519545</xdr:colOff>
      <xdr:row>117</xdr:row>
      <xdr:rowOff>116034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231914</xdr:colOff>
      <xdr:row>120</xdr:row>
      <xdr:rowOff>55719</xdr:rowOff>
    </xdr:from>
    <xdr:to>
      <xdr:col>30</xdr:col>
      <xdr:colOff>467590</xdr:colOff>
      <xdr:row>136</xdr:row>
      <xdr:rowOff>236508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204107</xdr:colOff>
      <xdr:row>2</xdr:row>
      <xdr:rowOff>27214</xdr:rowOff>
    </xdr:from>
    <xdr:to>
      <xdr:col>30</xdr:col>
      <xdr:colOff>536863</xdr:colOff>
      <xdr:row>18</xdr:row>
      <xdr:rowOff>99953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P43"/>
  <sheetViews>
    <sheetView tabSelected="1" topLeftCell="A25" zoomScale="85" zoomScaleNormal="85" workbookViewId="0">
      <selection activeCell="V48" sqref="V48"/>
    </sheetView>
  </sheetViews>
  <sheetFormatPr defaultRowHeight="16.5" x14ac:dyDescent="0.3"/>
  <cols>
    <col min="1" max="1" width="9" bestFit="1" customWidth="1"/>
    <col min="2" max="2" width="21.25" bestFit="1" customWidth="1"/>
    <col min="3" max="13" width="13.625" bestFit="1" customWidth="1"/>
    <col min="14" max="14" width="14.875" bestFit="1" customWidth="1"/>
    <col min="15" max="15" width="13" bestFit="1" customWidth="1"/>
    <col min="16" max="16" width="15.375" customWidth="1"/>
  </cols>
  <sheetData>
    <row r="1" spans="1:16" ht="26.25" customHeight="1" x14ac:dyDescent="0.3">
      <c r="A1" s="72" t="s">
        <v>826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3" spans="1:16" ht="17.25" thickBot="1" x14ac:dyDescent="0.35"/>
    <row r="4" spans="1:16" ht="16.5" customHeight="1" thickBot="1" x14ac:dyDescent="0.35">
      <c r="A4" s="68" t="s">
        <v>821</v>
      </c>
      <c r="B4" s="49" t="s">
        <v>815</v>
      </c>
      <c r="C4" s="50" t="s">
        <v>782</v>
      </c>
      <c r="D4" s="50" t="s">
        <v>783</v>
      </c>
      <c r="E4" s="50" t="s">
        <v>784</v>
      </c>
      <c r="F4" s="50" t="s">
        <v>785</v>
      </c>
      <c r="G4" s="50" t="s">
        <v>786</v>
      </c>
      <c r="H4" s="50" t="s">
        <v>787</v>
      </c>
      <c r="I4" s="50" t="s">
        <v>788</v>
      </c>
      <c r="J4" s="50" t="s">
        <v>789</v>
      </c>
      <c r="K4" s="50" t="s">
        <v>790</v>
      </c>
      <c r="L4" s="50" t="s">
        <v>791</v>
      </c>
      <c r="M4" s="50" t="s">
        <v>792</v>
      </c>
      <c r="N4" s="50" t="s">
        <v>793</v>
      </c>
      <c r="O4" s="51" t="s">
        <v>810</v>
      </c>
    </row>
    <row r="5" spans="1:16" x14ac:dyDescent="0.3">
      <c r="A5" s="69"/>
      <c r="B5" s="47" t="s">
        <v>795</v>
      </c>
      <c r="C5" s="48">
        <v>1569.25</v>
      </c>
      <c r="D5" s="48">
        <v>1614.51</v>
      </c>
      <c r="E5" s="48">
        <v>1639.1</v>
      </c>
      <c r="F5" s="48">
        <v>1687.79</v>
      </c>
      <c r="G5" s="48">
        <v>1697.47</v>
      </c>
      <c r="H5" s="48">
        <v>1657.37</v>
      </c>
      <c r="I5" s="48">
        <v>1707.13</v>
      </c>
      <c r="J5" s="48">
        <v>1691.28</v>
      </c>
      <c r="K5" s="48">
        <v>1622.2</v>
      </c>
      <c r="L5" s="48">
        <v>1591.34</v>
      </c>
      <c r="M5" s="48">
        <v>1628.29</v>
      </c>
      <c r="N5" s="48">
        <v>1653.64</v>
      </c>
      <c r="O5" s="66"/>
    </row>
    <row r="6" spans="1:16" x14ac:dyDescent="0.3">
      <c r="A6" s="69"/>
      <c r="B6" s="43" t="s">
        <v>796</v>
      </c>
      <c r="C6" s="26">
        <v>1708.5279999999998</v>
      </c>
      <c r="D6" s="26">
        <v>1728.2596428571428</v>
      </c>
      <c r="E6" s="26">
        <v>1688.9251612903226</v>
      </c>
      <c r="F6" s="26">
        <v>1646.6899999999998</v>
      </c>
      <c r="G6" s="26">
        <v>1636.4429032258063</v>
      </c>
      <c r="H6" s="26">
        <v>1642.0840000000001</v>
      </c>
      <c r="I6" s="26">
        <v>1667.5767741935483</v>
      </c>
      <c r="J6" s="26">
        <v>1665.9093548387098</v>
      </c>
      <c r="K6" s="26" t="s">
        <v>811</v>
      </c>
      <c r="L6" s="26" t="s">
        <v>811</v>
      </c>
      <c r="M6" s="26" t="s">
        <v>812</v>
      </c>
      <c r="N6" s="26" t="s">
        <v>812</v>
      </c>
      <c r="O6" s="66"/>
    </row>
    <row r="7" spans="1:16" x14ac:dyDescent="0.3">
      <c r="A7" s="69"/>
      <c r="B7" s="43" t="s">
        <v>794</v>
      </c>
      <c r="C7" s="27">
        <f t="shared" ref="C7:M7" si="0">C6-C5</f>
        <v>139.27799999999979</v>
      </c>
      <c r="D7" s="27">
        <f t="shared" si="0"/>
        <v>113.74964285714282</v>
      </c>
      <c r="E7" s="27">
        <f t="shared" si="0"/>
        <v>49.82516129032274</v>
      </c>
      <c r="F7" s="27">
        <f t="shared" si="0"/>
        <v>-41.100000000000136</v>
      </c>
      <c r="G7" s="27">
        <f t="shared" si="0"/>
        <v>-61.027096774193751</v>
      </c>
      <c r="H7" s="27">
        <f t="shared" si="0"/>
        <v>-15.285999999999831</v>
      </c>
      <c r="I7" s="27">
        <f t="shared" si="0"/>
        <v>-39.553225806451792</v>
      </c>
      <c r="J7" s="27">
        <f t="shared" si="0"/>
        <v>-25.370645161290213</v>
      </c>
      <c r="K7" s="27" t="e">
        <f t="shared" si="0"/>
        <v>#VALUE!</v>
      </c>
      <c r="L7" s="27" t="e">
        <f t="shared" si="0"/>
        <v>#VALUE!</v>
      </c>
      <c r="M7" s="27" t="e">
        <f t="shared" si="0"/>
        <v>#VALUE!</v>
      </c>
      <c r="N7" s="26" t="s">
        <v>811</v>
      </c>
      <c r="O7" s="66"/>
    </row>
    <row r="8" spans="1:16" ht="16.5" customHeight="1" x14ac:dyDescent="0.3">
      <c r="A8" s="69"/>
      <c r="B8" s="43" t="s">
        <v>797</v>
      </c>
      <c r="C8" s="26">
        <v>1480.07</v>
      </c>
      <c r="D8" s="26">
        <v>1517.75</v>
      </c>
      <c r="E8" s="26">
        <v>1538.97</v>
      </c>
      <c r="F8" s="26">
        <v>1557.77</v>
      </c>
      <c r="G8" s="26">
        <v>1539.59</v>
      </c>
      <c r="H8" s="26">
        <v>1487.36</v>
      </c>
      <c r="I8" s="26">
        <v>1542.46</v>
      </c>
      <c r="J8" s="26">
        <v>1528.85</v>
      </c>
      <c r="K8" s="26">
        <v>1458.22</v>
      </c>
      <c r="L8" s="26">
        <v>1421.44</v>
      </c>
      <c r="M8" s="26">
        <v>1461.04</v>
      </c>
      <c r="N8" s="26">
        <v>1497.25</v>
      </c>
      <c r="O8" s="66"/>
    </row>
    <row r="9" spans="1:16" x14ac:dyDescent="0.3">
      <c r="A9" s="69"/>
      <c r="B9" s="43" t="s">
        <v>798</v>
      </c>
      <c r="C9" s="26">
        <v>1563.59</v>
      </c>
      <c r="D9" s="26">
        <v>1594.0139285714286</v>
      </c>
      <c r="E9" s="26">
        <v>1555.0312903225804</v>
      </c>
      <c r="F9" s="26">
        <v>1513.2103333333332</v>
      </c>
      <c r="G9" s="26">
        <v>1502.1461290322579</v>
      </c>
      <c r="H9" s="26">
        <v>1505.4363333333333</v>
      </c>
      <c r="I9" s="26">
        <v>1531.549677419355</v>
      </c>
      <c r="J9" s="26">
        <v>1535.7429032258065</v>
      </c>
      <c r="K9" s="26" t="s">
        <v>811</v>
      </c>
      <c r="L9" s="26" t="s">
        <v>811</v>
      </c>
      <c r="M9" s="26" t="s">
        <v>811</v>
      </c>
      <c r="N9" s="26" t="s">
        <v>811</v>
      </c>
      <c r="O9" s="66"/>
      <c r="P9" s="15"/>
    </row>
    <row r="10" spans="1:16" ht="17.25" thickBot="1" x14ac:dyDescent="0.35">
      <c r="A10" s="70"/>
      <c r="B10" s="44" t="s">
        <v>794</v>
      </c>
      <c r="C10" s="45">
        <f>C9-C8</f>
        <v>83.519999999999982</v>
      </c>
      <c r="D10" s="45">
        <f t="shared" ref="D10" si="1">D9-D8</f>
        <v>76.263928571428551</v>
      </c>
      <c r="E10" s="45">
        <f t="shared" ref="E10" si="2">E9-E8</f>
        <v>16.061290322580362</v>
      </c>
      <c r="F10" s="45">
        <f t="shared" ref="F10" si="3">F9-F8</f>
        <v>-44.559666666666772</v>
      </c>
      <c r="G10" s="45">
        <f t="shared" ref="G10" si="4">G9-G8</f>
        <v>-37.443870967741987</v>
      </c>
      <c r="H10" s="45">
        <f t="shared" ref="H10" si="5">H9-H8</f>
        <v>18.076333333333423</v>
      </c>
      <c r="I10" s="45">
        <f t="shared" ref="I10" si="6">I9-I8</f>
        <v>-10.910322580645015</v>
      </c>
      <c r="J10" s="45">
        <f t="shared" ref="J10:M10" si="7">J9-J8</f>
        <v>6.892903225806549</v>
      </c>
      <c r="K10" s="45" t="e">
        <f t="shared" si="7"/>
        <v>#VALUE!</v>
      </c>
      <c r="L10" s="45" t="e">
        <f t="shared" si="7"/>
        <v>#VALUE!</v>
      </c>
      <c r="M10" s="45" t="e">
        <f t="shared" si="7"/>
        <v>#VALUE!</v>
      </c>
      <c r="N10" s="46" t="s">
        <v>811</v>
      </c>
      <c r="O10" s="67"/>
      <c r="P10" s="15"/>
    </row>
    <row r="11" spans="1:16" ht="17.25" thickBot="1" x14ac:dyDescent="0.35"/>
    <row r="12" spans="1:16" ht="17.25" thickBot="1" x14ac:dyDescent="0.35">
      <c r="A12" s="71" t="s">
        <v>822</v>
      </c>
      <c r="B12" s="49" t="s">
        <v>824</v>
      </c>
      <c r="C12" s="55" t="s">
        <v>0</v>
      </c>
      <c r="D12" s="55" t="s">
        <v>1</v>
      </c>
      <c r="E12" s="55" t="s">
        <v>2</v>
      </c>
      <c r="F12" s="55" t="s">
        <v>3</v>
      </c>
      <c r="G12" s="55" t="s">
        <v>4</v>
      </c>
      <c r="H12" s="55" t="s">
        <v>5</v>
      </c>
      <c r="I12" s="55" t="s">
        <v>6</v>
      </c>
      <c r="J12" s="55" t="s">
        <v>7</v>
      </c>
      <c r="K12" s="55" t="s">
        <v>8</v>
      </c>
      <c r="L12" s="55" t="s">
        <v>9</v>
      </c>
      <c r="M12" s="55" t="s">
        <v>10</v>
      </c>
      <c r="N12" s="55" t="s">
        <v>11</v>
      </c>
      <c r="O12" s="56" t="s">
        <v>13</v>
      </c>
    </row>
    <row r="13" spans="1:16" x14ac:dyDescent="0.3">
      <c r="A13" s="69"/>
      <c r="B13" s="52" t="s">
        <v>770</v>
      </c>
      <c r="C13" s="53">
        <f>'24년 1월'!M364</f>
        <v>26007285</v>
      </c>
      <c r="D13" s="53">
        <f>'24년 2월'!M361</f>
        <v>23750488</v>
      </c>
      <c r="E13" s="53">
        <f>'24년 3월'!M365</f>
        <v>25807555</v>
      </c>
      <c r="F13" s="53">
        <f>'24년 4월'!M359</f>
        <v>25479889</v>
      </c>
      <c r="G13" s="53">
        <f>'24년 5월'!M359</f>
        <v>26892799</v>
      </c>
      <c r="H13" s="53">
        <f>'24년 6월'!M356</f>
        <v>24934788</v>
      </c>
      <c r="I13" s="53">
        <f>'24년 7월'!M356</f>
        <v>31678997</v>
      </c>
      <c r="J13" s="53">
        <f>'24년 8월'!M381</f>
        <v>27914670</v>
      </c>
      <c r="K13" s="53">
        <f>'24년 9월'!M357</f>
        <v>22160555</v>
      </c>
      <c r="L13" s="53">
        <f>'24년 10월'!M357</f>
        <v>21949989</v>
      </c>
      <c r="M13" s="53">
        <f>'24년 11월'!M358</f>
        <v>20506508</v>
      </c>
      <c r="N13" s="53">
        <f>'24년 12월'!M357</f>
        <v>21911519</v>
      </c>
      <c r="O13" s="54">
        <f t="shared" ref="O13" si="8">SUM(C13:N13)</f>
        <v>298995042</v>
      </c>
    </row>
    <row r="14" spans="1:16" x14ac:dyDescent="0.3">
      <c r="A14" s="69"/>
      <c r="B14" s="16" t="s">
        <v>771</v>
      </c>
      <c r="C14" s="21">
        <f>SUMIFS('25년 1월'!$M:$M,'25년 1월'!$C:$C,"대구본부")</f>
        <v>20083108</v>
      </c>
      <c r="D14" s="21">
        <f>SUMIFS('25년 2월'!$M:$M,'25년 2월'!$C:$C,"대구본부")</f>
        <v>24804772</v>
      </c>
      <c r="E14" s="21">
        <f>SUMIFS('25년 3월'!$M:$M,'25년 3월'!$C:$C,"대구본부")</f>
        <v>25654882</v>
      </c>
      <c r="F14" s="21">
        <f>SUMIFS('25년 4월'!$M:$M,'25년 4월'!$C:$C,"대구본부")</f>
        <v>26463113</v>
      </c>
      <c r="G14" s="21">
        <f>SUMIFS('25년 5월'!$M:$M,'25년 5월'!$C:$C,"대구본부")</f>
        <v>22739833</v>
      </c>
      <c r="H14" s="21">
        <f>SUMIFS('25년 6월'!$M:$M,'25년 6월'!$C:$C,"대구본부")</f>
        <v>24765125</v>
      </c>
      <c r="I14" s="21">
        <f>SUMIFS('25년 7월'!$M:$M,'25년 7월'!$C:$C,"대구본부")</f>
        <v>37192081</v>
      </c>
      <c r="J14" s="21">
        <f>SUMIFS('25년 8월'!$M:$M,'25년 8월'!$C:$C,"대구본부")</f>
        <v>33145274</v>
      </c>
      <c r="K14" s="21">
        <f>SUMIFS('25년 9월'!$M:$M,'25년 9월'!$C:$C,"대구본부")</f>
        <v>33611150</v>
      </c>
      <c r="L14" s="21">
        <f>SUMIFS('25년 10월'!$M:$M,'25년 10월'!$C:$C,"대구본부")</f>
        <v>28683813</v>
      </c>
      <c r="M14" s="21">
        <f>SUMIFS('25년 11월'!$M:$M,'25년 11월'!$C:$C,"대구본부")</f>
        <v>27113280</v>
      </c>
      <c r="N14" s="21">
        <f>SUMIFS('25년 12월'!$M:$M,'25년 12월'!$C:$C,"대구본부")</f>
        <v>28276434</v>
      </c>
      <c r="O14" s="19">
        <f>SUM(C14:N14)</f>
        <v>332532865</v>
      </c>
    </row>
    <row r="15" spans="1:16" ht="17.25" thickBot="1" x14ac:dyDescent="0.35">
      <c r="A15" s="70"/>
      <c r="B15" s="17" t="s">
        <v>773</v>
      </c>
      <c r="C15" s="18">
        <f t="shared" ref="C15:N15" si="9">C13-C14</f>
        <v>5924177</v>
      </c>
      <c r="D15" s="18">
        <f t="shared" si="9"/>
        <v>-1054284</v>
      </c>
      <c r="E15" s="18">
        <f t="shared" si="9"/>
        <v>152673</v>
      </c>
      <c r="F15" s="18">
        <f t="shared" si="9"/>
        <v>-983224</v>
      </c>
      <c r="G15" s="18">
        <f t="shared" si="9"/>
        <v>4152966</v>
      </c>
      <c r="H15" s="18">
        <f t="shared" si="9"/>
        <v>169663</v>
      </c>
      <c r="I15" s="18">
        <f t="shared" si="9"/>
        <v>-5513084</v>
      </c>
      <c r="J15" s="18">
        <f t="shared" si="9"/>
        <v>-5230604</v>
      </c>
      <c r="K15" s="18">
        <f t="shared" si="9"/>
        <v>-11450595</v>
      </c>
      <c r="L15" s="18">
        <f t="shared" si="9"/>
        <v>-6733824</v>
      </c>
      <c r="M15" s="18">
        <f t="shared" si="9"/>
        <v>-6606772</v>
      </c>
      <c r="N15" s="18">
        <f t="shared" si="9"/>
        <v>-6364915</v>
      </c>
      <c r="O15" s="23">
        <f>SUM(C15:N15)</f>
        <v>-33537823</v>
      </c>
    </row>
    <row r="16" spans="1:16" ht="17.25" thickBot="1" x14ac:dyDescent="0.35">
      <c r="A16" s="62"/>
    </row>
    <row r="17" spans="1:15" ht="17.25" thickBot="1" x14ac:dyDescent="0.35">
      <c r="A17" s="71" t="s">
        <v>823</v>
      </c>
      <c r="B17" s="49" t="s">
        <v>825</v>
      </c>
      <c r="C17" s="55" t="s">
        <v>0</v>
      </c>
      <c r="D17" s="55" t="s">
        <v>1</v>
      </c>
      <c r="E17" s="55" t="s">
        <v>2</v>
      </c>
      <c r="F17" s="55" t="s">
        <v>3</v>
      </c>
      <c r="G17" s="55" t="s">
        <v>4</v>
      </c>
      <c r="H17" s="55" t="s">
        <v>5</v>
      </c>
      <c r="I17" s="55" t="s">
        <v>6</v>
      </c>
      <c r="J17" s="55" t="s">
        <v>7</v>
      </c>
      <c r="K17" s="55" t="s">
        <v>8</v>
      </c>
      <c r="L17" s="55" t="s">
        <v>9</v>
      </c>
      <c r="M17" s="55" t="s">
        <v>10</v>
      </c>
      <c r="N17" s="55" t="s">
        <v>11</v>
      </c>
      <c r="O17" s="56" t="s">
        <v>13</v>
      </c>
    </row>
    <row r="18" spans="1:15" x14ac:dyDescent="0.3">
      <c r="A18" s="69"/>
      <c r="B18" s="52" t="s">
        <v>813</v>
      </c>
      <c r="C18" s="21">
        <f>SUMIFS('24년 1월'!$K:$K,'24년 1월'!$C:$C,"대구본부")</f>
        <v>250386</v>
      </c>
      <c r="D18" s="21">
        <f>SUMIFS('24년 2월'!$K:$K,'24년 2월'!$C:$C,"대구본부")</f>
        <v>222091</v>
      </c>
      <c r="E18" s="21">
        <f>SUMIFS('24년 3월'!$K:$K,'24년 3월'!$C:$C,"대구본부")</f>
        <v>239023</v>
      </c>
      <c r="F18" s="21">
        <f>SUMIFS('24년 4월'!$K:$K,'24년 4월'!$C:$C,"대구본부")</f>
        <v>241165</v>
      </c>
      <c r="G18" s="21">
        <f>SUMIFS('24년 5월'!$K:$K,'24년 5월'!$C:$C,"대구본부")</f>
        <v>242634</v>
      </c>
      <c r="H18" s="21">
        <f>SUMIFS('24년 6월'!$K:$K,'24년 6월'!$C:$C,"대구본부")</f>
        <v>222218</v>
      </c>
      <c r="I18" s="21">
        <f>SUMIFS('24년 7월'!$K:$K,'24년 7월'!$C:$C,"대구본부")</f>
        <v>266937</v>
      </c>
      <c r="J18" s="21">
        <f>SUMIFS('24년 8월'!$K:$K,'24년 8월'!$C:$C,"대구본부")</f>
        <v>233814</v>
      </c>
      <c r="K18" s="21">
        <f>SUMIFS('24년 9월'!$K:$K,'24년 9월'!$C:$C,"대구본부")</f>
        <v>210131</v>
      </c>
      <c r="L18" s="21">
        <f>SUMIFS('24년 10월'!$K:$K,'24년 10월'!$C:$C,"대구본부")</f>
        <v>221342</v>
      </c>
      <c r="M18" s="21">
        <f>SUMIFS('24년 11월'!$K:$K,'24년 11월'!$C:$C,"대구본부")</f>
        <v>205845</v>
      </c>
      <c r="N18" s="21">
        <f>SUMIFS('24년 12월'!$K:$K,'24년 12월'!$C:$C,"대구본부")</f>
        <v>197414</v>
      </c>
      <c r="O18" s="54">
        <f t="shared" ref="O18" si="10">SUM(C18:N18)</f>
        <v>2753000</v>
      </c>
    </row>
    <row r="19" spans="1:15" x14ac:dyDescent="0.3">
      <c r="A19" s="69"/>
      <c r="B19" s="16" t="s">
        <v>814</v>
      </c>
      <c r="C19" s="21">
        <f>SUMIFS('25년 1월'!$K:$K,'25년 1월'!$C:$C,"대구본부")</f>
        <v>181481</v>
      </c>
      <c r="D19" s="21">
        <f>SUMIFS('25년 2월'!$K:$K,'25년 2월'!$C:$C,"대구본부")</f>
        <v>211941</v>
      </c>
      <c r="E19" s="21">
        <f>SUMIFS('25년 3월'!$K:$K,'25년 3월'!$C:$C,"대구본부")</f>
        <v>247369</v>
      </c>
      <c r="F19" s="21">
        <f>SUMIFS('25년 4월'!$K:$K,'25년 4월'!$C:$C,"대구본부")</f>
        <v>248953</v>
      </c>
      <c r="G19" s="21">
        <f>SUMIFS('25년 5월'!$K:$K,'25년 5월'!$C:$C,"대구본부")</f>
        <v>219129</v>
      </c>
      <c r="H19" s="21">
        <f>SUMIFS('25년 6월'!$K:$K,'25년 6월'!$C:$C,"대구본부")</f>
        <v>227896</v>
      </c>
      <c r="I19" s="21">
        <f>SUMIFS('25년 7월'!$K:$K,'25년 7월'!$C:$C,"대구본부")</f>
        <v>273699</v>
      </c>
      <c r="J19" s="21">
        <f>SUMIFS('25년 8월'!$K:$K,'25년 8월'!$C:$C,"대구본부")</f>
        <v>228192</v>
      </c>
      <c r="K19" s="21">
        <f>SUMIFS('25년 9월'!$K:$K,'25년 9월'!$C:$C,"대구본부")</f>
        <v>251773</v>
      </c>
      <c r="L19" s="21">
        <f>SUMIFS('25년 10월'!$K:$K,'25년 10월'!$C:$C,"대구본부")</f>
        <v>217816</v>
      </c>
      <c r="M19" s="21">
        <f>SUMIFS('25년 11월'!$K:$K,'25년 11월'!$C:$C,"대구본부")</f>
        <v>208450</v>
      </c>
      <c r="N19" s="21">
        <f>SUMIFS('25년 12월'!$K:$K,'25년 12월'!$C:$C,"대구본부")</f>
        <v>198276</v>
      </c>
      <c r="O19" s="19">
        <f>SUM(C19:N19)</f>
        <v>2714975</v>
      </c>
    </row>
    <row r="20" spans="1:15" ht="17.25" thickBot="1" x14ac:dyDescent="0.35">
      <c r="A20" s="70"/>
      <c r="B20" s="17" t="s">
        <v>773</v>
      </c>
      <c r="C20" s="18">
        <f t="shared" ref="C20:N20" si="11">C18-C19</f>
        <v>68905</v>
      </c>
      <c r="D20" s="18">
        <f t="shared" si="11"/>
        <v>10150</v>
      </c>
      <c r="E20" s="18">
        <f t="shared" si="11"/>
        <v>-8346</v>
      </c>
      <c r="F20" s="18">
        <f t="shared" si="11"/>
        <v>-7788</v>
      </c>
      <c r="G20" s="18">
        <f t="shared" si="11"/>
        <v>23505</v>
      </c>
      <c r="H20" s="18">
        <f t="shared" si="11"/>
        <v>-5678</v>
      </c>
      <c r="I20" s="18">
        <f t="shared" si="11"/>
        <v>-6762</v>
      </c>
      <c r="J20" s="18">
        <f t="shared" si="11"/>
        <v>5622</v>
      </c>
      <c r="K20" s="18">
        <f t="shared" si="11"/>
        <v>-41642</v>
      </c>
      <c r="L20" s="18">
        <f t="shared" si="11"/>
        <v>3526</v>
      </c>
      <c r="M20" s="18">
        <f t="shared" si="11"/>
        <v>-2605</v>
      </c>
      <c r="N20" s="18">
        <f t="shared" si="11"/>
        <v>-862</v>
      </c>
      <c r="O20" s="23">
        <f>SUM(C20:N20)</f>
        <v>38025</v>
      </c>
    </row>
    <row r="43" spans="16:16" x14ac:dyDescent="0.3">
      <c r="P43" s="42"/>
    </row>
  </sheetData>
  <mergeCells count="5">
    <mergeCell ref="O5:O10"/>
    <mergeCell ref="A4:A10"/>
    <mergeCell ref="A12:A15"/>
    <mergeCell ref="A17:A20"/>
    <mergeCell ref="A1:O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N237"/>
  <sheetViews>
    <sheetView topLeftCell="A10" zoomScale="70" zoomScaleNormal="70" workbookViewId="0">
      <selection activeCell="G140" sqref="G140"/>
    </sheetView>
  </sheetViews>
  <sheetFormatPr defaultRowHeight="16.5" x14ac:dyDescent="0.3"/>
  <cols>
    <col min="1" max="1" width="6.25" bestFit="1" customWidth="1"/>
    <col min="2" max="6" width="12.375" bestFit="1" customWidth="1"/>
    <col min="7" max="7" width="11.75" bestFit="1" customWidth="1"/>
    <col min="8" max="8" width="3.375" customWidth="1"/>
    <col min="9" max="10" width="15.75" bestFit="1" customWidth="1"/>
    <col min="11" max="11" width="12.125" bestFit="1" customWidth="1"/>
    <col min="12" max="12" width="13.375" customWidth="1"/>
    <col min="13" max="13" width="8.375" customWidth="1"/>
    <col min="14" max="16" width="13.375" customWidth="1"/>
    <col min="17" max="17" width="16.625" customWidth="1"/>
    <col min="18" max="18" width="9.875" bestFit="1" customWidth="1"/>
    <col min="19" max="19" width="12.125" bestFit="1" customWidth="1"/>
    <col min="20" max="20" width="9.875" bestFit="1" customWidth="1"/>
    <col min="21" max="21" width="12.125" bestFit="1" customWidth="1"/>
    <col min="22" max="22" width="9.875" bestFit="1" customWidth="1"/>
    <col min="23" max="23" width="9.5" bestFit="1" customWidth="1"/>
    <col min="24" max="24" width="9.875" bestFit="1" customWidth="1"/>
    <col min="25" max="25" width="12.125" bestFit="1" customWidth="1"/>
    <col min="26" max="26" width="9.875" bestFit="1" customWidth="1"/>
    <col min="27" max="27" width="12.125" bestFit="1" customWidth="1"/>
    <col min="28" max="28" width="9.875" bestFit="1" customWidth="1"/>
    <col min="29" max="29" width="8.125" bestFit="1" customWidth="1"/>
    <col min="32" max="32" width="4.25" customWidth="1"/>
  </cols>
  <sheetData>
    <row r="1" spans="1:40" ht="16.5" customHeight="1" x14ac:dyDescent="0.3">
      <c r="A1" s="98" t="s">
        <v>799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100"/>
      <c r="AG1" s="74" t="s">
        <v>809</v>
      </c>
      <c r="AH1" s="75"/>
      <c r="AI1" s="75"/>
      <c r="AJ1" s="75"/>
      <c r="AK1" s="75"/>
      <c r="AL1" s="75"/>
      <c r="AM1" s="75"/>
      <c r="AN1" s="76"/>
    </row>
    <row r="2" spans="1:40" ht="32.25" customHeight="1" thickBot="1" x14ac:dyDescent="0.35">
      <c r="A2" s="101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G2" s="77"/>
      <c r="AH2" s="78"/>
      <c r="AI2" s="78"/>
      <c r="AJ2" s="78"/>
      <c r="AK2" s="78"/>
      <c r="AL2" s="78"/>
      <c r="AM2" s="78"/>
      <c r="AN2" s="79"/>
    </row>
    <row r="3" spans="1:40" ht="27.75" customHeight="1" x14ac:dyDescent="0.3">
      <c r="A3" s="28"/>
      <c r="B3" s="29"/>
      <c r="C3" s="29"/>
      <c r="D3" s="29"/>
      <c r="E3" s="29"/>
      <c r="F3" s="29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1"/>
      <c r="AG3" s="97"/>
      <c r="AH3" s="81"/>
      <c r="AI3" s="81"/>
      <c r="AJ3" s="81"/>
      <c r="AK3" s="81"/>
      <c r="AL3" s="81"/>
      <c r="AM3" s="81"/>
      <c r="AN3" s="82"/>
    </row>
    <row r="4" spans="1:40" ht="23.25" customHeight="1" x14ac:dyDescent="0.3">
      <c r="A4" s="104" t="s">
        <v>769</v>
      </c>
      <c r="B4" s="106" t="s">
        <v>777</v>
      </c>
      <c r="C4" s="107"/>
      <c r="D4" s="108"/>
      <c r="E4" s="106" t="s">
        <v>778</v>
      </c>
      <c r="F4" s="107"/>
      <c r="G4" s="108"/>
      <c r="H4" s="15"/>
      <c r="I4" s="60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32"/>
      <c r="AG4" s="83"/>
      <c r="AH4" s="84"/>
      <c r="AI4" s="84"/>
      <c r="AJ4" s="84"/>
      <c r="AK4" s="84"/>
      <c r="AL4" s="84"/>
      <c r="AM4" s="84"/>
      <c r="AN4" s="85"/>
    </row>
    <row r="5" spans="1:40" ht="23.25" customHeight="1" x14ac:dyDescent="0.3">
      <c r="A5" s="105"/>
      <c r="B5" s="25" t="s">
        <v>779</v>
      </c>
      <c r="C5" s="25" t="s">
        <v>780</v>
      </c>
      <c r="D5" s="25" t="s">
        <v>781</v>
      </c>
      <c r="E5" s="25" t="s">
        <v>779</v>
      </c>
      <c r="F5" s="25" t="s">
        <v>780</v>
      </c>
      <c r="G5" s="25" t="s">
        <v>781</v>
      </c>
      <c r="H5" s="15"/>
      <c r="I5" s="25" t="s">
        <v>772</v>
      </c>
      <c r="J5" s="25" t="s">
        <v>775</v>
      </c>
      <c r="K5" s="25" t="s">
        <v>774</v>
      </c>
      <c r="L5" s="25" t="s">
        <v>776</v>
      </c>
      <c r="M5" s="42"/>
      <c r="N5" s="25" t="s">
        <v>816</v>
      </c>
      <c r="O5" s="25" t="s">
        <v>817</v>
      </c>
      <c r="P5" s="25" t="s">
        <v>820</v>
      </c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32"/>
      <c r="AG5" s="83"/>
      <c r="AH5" s="84"/>
      <c r="AI5" s="84"/>
      <c r="AJ5" s="84"/>
      <c r="AK5" s="84"/>
      <c r="AL5" s="84"/>
      <c r="AM5" s="84"/>
      <c r="AN5" s="85"/>
    </row>
    <row r="6" spans="1:40" ht="23.25" customHeight="1" x14ac:dyDescent="0.3">
      <c r="A6" s="33" t="s">
        <v>818</v>
      </c>
      <c r="B6" s="9">
        <f>SUMIFS('24년 1월'!$M:$M,'24년 1월'!$C:$C,"동대구운용팀",'24년 1월'!$I:$I,"경유")</f>
        <v>2563000</v>
      </c>
      <c r="C6" s="9">
        <f>SUMIFS('24년 4월'!$M:$M,'24년 4월'!$C:$C,"동대구운용팀",'24년 4월'!$I:$I,"휘발유")</f>
        <v>2002525</v>
      </c>
      <c r="D6" s="9">
        <f>SUMIFS('24년 4월'!$M:$M,'24년 4월'!$C:$C,"동대구운용팀",'24년 4월'!$I:$I,"EV")</f>
        <v>0</v>
      </c>
      <c r="E6" s="9">
        <f>SUMIFS('25년 1월'!$M:$M,'25년 1월'!$C:$C,"동대구운용팀",'25년 1월'!$I:$I,"경유")</f>
        <v>2694000</v>
      </c>
      <c r="F6" s="9">
        <f>SUMIFS('25년 4월'!$M:$M,'25년 4월'!$C:$C,"동대구운용팀",'25년 4월'!$I:$I,"휘발유")</f>
        <v>3535671</v>
      </c>
      <c r="G6" s="9">
        <f>SUMIFS('25년 4월'!$M:$M,'25년 4월'!$C:$C,"동대구운용팀",'25년 4월'!$I:$I,"EV")</f>
        <v>0</v>
      </c>
      <c r="H6" s="15"/>
      <c r="I6" s="13" t="s">
        <v>818</v>
      </c>
      <c r="J6" s="22">
        <f>B6+C6+D6</f>
        <v>4565525</v>
      </c>
      <c r="K6" s="22">
        <f t="shared" ref="K6:K13" si="0">E6+F6+G6</f>
        <v>6229671</v>
      </c>
      <c r="L6" s="24">
        <f>K6-J6</f>
        <v>1664146</v>
      </c>
      <c r="M6" s="57"/>
      <c r="N6" s="61">
        <f>SUMIFS('24년 4월'!$K:$K,'24년 4월'!$B:$B,"소계",'24년 4월'!$C:$C,"동대구운용팀")</f>
        <v>46650</v>
      </c>
      <c r="O6" s="61">
        <f>SUMIFS('25년 4월'!$K:$K,'25년 4월'!$B:$B,"소계",'25년 4월'!$C:$C,"동대구운용팀")</f>
        <v>49016</v>
      </c>
      <c r="P6" s="64">
        <f>O6-N6</f>
        <v>2366</v>
      </c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32"/>
      <c r="AG6" s="83"/>
      <c r="AH6" s="84"/>
      <c r="AI6" s="84"/>
      <c r="AJ6" s="84"/>
      <c r="AK6" s="84"/>
      <c r="AL6" s="84"/>
      <c r="AM6" s="84"/>
      <c r="AN6" s="85"/>
    </row>
    <row r="7" spans="1:40" ht="23.25" customHeight="1" x14ac:dyDescent="0.3">
      <c r="A7" s="33" t="s">
        <v>1</v>
      </c>
      <c r="B7" s="9">
        <f>SUMIFS('24년 2월'!$M:$M,'24년 2월'!$C:$C,"동대구운용팀",'24년 2월'!$I:$I,"경유")</f>
        <v>2225000</v>
      </c>
      <c r="C7" s="9">
        <f>SUMIFS('24년 2월'!$M:$M,'24년 2월'!$C:$C,"동대구운용팀",'24년 2월'!$I:$I,"휘발유")</f>
        <v>1688000</v>
      </c>
      <c r="D7" s="9">
        <f>SUMIFS('24년 2월'!$M:$M,'24년 2월'!$C:$C,"동대구운용팀",'24년 2월'!$I:$I,"EV")</f>
        <v>0</v>
      </c>
      <c r="E7" s="9">
        <f>SUMIFS('25년 2월'!$M:$M,'25년 2월'!$C:$C,"동대구운용팀",'25년 2월'!$I:$I,"경유")</f>
        <v>2808000</v>
      </c>
      <c r="F7" s="9">
        <f>SUMIFS('25년 2월'!$M:$M,'25년 2월'!$C:$C,"동대구운용팀",'25년 2월'!$I:$I,"휘발유")</f>
        <v>3210933</v>
      </c>
      <c r="G7" s="9">
        <f>SUMIFS('25년 2월'!$M:$M,'25년 2월'!$C:$C,"동대구운용팀",'25년 2월'!$I:$I,"EV")</f>
        <v>0</v>
      </c>
      <c r="H7" s="15"/>
      <c r="I7" s="13" t="s">
        <v>1</v>
      </c>
      <c r="J7" s="22">
        <f>B7+C7+D7</f>
        <v>3913000</v>
      </c>
      <c r="K7" s="22">
        <f t="shared" si="0"/>
        <v>6018933</v>
      </c>
      <c r="L7" s="24">
        <f t="shared" ref="L7:L13" si="1">K7-J7</f>
        <v>2105933</v>
      </c>
      <c r="M7" s="57"/>
      <c r="N7" s="61">
        <f>SUMIFS('24년 2월'!$K:$K,'24년 2월'!$B:$B,"소계",'24년 2월'!$C:$C,"동대구운용팀")</f>
        <v>40563</v>
      </c>
      <c r="O7" s="61">
        <f>SUMIFS('25년 2월'!$K:$K,'25년 2월'!$B:$B,"소계",'25년 2월'!$C:$C,"동대구운용팀")</f>
        <v>41653</v>
      </c>
      <c r="P7" s="64">
        <f t="shared" ref="P7:P16" si="2">O7-N7</f>
        <v>1090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32"/>
      <c r="AG7" s="83"/>
      <c r="AH7" s="84"/>
      <c r="AI7" s="84"/>
      <c r="AJ7" s="84"/>
      <c r="AK7" s="84"/>
      <c r="AL7" s="84"/>
      <c r="AM7" s="84"/>
      <c r="AN7" s="85"/>
    </row>
    <row r="8" spans="1:40" ht="23.25" customHeight="1" x14ac:dyDescent="0.3">
      <c r="A8" s="33" t="s">
        <v>2</v>
      </c>
      <c r="B8" s="9">
        <f>SUMIFS('24년 3월'!$M:$M,'24년 3월'!$C:$C,"동대구운용팀",'24년 3월'!$I:$I,"경유")</f>
        <v>2444399</v>
      </c>
      <c r="C8" s="9">
        <f>SUMIFS('24년 3월'!$M:$M,'24년 3월'!$C:$C,"동대구운용팀",'24년 3월'!$I:$I,"휘발유")</f>
        <v>1788000</v>
      </c>
      <c r="D8" s="9">
        <f>SUMIFS('24년 3월'!$M:$M,'24년 3월'!$C:$C,"동대구운용팀",'24년 3월'!$I:$I,"EV")</f>
        <v>0</v>
      </c>
      <c r="E8" s="9">
        <f>SUMIFS('25년 3월'!$M:$M,'25년 3월'!$C:$C,"동대구운용팀",'25년 3월'!$I:$I,"경유")</f>
        <v>3338000</v>
      </c>
      <c r="F8" s="9">
        <f>SUMIFS('25년 3월'!$M:$M,'25년 3월'!$C:$C,"동대구운용팀",'25년 3월'!$I:$I,"휘발유")</f>
        <v>3209292</v>
      </c>
      <c r="G8" s="9">
        <f>SUMIFS('25년 3월'!$M:$M,'25년 3월'!$C:$C,"동대구운용팀",'25년 3월'!$I:$I,"EV")</f>
        <v>0</v>
      </c>
      <c r="H8" s="15"/>
      <c r="I8" s="13" t="s">
        <v>2</v>
      </c>
      <c r="J8" s="22">
        <f t="shared" ref="J8:J17" si="3">B8+C8+D8</f>
        <v>4232399</v>
      </c>
      <c r="K8" s="22">
        <f t="shared" si="0"/>
        <v>6547292</v>
      </c>
      <c r="L8" s="24">
        <f t="shared" si="1"/>
        <v>2314893</v>
      </c>
      <c r="M8" s="57"/>
      <c r="N8" s="61">
        <f>SUMIFS('24년 3월'!$K:$K,'24년 3월'!$B:$B,"소계",'24년 3월'!$C:$C,"동대구운용팀")</f>
        <v>44746</v>
      </c>
      <c r="O8" s="61">
        <f>SUMIFS('25년 3월'!$K:$K,'25년 3월'!$B:$B,"소계",'25년 3월'!$C:$C,"동대구운용팀")</f>
        <v>48092</v>
      </c>
      <c r="P8" s="64">
        <f t="shared" si="2"/>
        <v>3346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32"/>
      <c r="AG8" s="83"/>
      <c r="AH8" s="84"/>
      <c r="AI8" s="84"/>
      <c r="AJ8" s="84"/>
      <c r="AK8" s="84"/>
      <c r="AL8" s="84"/>
      <c r="AM8" s="84"/>
      <c r="AN8" s="85"/>
    </row>
    <row r="9" spans="1:40" ht="23.25" customHeight="1" x14ac:dyDescent="0.3">
      <c r="A9" s="33" t="s">
        <v>765</v>
      </c>
      <c r="B9" s="9">
        <f>SUMIFS('24년 4월'!$M:$M,'24년 4월'!$C:$C,"동대구운용팀",'24년 4월'!$I:$I,"경유")</f>
        <v>2452000</v>
      </c>
      <c r="C9" s="9">
        <f>SUMIFS('24년 4월'!$M:$M,'24년 4월'!$C:$C,"동대구운용팀",'24년 4월'!$I:$I,"휘발유")</f>
        <v>2002525</v>
      </c>
      <c r="D9" s="9">
        <f>SUMIFS('24년 4월'!$M:$M,'24년 4월'!$C:$C,"동대구운용팀",'24년 4월'!$I:$I,"EV")</f>
        <v>0</v>
      </c>
      <c r="E9" s="9">
        <f>SUMIFS('25년 4월'!$M:$M,'25년 4월'!$C:$C,"동대구운용팀",'25년 4월'!$I:$I,"경유")</f>
        <v>2997000</v>
      </c>
      <c r="F9" s="9">
        <f>SUMIFS('25년 4월'!$M:$M,'25년 4월'!$C:$C,"동대구운용팀",'25년 4월'!$I:$I,"휘발유")</f>
        <v>3535671</v>
      </c>
      <c r="G9" s="9">
        <f>SUMIFS('25년 4월'!$M:$M,'25년 4월'!$C:$C,"동대구운용팀",'25년 4월'!$I:$I,"EV")</f>
        <v>0</v>
      </c>
      <c r="H9" s="15"/>
      <c r="I9" s="13" t="s">
        <v>3</v>
      </c>
      <c r="J9" s="22">
        <f t="shared" si="3"/>
        <v>4454525</v>
      </c>
      <c r="K9" s="22">
        <f t="shared" si="0"/>
        <v>6532671</v>
      </c>
      <c r="L9" s="24">
        <f t="shared" si="1"/>
        <v>2078146</v>
      </c>
      <c r="M9" s="57"/>
      <c r="N9" s="61">
        <f>SUMIFS('24년 4월'!$K:$K,'24년 4월'!$B:$B,"소계",'24년 4월'!$C:$C,"동대구운용팀")</f>
        <v>46650</v>
      </c>
      <c r="O9" s="61">
        <f>SUMIFS('25년 4월'!$K:$K,'25년 4월'!$B:$B,"소계",'25년 4월'!$C:$C,"동대구운용팀")</f>
        <v>49016</v>
      </c>
      <c r="P9" s="64">
        <f t="shared" si="2"/>
        <v>2366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32"/>
      <c r="AG9" s="83"/>
      <c r="AH9" s="84"/>
      <c r="AI9" s="84"/>
      <c r="AJ9" s="84"/>
      <c r="AK9" s="84"/>
      <c r="AL9" s="84"/>
      <c r="AM9" s="84"/>
      <c r="AN9" s="85"/>
    </row>
    <row r="10" spans="1:40" ht="23.25" customHeight="1" x14ac:dyDescent="0.3">
      <c r="A10" s="33" t="s">
        <v>766</v>
      </c>
      <c r="B10" s="9">
        <f>SUMIFS('24년 5월'!$M:$M,'24년 5월'!$C:$C,"동대구운용팀",'24년 5월'!$I:$I,"경유")</f>
        <v>2703000</v>
      </c>
      <c r="C10" s="9">
        <f>SUMIFS('24년 5월'!$M:$M,'24년 5월'!$C:$C,"동대구운용팀",'24년 5월'!$I:$I,"휘발유")</f>
        <v>1866000</v>
      </c>
      <c r="D10" s="9">
        <f>SUMIFS('24년 5월'!$M:$M,'24년 5월'!$C:$C,"동대구운용팀",'24년 5월'!$I:$I,"EV")</f>
        <v>11560</v>
      </c>
      <c r="E10" s="9">
        <f>SUMIFS('25년 5월'!$M:$M,'25년 5월'!$C:$C,"동대구운용팀",'25년 5월'!$I:$I,"경유")</f>
        <v>2830000</v>
      </c>
      <c r="F10" s="9">
        <f>SUMIFS('25년 5월'!$M:$M,'25년 5월'!$C:$C,"동대구운용팀",'25년 5월'!$I:$I,"휘발유")</f>
        <v>3203980</v>
      </c>
      <c r="G10" s="9">
        <f>SUMIFS('25년 5월'!$M:$M,'25년 5월'!$C:$C,"동대구운용팀",'25년 5월'!$I:$I,"EV")</f>
        <v>0</v>
      </c>
      <c r="H10" s="15"/>
      <c r="I10" s="13" t="s">
        <v>766</v>
      </c>
      <c r="J10" s="22">
        <f t="shared" si="3"/>
        <v>4580560</v>
      </c>
      <c r="K10" s="22">
        <f t="shared" si="0"/>
        <v>6033980</v>
      </c>
      <c r="L10" s="24">
        <f t="shared" si="1"/>
        <v>1453420</v>
      </c>
      <c r="M10" s="57"/>
      <c r="N10" s="61">
        <f>SUMIFS('24년 5월'!$K:$K,'24년 5월'!$B:$B,"소계",'24년 5월'!$C:$C,"동대구운용팀")</f>
        <v>44950</v>
      </c>
      <c r="O10" s="61">
        <f>SUMIFS('25년 5월'!$K:$K,'25년 5월'!$B:$B,"소계",'25년 5월'!$C:$C,"동대구운용팀")</f>
        <v>44070</v>
      </c>
      <c r="P10" s="64">
        <f t="shared" si="2"/>
        <v>-880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32"/>
      <c r="AG10" s="83"/>
      <c r="AH10" s="84"/>
      <c r="AI10" s="84"/>
      <c r="AJ10" s="84"/>
      <c r="AK10" s="84"/>
      <c r="AL10" s="84"/>
      <c r="AM10" s="84"/>
      <c r="AN10" s="85"/>
    </row>
    <row r="11" spans="1:40" ht="23.25" customHeight="1" x14ac:dyDescent="0.3">
      <c r="A11" s="33" t="s">
        <v>5</v>
      </c>
      <c r="B11" s="9">
        <f>SUMIFS('24년 6월'!$M:$M,'24년 6월'!$C:$C,"동대구운용팀",'24년 6월'!$I:$I,"경유")</f>
        <v>2425000</v>
      </c>
      <c r="C11" s="9">
        <f>SUMIFS('24년 6월'!$M:$M,'24년 6월'!$C:$C,"동대구운용팀",'24년 6월'!$I:$I,"휘발유")</f>
        <v>1674000</v>
      </c>
      <c r="D11" s="9">
        <f>SUMIFS('24년 6월'!$M:$M,'24년 6월'!$C:$C,"동대구운용팀",'24년 6월'!$I:$I,"EV")</f>
        <v>212502</v>
      </c>
      <c r="E11" s="9">
        <f>SUMIFS('25년 6월'!$M:$M,'25년 6월'!$C:$C,"동대구운용팀",'25년 6월'!$I:$I,"경유")</f>
        <v>3008000</v>
      </c>
      <c r="F11" s="9">
        <f>SUMIFS('25년 6월'!$M:$M,'25년 6월'!$C:$C,"동대구운용팀",'25년 6월'!$I:$I,"휘발유")</f>
        <v>3503000</v>
      </c>
      <c r="G11" s="9">
        <f>SUMIFS('25년 6월'!$M:$M,'25년 6월'!$C:$C,"동대구운용팀",'25년 6월'!$I:$I,"EV")</f>
        <v>0</v>
      </c>
      <c r="H11" s="15"/>
      <c r="I11" s="13" t="s">
        <v>5</v>
      </c>
      <c r="J11" s="22">
        <f t="shared" si="3"/>
        <v>4311502</v>
      </c>
      <c r="K11" s="22">
        <f t="shared" si="0"/>
        <v>6511000</v>
      </c>
      <c r="L11" s="24">
        <f t="shared" si="1"/>
        <v>2199498</v>
      </c>
      <c r="M11" s="57"/>
      <c r="N11" s="61">
        <f>SUMIFS('24년 6월'!$K:$K,'24년 6월'!$B:$B,"소계",'24년 6월'!$C:$C,"동대구운용팀")</f>
        <v>41817</v>
      </c>
      <c r="O11" s="61">
        <f>SUMIFS('25년 6월'!$K:$K,'25년 6월'!$B:$B,"소계",'25년 6월'!$C:$C,"동대구운용팀")</f>
        <v>43719</v>
      </c>
      <c r="P11" s="64">
        <f t="shared" si="2"/>
        <v>1902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32"/>
      <c r="AG11" s="83"/>
      <c r="AH11" s="84"/>
      <c r="AI11" s="84"/>
      <c r="AJ11" s="84"/>
      <c r="AK11" s="84"/>
      <c r="AL11" s="84"/>
      <c r="AM11" s="84"/>
      <c r="AN11" s="85"/>
    </row>
    <row r="12" spans="1:40" ht="23.25" customHeight="1" x14ac:dyDescent="0.3">
      <c r="A12" s="33" t="s">
        <v>767</v>
      </c>
      <c r="B12" s="9">
        <f>SUMIFS('24년 7월'!$M:$M,'24년 7월'!$C:$C,"동대구운용팀",'24년 7월'!$I:$I,"경유")</f>
        <v>3445000</v>
      </c>
      <c r="C12" s="9">
        <f>SUMIFS('24년 7월'!$M:$M,'24년 7월'!$C:$C,"동대구운용팀",'24년 7월'!$I:$I,"휘발유")</f>
        <v>1886000</v>
      </c>
      <c r="D12" s="9">
        <f>SUMIFS('24년 7월'!$M:$M,'24년 7월'!$C:$C,"동대구운용팀",'24년 7월'!$I:$I,"EV")</f>
        <v>324904</v>
      </c>
      <c r="E12" s="9">
        <f>SUMIFS('25년 7월'!$M:$M,'25년 7월'!$C:$C,"동대구운용팀",'25년 7월'!$I:$I,"경유")</f>
        <v>3460000</v>
      </c>
      <c r="F12" s="9">
        <f>SUMIFS('25년 7월'!$M:$M,'25년 7월'!$C:$C,"동대구운용팀",'25년 7월'!$I:$I,"휘발유")</f>
        <v>5020255</v>
      </c>
      <c r="G12" s="9">
        <f>SUMIFS('25년 7월'!$M:$M,'25년 7월'!$C:$C,"동대구운용팀",'25년 7월'!$I:$I,"EV")</f>
        <v>0</v>
      </c>
      <c r="H12" s="15"/>
      <c r="I12" s="13" t="s">
        <v>767</v>
      </c>
      <c r="J12" s="22">
        <f t="shared" si="3"/>
        <v>5655904</v>
      </c>
      <c r="K12" s="22">
        <f t="shared" si="0"/>
        <v>8480255</v>
      </c>
      <c r="L12" s="24">
        <f t="shared" si="1"/>
        <v>2824351</v>
      </c>
      <c r="M12" s="57"/>
      <c r="N12" s="61">
        <f>SUMIFS('24년 7월'!$K:$K,'24년 7월'!$B:$B,"소계",'24년 7월'!$C:$C,"동대구운용팀")</f>
        <v>49299</v>
      </c>
      <c r="O12" s="61">
        <f>SUMIFS('25년 7월'!$K:$K,'25년 7월'!$B:$B,"소계",'25년 7월'!$C:$C,"동대구운용팀")</f>
        <v>54803</v>
      </c>
      <c r="P12" s="64">
        <f t="shared" si="2"/>
        <v>5504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32"/>
      <c r="AG12" s="83"/>
      <c r="AH12" s="84"/>
      <c r="AI12" s="84"/>
      <c r="AJ12" s="84"/>
      <c r="AK12" s="84"/>
      <c r="AL12" s="84"/>
      <c r="AM12" s="84"/>
      <c r="AN12" s="85"/>
    </row>
    <row r="13" spans="1:40" ht="23.25" customHeight="1" x14ac:dyDescent="0.3">
      <c r="A13" s="33" t="s">
        <v>768</v>
      </c>
      <c r="B13" s="9">
        <f>SUMIFS('24년 8월'!$M:$M,'24년 8월'!$C:$C,"동대구운용팀",'24년 8월'!$I:$I,"경유")</f>
        <v>3009000</v>
      </c>
      <c r="C13" s="9">
        <f>SUMIFS('24년 8월'!$M:$M,'24년 8월'!$C:$C,"동대구운용팀",'24년 8월'!$I:$I,"휘발유")</f>
        <v>1864000</v>
      </c>
      <c r="D13" s="9">
        <f>SUMIFS('24년 8월'!$M:$M,'24년 8월'!$C:$C,"동대구운용팀",'24년 8월'!$I:$I,"EV")</f>
        <v>324268</v>
      </c>
      <c r="E13" s="9">
        <f>SUMIFS('25년 8월'!$M:$M,'25년 8월'!$C:$C,"동대구운용팀",'25년 8월'!$I:$I,"경유")</f>
        <v>2991000</v>
      </c>
      <c r="F13" s="9">
        <f>SUMIFS('25년 8월'!$M:$M,'25년 8월'!$C:$C,"동대구운용팀",'25년 8월'!$I:$I,"휘발유")</f>
        <v>4198985</v>
      </c>
      <c r="G13" s="9">
        <f>SUMIFS('25년 8월'!$M:$M,'25년 8월'!$C:$C,"동대구운용팀",'25년 8월'!$I:$I,"EV")</f>
        <v>0</v>
      </c>
      <c r="H13" s="15"/>
      <c r="I13" s="13" t="s">
        <v>7</v>
      </c>
      <c r="J13" s="22">
        <f t="shared" si="3"/>
        <v>5197268</v>
      </c>
      <c r="K13" s="22">
        <f t="shared" si="0"/>
        <v>7189985</v>
      </c>
      <c r="L13" s="24">
        <f t="shared" si="1"/>
        <v>1992717</v>
      </c>
      <c r="M13" s="57"/>
      <c r="N13" s="61">
        <f>SUMIFS('24년 8월'!$K:$K,'24년 8월'!$B:$B,"소계",'24년 8월'!$C:$C,"동대구운용팀")</f>
        <v>43963</v>
      </c>
      <c r="O13" s="61">
        <f>SUMIFS('25년 8월'!$K:$K,'25년 8월'!$B:$B,"소계",'25년 8월'!$C:$C,"동대구운용팀")</f>
        <v>46778</v>
      </c>
      <c r="P13" s="64">
        <f t="shared" si="2"/>
        <v>2815</v>
      </c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32"/>
      <c r="AG13" s="83"/>
      <c r="AH13" s="84"/>
      <c r="AI13" s="84"/>
      <c r="AJ13" s="84"/>
      <c r="AK13" s="84"/>
      <c r="AL13" s="84"/>
      <c r="AM13" s="84"/>
      <c r="AN13" s="85"/>
    </row>
    <row r="14" spans="1:40" ht="23.25" customHeight="1" x14ac:dyDescent="0.3">
      <c r="A14" s="33" t="s">
        <v>8</v>
      </c>
      <c r="B14" s="9">
        <f>SUMIFS('24년 9월'!$M:$M,'24년 9월'!$C:$C,"동대구운용팀",'24년 9월'!$I:$I,"경유")</f>
        <v>2730000</v>
      </c>
      <c r="C14" s="9">
        <f>SUMIFS('24년 9월'!$M:$M,'24년 9월'!$C:$C,"동대구운용팀",'24년 9월'!$I:$I,"휘발유")</f>
        <v>2704000</v>
      </c>
      <c r="D14" s="9">
        <f>SUMIFS('24년 9월'!$M:$M,'24년 9월'!$C:$C,"동대구운용팀",'24년 9월'!$I:$I,"EV")</f>
        <v>0</v>
      </c>
      <c r="E14" s="9">
        <f>SUMIFS('25년 9월'!$M:$M,'25년 9월'!$C:$C,"동대구운용팀",'25년 9월'!$I:$I,"경유")</f>
        <v>2685000</v>
      </c>
      <c r="F14" s="9">
        <f>SUMIFS('25년 9월'!$M:$M,'25년 9월'!$C:$C,"동대구운용팀",'25년 9월'!$I:$I,"휘발유")</f>
        <v>4452028</v>
      </c>
      <c r="G14" s="9">
        <f>SUMIFS('25년 9월'!$M:$M,'25년 9월'!$C:$C,"동대구운용팀",'25년 9월'!$I:$I,"EV")</f>
        <v>0</v>
      </c>
      <c r="H14" s="15"/>
      <c r="I14" s="13" t="s">
        <v>8</v>
      </c>
      <c r="J14" s="22">
        <f t="shared" si="3"/>
        <v>5434000</v>
      </c>
      <c r="K14" s="22">
        <f t="shared" ref="K14:K16" si="4">E14+F14+G14</f>
        <v>7137028</v>
      </c>
      <c r="L14" s="24">
        <f t="shared" ref="L14:L16" si="5">K14-J14</f>
        <v>1703028</v>
      </c>
      <c r="M14" s="58"/>
      <c r="N14" s="61">
        <f>SUMIFS('24년 9월'!$K:$K,'24년 9월'!$B:$B,"소계",'24년 9월'!$C:$C,"동대구운용팀")</f>
        <v>41310</v>
      </c>
      <c r="O14" s="61">
        <f>SUMIFS('25년 9월'!$K:$K,'25년 9월'!$B:$B,"소계",'25년 9월'!$C:$C,"동대구운용팀")</f>
        <v>49797</v>
      </c>
      <c r="P14" s="64">
        <f t="shared" si="2"/>
        <v>8487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32"/>
      <c r="AG14" s="83"/>
      <c r="AH14" s="84"/>
      <c r="AI14" s="84"/>
      <c r="AJ14" s="84"/>
      <c r="AK14" s="84"/>
      <c r="AL14" s="84"/>
      <c r="AM14" s="84"/>
      <c r="AN14" s="85"/>
    </row>
    <row r="15" spans="1:40" ht="23.25" customHeight="1" x14ac:dyDescent="0.3">
      <c r="A15" s="33" t="s">
        <v>9</v>
      </c>
      <c r="B15" s="9">
        <f>SUMIFS('24년 10월'!$M:$M,'24년 10월'!$C:$C,"동대구운용팀",'24년 10월'!$I:$I,"경유")</f>
        <v>2591000</v>
      </c>
      <c r="C15" s="9">
        <f>SUMIFS('24년 10월'!$M:$M,'24년 10월'!$C:$C,"동대구운용팀",'24년 10월'!$I:$I,"휘발유")</f>
        <v>2211609</v>
      </c>
      <c r="D15" s="9">
        <f>SUMIFS('24년 10월'!$M:$M,'24년 10월'!$C:$C,"동대구운용팀",'24년 10월'!$I:$I,"EV")</f>
        <v>0</v>
      </c>
      <c r="E15" s="9">
        <f>SUMIFS('25년 10월'!$M:$M,'25년 10월'!$C:$C,"동대구운용팀",'25년 10월'!$I:$I,"경유")</f>
        <v>2708000</v>
      </c>
      <c r="F15" s="9">
        <f>SUMIFS('25년 10월'!$M:$M,'25년 10월'!$C:$C,"동대구운용팀",'25년 10월'!$I:$I,"휘발유")</f>
        <v>3636168</v>
      </c>
      <c r="G15" s="9">
        <f>SUMIFS('25년 10월'!$M:$M,'25년 10월'!$C:$C,"동대구운용팀",'25년 10월'!$I:$I,"EV")</f>
        <v>0</v>
      </c>
      <c r="H15" s="15"/>
      <c r="I15" s="13" t="s">
        <v>9</v>
      </c>
      <c r="J15" s="22">
        <f t="shared" si="3"/>
        <v>4802609</v>
      </c>
      <c r="K15" s="22">
        <f t="shared" si="4"/>
        <v>6344168</v>
      </c>
      <c r="L15" s="24">
        <f t="shared" si="5"/>
        <v>1541559</v>
      </c>
      <c r="M15" s="58"/>
      <c r="N15" s="61">
        <f>SUMIFS('24년 10월'!$K:$K,'24년 10월'!$B:$B,"소계",'24년 10월'!$C:$C,"동대구운용팀")</f>
        <v>41249</v>
      </c>
      <c r="O15" s="61">
        <f>SUMIFS('25년 10월'!$K:$K,'25년 10월'!$B:$B,"소계",'25년 10월'!$C:$C,"동대구운용팀")</f>
        <v>43692</v>
      </c>
      <c r="P15" s="64">
        <f t="shared" si="2"/>
        <v>2443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32"/>
      <c r="AG15" s="83"/>
      <c r="AH15" s="84"/>
      <c r="AI15" s="84"/>
      <c r="AJ15" s="84"/>
      <c r="AK15" s="84"/>
      <c r="AL15" s="84"/>
      <c r="AM15" s="84"/>
      <c r="AN15" s="85"/>
    </row>
    <row r="16" spans="1:40" ht="23.25" customHeight="1" x14ac:dyDescent="0.3">
      <c r="A16" s="33" t="s">
        <v>819</v>
      </c>
      <c r="B16" s="9">
        <f>SUMIFS('24년 11월'!$M:$M,'24년 11월'!$C:$C,"동대구운용팀",'24년 11월'!$I:$I,"경유")</f>
        <v>2574875</v>
      </c>
      <c r="C16" s="9">
        <f>SUMIFS('24년 11월'!$M:$M,'24년 11월'!$C:$C,"동대구운용팀",'24년 11월'!$I:$I,"휘발유")</f>
        <v>2221198</v>
      </c>
      <c r="D16" s="9">
        <f>SUMIFS('24년 11월'!$M:$M,'24년 11월'!$C:$C,"동대구운용팀",'24년 11월'!$I:$I,"EV")</f>
        <v>0</v>
      </c>
      <c r="E16" s="9">
        <f>SUMIFS('25년 11월'!$M:$M,'25년 11월'!$C:$C,"동대구운용팀",'25년 11월'!$I:$I,"경유")</f>
        <v>2499000</v>
      </c>
      <c r="F16" s="9">
        <f>SUMIFS('25년 11월'!$M:$M,'25년 11월'!$C:$C,"동대구운용팀",'25년 11월'!$I:$I,"휘발유")</f>
        <v>3313879</v>
      </c>
      <c r="G16" s="9">
        <f>SUMIFS('25년 11월'!$M:$M,'25년 11월'!$C:$C,"동대구운용팀",'25년 11월'!$I:$I,"EV")</f>
        <v>0</v>
      </c>
      <c r="H16" s="15"/>
      <c r="I16" s="13" t="s">
        <v>10</v>
      </c>
      <c r="J16" s="22">
        <f t="shared" si="3"/>
        <v>4796073</v>
      </c>
      <c r="K16" s="22">
        <f t="shared" si="4"/>
        <v>5812879</v>
      </c>
      <c r="L16" s="24">
        <f t="shared" si="5"/>
        <v>1016806</v>
      </c>
      <c r="M16" s="58"/>
      <c r="N16" s="61">
        <f>SUMIFS('24년 11월'!$K:$K,'24년 11월'!$B:$B,"소계",'24년 11월'!$C:$C,"동대구운용팀")</f>
        <v>37873</v>
      </c>
      <c r="O16" s="61">
        <f>SUMIFS('25년 11월'!$K:$K,'25년 11월'!$B:$B,"소계",'25년 11월'!$C:$C,"동대구운용팀")</f>
        <v>40462</v>
      </c>
      <c r="P16" s="64">
        <f t="shared" si="2"/>
        <v>2589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32"/>
      <c r="AG16" s="83"/>
      <c r="AH16" s="84"/>
      <c r="AI16" s="84"/>
      <c r="AJ16" s="84"/>
      <c r="AK16" s="84"/>
      <c r="AL16" s="84"/>
      <c r="AM16" s="84"/>
      <c r="AN16" s="85"/>
    </row>
    <row r="17" spans="1:40" ht="23.25" customHeight="1" x14ac:dyDescent="0.3">
      <c r="A17" s="33" t="s">
        <v>11</v>
      </c>
      <c r="B17" s="9">
        <f>SUMIFS('24년 12월'!$M:$M,'24년 12월'!$C:$C,"동대구운용팀",'24년 12월'!$I:$I,"경유")</f>
        <v>2650000</v>
      </c>
      <c r="C17" s="9">
        <f>SUMIFS('24년 12월'!$M:$M,'24년 12월'!$C:$C,"동대구운용팀",'24년 12월'!$I:$I,"휘발유")</f>
        <v>2384606</v>
      </c>
      <c r="D17" s="9">
        <f>SUMIFS('24년 12월'!$M:$M,'24년 12월'!$C:$C,"동대구운용팀",'24년 12월'!$I:$I,"EV")</f>
        <v>0</v>
      </c>
      <c r="E17" s="9">
        <f>SUMIFS('25년 12월'!$M:$M,'25년 12월'!$C:$C,"동대구운용팀",'25년 12월'!$I:$I,"경유")</f>
        <v>2992000</v>
      </c>
      <c r="F17" s="9">
        <f>SUMIFS('25년 12월'!$M:$M,'25년 12월'!$C:$C,"동대구운용팀",'25년 12월'!$I:$I,"휘발유")</f>
        <v>3457595</v>
      </c>
      <c r="G17" s="9">
        <f>SUMIFS('25년 12월'!$M:$M,'25년 12월'!$C:$C,"동대구운용팀",'25년 12월'!$I:$I,"EV")</f>
        <v>0</v>
      </c>
      <c r="H17" s="15"/>
      <c r="I17" s="13" t="s">
        <v>11</v>
      </c>
      <c r="J17" s="22">
        <f t="shared" si="3"/>
        <v>5034606</v>
      </c>
      <c r="K17" s="22">
        <f t="shared" ref="K17" si="6">E17+F17+G17</f>
        <v>6449595</v>
      </c>
      <c r="L17" s="24">
        <f t="shared" ref="L17" si="7">K17-J17</f>
        <v>1414989</v>
      </c>
      <c r="M17" s="58"/>
      <c r="N17" s="61">
        <f>SUMIFS('24년 12월'!$K:$K,'24년 12월'!$B:$B,"소계",'24년 12월'!$C:$C,"동대구운용팀")</f>
        <v>38888</v>
      </c>
      <c r="O17" s="61">
        <f>SUMIFS('25년 12월'!$K:$K,'25년 12월'!$B:$B,"소계",'25년 12월'!$C:$C,"동대구운용팀")</f>
        <v>40966</v>
      </c>
      <c r="P17" s="64">
        <f t="shared" ref="P17" si="8">O17-N17</f>
        <v>2078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32"/>
      <c r="AG17" s="83"/>
      <c r="AH17" s="84"/>
      <c r="AI17" s="84"/>
      <c r="AJ17" s="84"/>
      <c r="AK17" s="84"/>
      <c r="AL17" s="84"/>
      <c r="AM17" s="84"/>
      <c r="AN17" s="85"/>
    </row>
    <row r="18" spans="1:40" ht="23.25" customHeight="1" x14ac:dyDescent="0.3">
      <c r="A18" s="33" t="s">
        <v>13</v>
      </c>
      <c r="B18" s="12">
        <f t="shared" ref="B18:G18" si="9">SUM(B6:B17)</f>
        <v>31812274</v>
      </c>
      <c r="C18" s="12">
        <f t="shared" si="9"/>
        <v>24292463</v>
      </c>
      <c r="D18" s="12">
        <f t="shared" si="9"/>
        <v>873234</v>
      </c>
      <c r="E18" s="12">
        <f t="shared" si="9"/>
        <v>35010000</v>
      </c>
      <c r="F18" s="12">
        <f t="shared" si="9"/>
        <v>44277457</v>
      </c>
      <c r="G18" s="12">
        <f t="shared" si="9"/>
        <v>0</v>
      </c>
      <c r="H18" s="15"/>
      <c r="I18" s="15"/>
      <c r="J18" s="15"/>
      <c r="K18" s="15"/>
      <c r="L18" s="15"/>
      <c r="M18" s="15"/>
      <c r="N18" s="15"/>
      <c r="O18" s="15"/>
      <c r="P18" s="57">
        <f>SUM(P6:P17)</f>
        <v>34106</v>
      </c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32"/>
      <c r="AG18" s="83"/>
      <c r="AH18" s="84"/>
      <c r="AI18" s="84"/>
      <c r="AJ18" s="84"/>
      <c r="AK18" s="84"/>
      <c r="AL18" s="84"/>
      <c r="AM18" s="84"/>
      <c r="AN18" s="85"/>
    </row>
    <row r="19" spans="1:40" ht="23.25" customHeight="1" thickBot="1" x14ac:dyDescent="0.35">
      <c r="A19" s="39"/>
      <c r="B19" s="40"/>
      <c r="C19" s="40"/>
      <c r="D19" s="40"/>
      <c r="E19" s="40"/>
      <c r="F19" s="40"/>
      <c r="G19" s="40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6"/>
      <c r="AG19" s="86"/>
      <c r="AH19" s="87"/>
      <c r="AI19" s="87"/>
      <c r="AJ19" s="87"/>
      <c r="AK19" s="87"/>
      <c r="AL19" s="87"/>
      <c r="AM19" s="87"/>
      <c r="AN19" s="88"/>
    </row>
    <row r="20" spans="1:40" ht="23.25" customHeight="1" x14ac:dyDescent="0.3">
      <c r="A20" s="98" t="s">
        <v>800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100"/>
      <c r="AG20" s="74" t="s">
        <v>809</v>
      </c>
      <c r="AH20" s="75"/>
      <c r="AI20" s="75"/>
      <c r="AJ20" s="75"/>
      <c r="AK20" s="75"/>
      <c r="AL20" s="75"/>
      <c r="AM20" s="75"/>
      <c r="AN20" s="76"/>
    </row>
    <row r="21" spans="1:40" ht="23.25" customHeight="1" thickBot="1" x14ac:dyDescent="0.35">
      <c r="A21" s="101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3"/>
      <c r="AG21" s="77"/>
      <c r="AH21" s="78"/>
      <c r="AI21" s="78"/>
      <c r="AJ21" s="78"/>
      <c r="AK21" s="78"/>
      <c r="AL21" s="78"/>
      <c r="AM21" s="78"/>
      <c r="AN21" s="79"/>
    </row>
    <row r="22" spans="1:40" ht="23.25" customHeight="1" x14ac:dyDescent="0.3">
      <c r="A22" s="28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1"/>
      <c r="AG22" s="80"/>
      <c r="AH22" s="81"/>
      <c r="AI22" s="81"/>
      <c r="AJ22" s="81"/>
      <c r="AK22" s="81"/>
      <c r="AL22" s="81"/>
      <c r="AM22" s="81"/>
      <c r="AN22" s="82"/>
    </row>
    <row r="23" spans="1:40" ht="23.25" customHeight="1" x14ac:dyDescent="0.3">
      <c r="A23" s="37"/>
      <c r="B23" s="38"/>
      <c r="C23" s="38"/>
      <c r="D23" s="38"/>
      <c r="E23" s="38"/>
      <c r="F23" s="38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32"/>
      <c r="AG23" s="83"/>
      <c r="AH23" s="84"/>
      <c r="AI23" s="84"/>
      <c r="AJ23" s="84"/>
      <c r="AK23" s="84"/>
      <c r="AL23" s="84"/>
      <c r="AM23" s="84"/>
      <c r="AN23" s="85"/>
    </row>
    <row r="24" spans="1:40" ht="23.25" customHeight="1" x14ac:dyDescent="0.3">
      <c r="A24" s="104" t="s">
        <v>769</v>
      </c>
      <c r="B24" s="106" t="s">
        <v>777</v>
      </c>
      <c r="C24" s="107"/>
      <c r="D24" s="108"/>
      <c r="E24" s="106" t="s">
        <v>778</v>
      </c>
      <c r="F24" s="107"/>
      <c r="G24" s="108"/>
      <c r="H24" s="15"/>
      <c r="I24" s="60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32"/>
      <c r="AG24" s="83"/>
      <c r="AH24" s="84"/>
      <c r="AI24" s="84"/>
      <c r="AJ24" s="84"/>
      <c r="AK24" s="84"/>
      <c r="AL24" s="84"/>
      <c r="AM24" s="84"/>
      <c r="AN24" s="85"/>
    </row>
    <row r="25" spans="1:40" ht="23.25" customHeight="1" x14ac:dyDescent="0.3">
      <c r="A25" s="105"/>
      <c r="B25" s="25" t="s">
        <v>779</v>
      </c>
      <c r="C25" s="25" t="s">
        <v>780</v>
      </c>
      <c r="D25" s="25" t="s">
        <v>781</v>
      </c>
      <c r="E25" s="25" t="s">
        <v>779</v>
      </c>
      <c r="F25" s="25" t="s">
        <v>780</v>
      </c>
      <c r="G25" s="25" t="s">
        <v>781</v>
      </c>
      <c r="H25" s="15"/>
      <c r="I25" s="25" t="s">
        <v>772</v>
      </c>
      <c r="J25" s="25" t="s">
        <v>775</v>
      </c>
      <c r="K25" s="25" t="s">
        <v>774</v>
      </c>
      <c r="L25" s="25" t="s">
        <v>776</v>
      </c>
      <c r="M25" s="42"/>
      <c r="N25" s="25" t="s">
        <v>816</v>
      </c>
      <c r="O25" s="25" t="s">
        <v>817</v>
      </c>
      <c r="P25" s="25" t="s">
        <v>820</v>
      </c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32"/>
      <c r="AG25" s="83"/>
      <c r="AH25" s="84"/>
      <c r="AI25" s="84"/>
      <c r="AJ25" s="84"/>
      <c r="AK25" s="84"/>
      <c r="AL25" s="84"/>
      <c r="AM25" s="84"/>
      <c r="AN25" s="85"/>
    </row>
    <row r="26" spans="1:40" ht="20.25" customHeight="1" x14ac:dyDescent="0.3">
      <c r="A26" s="33" t="s">
        <v>764</v>
      </c>
      <c r="B26" s="9">
        <f>SUMIFS('24년 1월'!$M:$M,'24년 1월'!$C:$C,"서대구운용팀",'24년 1월'!$I:$I,"경유")</f>
        <v>904000</v>
      </c>
      <c r="C26" s="9">
        <f>SUMIFS('24년 1월'!$M:$M,'24년 1월'!$C:$C,"서대구운용팀",'24년 1월'!$I:$I,"휘발유")</f>
        <v>1181000</v>
      </c>
      <c r="D26" s="9">
        <f>SUMIFS('24년 1월'!$M:$M,'24년 1월'!$C:$C,"서대구운용팀",'24년 1월'!$I:$I,"EV")</f>
        <v>0</v>
      </c>
      <c r="E26" s="9">
        <f>SUMIFS('25년 1월'!$M:$M,'25년 1월'!$C:$C,"서대구운용팀",'25년 1월'!$I:$I,"경유")</f>
        <v>1047000</v>
      </c>
      <c r="F26" s="9">
        <f>SUMIFS('25년 1월'!$M:$M,'25년 1월'!$C:$C,"서대구운용팀",'25년 1월'!$I:$I,"휘발유")</f>
        <v>1697000</v>
      </c>
      <c r="G26" s="9">
        <f>SUMIFS('25년 1월'!$M:$M,'25년 1월'!$C:$C,"서대구운용팀",'25년 1월'!$I:$I,"EV")</f>
        <v>0</v>
      </c>
      <c r="H26" s="15"/>
      <c r="I26" s="13" t="s">
        <v>0</v>
      </c>
      <c r="J26" s="22">
        <f t="shared" ref="J26:J37" si="10">B26+C26+D26</f>
        <v>2085000</v>
      </c>
      <c r="K26" s="22">
        <f t="shared" ref="K26:K33" si="11">E26+F26+G26</f>
        <v>2744000</v>
      </c>
      <c r="L26" s="24">
        <f>K26-J26</f>
        <v>659000</v>
      </c>
      <c r="M26" s="57"/>
      <c r="N26" s="59">
        <f>SUMIFS('24년 4월'!$K:$K,'24년 4월'!$B:$B,"소계",'24년 4월'!$C:$C,"서대구운용팀")</f>
        <v>24287</v>
      </c>
      <c r="O26" s="63">
        <f>SUMIFS('25년 4월'!$K:$K,'25년 4월'!$B:$B,"소계",'25년 4월'!$C:$C,"서대구운용팀")</f>
        <v>24887</v>
      </c>
      <c r="P26" s="64">
        <f>O26-N26</f>
        <v>600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32"/>
      <c r="AG26" s="83"/>
      <c r="AH26" s="84"/>
      <c r="AI26" s="84"/>
      <c r="AJ26" s="84"/>
      <c r="AK26" s="84"/>
      <c r="AL26" s="84"/>
      <c r="AM26" s="84"/>
      <c r="AN26" s="85"/>
    </row>
    <row r="27" spans="1:40" ht="20.25" customHeight="1" x14ac:dyDescent="0.3">
      <c r="A27" s="33" t="s">
        <v>1</v>
      </c>
      <c r="B27" s="9">
        <f>SUMIFS('24년 2월'!$M:$M,'24년 2월'!$C:$C,"서대구운용팀",'24년 2월'!$I:$I,"경유")</f>
        <v>1125000</v>
      </c>
      <c r="C27" s="9">
        <f>SUMIFS('24년 2월'!$M:$M,'24년 2월'!$C:$C,"서대구운용팀",'24년 2월'!$I:$I,"휘발유")</f>
        <v>956462</v>
      </c>
      <c r="D27" s="9">
        <f>SUMIFS('24년 2월'!$M:$M,'24년 2월'!$C:$C,"서대구운용팀",'24년 2월'!$I:$I,"EV")</f>
        <v>23845</v>
      </c>
      <c r="E27" s="9">
        <f>SUMIFS('25년 2월'!$M:$M,'25년 2월'!$C:$C,"서대구운용팀",'25년 2월'!$I:$I,"경유")</f>
        <v>1340000</v>
      </c>
      <c r="F27" s="9">
        <f>SUMIFS('25년 2월'!$M:$M,'25년 2월'!$C:$C,"서대구운용팀",'25년 2월'!$I:$I,"휘발유")</f>
        <v>1808915</v>
      </c>
      <c r="G27" s="9">
        <f>SUMIFS('25년 2월'!$M:$M,'25년 2월'!$C:$C,"서대구운용팀",'25년 2월'!$I:$I,"EV")</f>
        <v>0</v>
      </c>
      <c r="H27" s="15"/>
      <c r="I27" s="13" t="s">
        <v>1</v>
      </c>
      <c r="J27" s="22">
        <f t="shared" si="10"/>
        <v>2105307</v>
      </c>
      <c r="K27" s="22">
        <f t="shared" si="11"/>
        <v>3148915</v>
      </c>
      <c r="L27" s="24">
        <f t="shared" ref="L27:L33" si="12">K27-J27</f>
        <v>1043608</v>
      </c>
      <c r="M27" s="57"/>
      <c r="N27" s="59">
        <f>SUMIFS('24년 2월'!$K:$K,'24년 2월'!$B:$B,"소계",'24년 2월'!$C:$C,"서대구운용팀")</f>
        <v>22765</v>
      </c>
      <c r="O27" s="63">
        <f>SUMIFS('25년 2월'!$K:$K,'25년 2월'!$B:$B,"소계",'25년 2월'!$C:$C,"서대구운용팀")</f>
        <v>19871</v>
      </c>
      <c r="P27" s="64">
        <f t="shared" ref="P27:P36" si="13">O27-N27</f>
        <v>-2894</v>
      </c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32"/>
      <c r="AG27" s="83"/>
      <c r="AH27" s="84"/>
      <c r="AI27" s="84"/>
      <c r="AJ27" s="84"/>
      <c r="AK27" s="84"/>
      <c r="AL27" s="84"/>
      <c r="AM27" s="84"/>
      <c r="AN27" s="85"/>
    </row>
    <row r="28" spans="1:40" ht="20.25" customHeight="1" x14ac:dyDescent="0.3">
      <c r="A28" s="33" t="s">
        <v>2</v>
      </c>
      <c r="B28" s="9">
        <f>SUMIFS('24년 3월'!$M:$M,'24년 1월'!$C:$C,"서대구운용팀",'24년 3월'!$I:$I,"경유")</f>
        <v>1335000</v>
      </c>
      <c r="C28" s="9">
        <f>SUMIFS('24년 3월'!$M:$M,'24년 3월'!$C:$C,"서대구운용팀",'24년 3월'!$I:$I,"휘발유")</f>
        <v>1163000</v>
      </c>
      <c r="D28" s="9">
        <f>SUMIFS('24년 3월'!$M:$M,'24년 3월'!$C:$C,"서대구운용팀",'24년 3월'!$I:$I,"EV")</f>
        <v>0</v>
      </c>
      <c r="E28" s="9">
        <f>SUMIFS('25년 3월'!$M:$M,'25년 3월'!$C:$C,"서대구운용팀",'25년 3월'!$I:$I,"경유")</f>
        <v>1753000</v>
      </c>
      <c r="F28" s="9">
        <f>SUMIFS('25년 3월'!$M:$M,'25년 3월'!$C:$C,"서대구운용팀",'25년 3월'!$I:$I,"휘발유")</f>
        <v>1901000</v>
      </c>
      <c r="G28" s="9">
        <f>SUMIFS('25년 3월'!$M:$M,'25년 3월'!$C:$C,"서대구운용팀",'25년 3월'!$I:$I,"EV")</f>
        <v>0</v>
      </c>
      <c r="H28" s="15"/>
      <c r="I28" s="13" t="s">
        <v>2</v>
      </c>
      <c r="J28" s="22">
        <f t="shared" si="10"/>
        <v>2498000</v>
      </c>
      <c r="K28" s="22">
        <f t="shared" si="11"/>
        <v>3654000</v>
      </c>
      <c r="L28" s="24">
        <f t="shared" si="12"/>
        <v>1156000</v>
      </c>
      <c r="M28" s="57"/>
      <c r="N28" s="59">
        <f>SUMIFS('24년 3월'!$K:$K,'24년 3월'!$B:$B,"소계",'24년 3월'!$C:$C,"서대구운용팀")</f>
        <v>25413</v>
      </c>
      <c r="O28" s="63">
        <f>SUMIFS('25년 3월'!$K:$K,'25년 3월'!$B:$B,"소계",'25년 3월'!$C:$C,"서대구운용팀")</f>
        <v>26861</v>
      </c>
      <c r="P28" s="64">
        <f t="shared" si="13"/>
        <v>1448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32"/>
      <c r="AG28" s="83"/>
      <c r="AH28" s="84"/>
      <c r="AI28" s="84"/>
      <c r="AJ28" s="84"/>
      <c r="AK28" s="84"/>
      <c r="AL28" s="84"/>
      <c r="AM28" s="84"/>
      <c r="AN28" s="85"/>
    </row>
    <row r="29" spans="1:40" ht="20.25" customHeight="1" x14ac:dyDescent="0.3">
      <c r="A29" s="33" t="s">
        <v>765</v>
      </c>
      <c r="B29" s="9">
        <f>SUMIFS('24년 4월'!$M:$M,'24년 4월'!$C:$C,"서대구운용팀",'24년 4월'!$I:$I,"경유")</f>
        <v>1059000</v>
      </c>
      <c r="C29" s="9">
        <f>SUMIFS('24년 4월'!$M:$M,'24년 4월'!$C:$C,"서대구운용팀",'24년 4월'!$I:$I,"휘발유")</f>
        <v>1153000</v>
      </c>
      <c r="D29" s="9">
        <f>SUMIFS('24년 4월'!$M:$M,'24년 4월'!$C:$C,"서대구운용팀",'24년 4월'!$I:$I,"EV")</f>
        <v>0</v>
      </c>
      <c r="E29" s="9">
        <f>SUMIFS('25년 4월'!$M:$M,'25년 4월'!$C:$C,"서대구운용팀",'25년 4월'!$I:$I,"경유")</f>
        <v>1653000</v>
      </c>
      <c r="F29" s="9">
        <f>SUMIFS('25년 4월'!$M:$M,'25년 4월'!$C:$C,"서대구운용팀",'25년 4월'!$I:$I,"휘발유")</f>
        <v>1927000</v>
      </c>
      <c r="G29" s="9">
        <f>SUMIFS('25년 4월'!$M:$M,'25년 4월'!$C:$C,"서대구운용팀",'25년 4월'!$I:$I,"EV")</f>
        <v>0</v>
      </c>
      <c r="H29" s="15"/>
      <c r="I29" s="13" t="s">
        <v>3</v>
      </c>
      <c r="J29" s="22">
        <f t="shared" si="10"/>
        <v>2212000</v>
      </c>
      <c r="K29" s="22">
        <f t="shared" si="11"/>
        <v>3580000</v>
      </c>
      <c r="L29" s="24">
        <f t="shared" si="12"/>
        <v>1368000</v>
      </c>
      <c r="M29" s="57"/>
      <c r="N29" s="59">
        <f>SUMIFS('24년 4월'!$K:$K,'24년 4월'!$B:$B,"소계",'24년 4월'!$C:$C,"서대구운용팀")</f>
        <v>24287</v>
      </c>
      <c r="O29" s="63">
        <f>SUMIFS('25년 4월'!$K:$K,'25년 4월'!$B:$B,"소계",'25년 4월'!$C:$C,"서대구운용팀")</f>
        <v>24887</v>
      </c>
      <c r="P29" s="64">
        <f t="shared" si="13"/>
        <v>600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32"/>
      <c r="AG29" s="83"/>
      <c r="AH29" s="84"/>
      <c r="AI29" s="84"/>
      <c r="AJ29" s="84"/>
      <c r="AK29" s="84"/>
      <c r="AL29" s="84"/>
      <c r="AM29" s="84"/>
      <c r="AN29" s="85"/>
    </row>
    <row r="30" spans="1:40" ht="20.25" customHeight="1" x14ac:dyDescent="0.3">
      <c r="A30" s="33" t="s">
        <v>766</v>
      </c>
      <c r="B30" s="9">
        <f>SUMIFS('24년 5월'!$M:$M,'24년 5월'!$C:$C,"서대구운용팀",'24년 5월'!$I:$I,"경유")</f>
        <v>977000</v>
      </c>
      <c r="C30" s="9">
        <f>SUMIFS('24년 5월'!$M:$M,'24년 5월'!$C:$C,"서대구운용팀",'24년 5월'!$I:$I,"휘발유")</f>
        <v>1164527</v>
      </c>
      <c r="D30" s="9">
        <f>SUMIFS('24년 5월'!$M:$M,'24년 5월'!$C:$C,"서대구운용팀",'24년 5월'!$I:$I,"EV")</f>
        <v>0</v>
      </c>
      <c r="E30" s="9">
        <f>SUMIFS('25년 5월'!$M:$M,'25년 5월'!$C:$C,"서대구운용팀",'25년 5월'!$I:$I,"경유")</f>
        <v>1386000</v>
      </c>
      <c r="F30" s="9">
        <f>SUMIFS('25년 5월'!$M:$M,'25년 5월'!$C:$C,"서대구운용팀",'25년 5월'!$I:$I,"휘발유")</f>
        <v>1680000</v>
      </c>
      <c r="G30" s="9">
        <f>SUMIFS('25년 5월'!$M:$M,'25년 5월'!$C:$C,"서대구운용팀",'25년 5월'!$I:$I,"EV")</f>
        <v>0</v>
      </c>
      <c r="H30" s="15"/>
      <c r="I30" s="13" t="s">
        <v>766</v>
      </c>
      <c r="J30" s="22">
        <f t="shared" si="10"/>
        <v>2141527</v>
      </c>
      <c r="K30" s="22">
        <f t="shared" si="11"/>
        <v>3066000</v>
      </c>
      <c r="L30" s="24">
        <f t="shared" si="12"/>
        <v>924473</v>
      </c>
      <c r="M30" s="57"/>
      <c r="N30" s="59">
        <f>SUMIFS('24년 5월'!$K:$K,'24년 5월'!$B:$B,"소계",'24년 5월'!$C:$C,"서대구운용팀")</f>
        <v>22995</v>
      </c>
      <c r="O30" s="63">
        <f>SUMIFS('25년 5월'!$K:$K,'25년 5월'!$B:$B,"소계",'25년 5월'!$C:$C,"서대구운용팀")</f>
        <v>23461</v>
      </c>
      <c r="P30" s="64">
        <f t="shared" si="13"/>
        <v>466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32"/>
      <c r="AG30" s="83"/>
      <c r="AH30" s="84"/>
      <c r="AI30" s="84"/>
      <c r="AJ30" s="84"/>
      <c r="AK30" s="84"/>
      <c r="AL30" s="84"/>
      <c r="AM30" s="84"/>
      <c r="AN30" s="85"/>
    </row>
    <row r="31" spans="1:40" ht="20.25" customHeight="1" x14ac:dyDescent="0.3">
      <c r="A31" s="33" t="s">
        <v>5</v>
      </c>
      <c r="B31" s="9">
        <f>SUMIFS('24년 6월'!$M:$M,'24년 6월'!$C:$C,"서대구운용팀",'24년 6월'!$I:$I,"경유")</f>
        <v>844000</v>
      </c>
      <c r="C31" s="9">
        <f>SUMIFS('24년 6월'!$M:$M,'24년 6월'!$C:$C,"서대구운용팀",'24년 6월'!$I:$I,"휘발유")</f>
        <v>1126000</v>
      </c>
      <c r="D31" s="9">
        <f>SUMIFS('24년 6월'!$M:$M,'24년 6월'!$C:$C,"서대구운용팀",'24년 6월'!$I:$I,"EV")</f>
        <v>0</v>
      </c>
      <c r="E31" s="9">
        <f>SUMIFS('25년 6월'!$M:$M,'25년 6월'!$C:$C,"서대구운용팀",'25년 6월'!$I:$I,"경유")</f>
        <v>1570000</v>
      </c>
      <c r="F31" s="9">
        <f>SUMIFS('25년 6월'!$M:$M,'25년 6월'!$C:$C,"서대구운용팀",'25년 6월'!$I:$I,"휘발유")</f>
        <v>1990000</v>
      </c>
      <c r="G31" s="9">
        <f>SUMIFS('25년 6월'!$M:$M,'25년 6월'!$C:$C,"서대구운용팀",'25년 6월'!$I:$I,"EV")</f>
        <v>0</v>
      </c>
      <c r="H31" s="15"/>
      <c r="I31" s="13" t="s">
        <v>5</v>
      </c>
      <c r="J31" s="22">
        <f t="shared" si="10"/>
        <v>1970000</v>
      </c>
      <c r="K31" s="22">
        <f t="shared" si="11"/>
        <v>3560000</v>
      </c>
      <c r="L31" s="24">
        <f t="shared" si="12"/>
        <v>1590000</v>
      </c>
      <c r="M31" s="57"/>
      <c r="N31" s="59">
        <f>SUMIFS('24년 6월'!$K:$K,'24년 6월'!$B:$B,"소계",'24년 6월'!$C:$C,"서대구운용팀")</f>
        <v>20042</v>
      </c>
      <c r="O31" s="63">
        <f>SUMIFS('25년 6월'!$K:$K,'25년 6월'!$B:$B,"소계",'25년 6월'!$C:$C,"서대구운용팀")</f>
        <v>22151</v>
      </c>
      <c r="P31" s="64">
        <f t="shared" si="13"/>
        <v>2109</v>
      </c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32"/>
      <c r="AG31" s="83"/>
      <c r="AH31" s="84"/>
      <c r="AI31" s="84"/>
      <c r="AJ31" s="84"/>
      <c r="AK31" s="84"/>
      <c r="AL31" s="84"/>
      <c r="AM31" s="84"/>
      <c r="AN31" s="85"/>
    </row>
    <row r="32" spans="1:40" ht="23.25" customHeight="1" x14ac:dyDescent="0.3">
      <c r="A32" s="33" t="s">
        <v>767</v>
      </c>
      <c r="B32" s="9">
        <f>SUMIFS('24년 7월'!$M:$M,'24년 7월'!$C:$C,"서대구운용팀",'24년 7월'!$I:$I,"경유")</f>
        <v>1093000</v>
      </c>
      <c r="C32" s="9">
        <f>SUMIFS('24년 7월'!$M:$M,'24년 7월'!$C:$C,"서대구운용팀",'24년 7월'!$I:$I,"휘발유")</f>
        <v>1587000</v>
      </c>
      <c r="D32" s="9">
        <f>SUMIFS('24년 7월'!$M:$M,'24년 7월'!$C:$C,"서대구운용팀",'24년 7월'!$I:$I,"EV")</f>
        <v>0</v>
      </c>
      <c r="E32" s="9">
        <f>SUMIFS('25년 7월'!$M:$M,'25년 7월'!$C:$C,"서대구운용팀",'25년 7월'!$I:$I,"경유")</f>
        <v>924000</v>
      </c>
      <c r="F32" s="9">
        <f>SUMIFS('25년 7월'!$M:$M,'25년 7월'!$C:$C,"서대구운용팀",'25년 7월'!$I:$I,"휘발유")</f>
        <v>4232000</v>
      </c>
      <c r="G32" s="9">
        <f>SUMIFS('25년 7월'!$M:$M,'25년 7월'!$C:$C,"서대구운용팀",'25년 7월'!$I:$I,"EV")</f>
        <v>0</v>
      </c>
      <c r="H32" s="15"/>
      <c r="I32" s="13" t="s">
        <v>767</v>
      </c>
      <c r="J32" s="22">
        <f t="shared" si="10"/>
        <v>2680000</v>
      </c>
      <c r="K32" s="22">
        <f t="shared" si="11"/>
        <v>5156000</v>
      </c>
      <c r="L32" s="24">
        <f t="shared" si="12"/>
        <v>2476000</v>
      </c>
      <c r="M32" s="57"/>
      <c r="N32" s="59">
        <f>SUMIFS('24년 7월'!$K:$K,'24년 7월'!$B:$B,"소계",'24년 7월'!$C:$C,"서대구운용팀")</f>
        <v>25278</v>
      </c>
      <c r="O32" s="63">
        <f>SUMIFS('25년 7월'!$K:$K,'25년 7월'!$B:$B,"소계",'25년 7월'!$C:$C,"서대구운용팀")</f>
        <v>28523</v>
      </c>
      <c r="P32" s="64">
        <f t="shared" si="13"/>
        <v>3245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32"/>
      <c r="AG32" s="83"/>
      <c r="AH32" s="84"/>
      <c r="AI32" s="84"/>
      <c r="AJ32" s="84"/>
      <c r="AK32" s="84"/>
      <c r="AL32" s="84"/>
      <c r="AM32" s="84"/>
      <c r="AN32" s="85"/>
    </row>
    <row r="33" spans="1:40" ht="23.25" customHeight="1" x14ac:dyDescent="0.3">
      <c r="A33" s="33" t="s">
        <v>768</v>
      </c>
      <c r="B33" s="9">
        <f>SUMIFS('24년 8월'!$M:$M,'24년 8월'!$C:$C,"서대구운용팀",'24년 8월'!$I:$I,"경유")</f>
        <v>1024000</v>
      </c>
      <c r="C33" s="9">
        <f>SUMIFS('24년 8월'!$M:$M,'24년 8월'!$C:$C,"서대구운용팀",'24년 8월'!$I:$I,"휘발유")</f>
        <v>1212000</v>
      </c>
      <c r="D33" s="9">
        <f>SUMIFS('24년 8월'!$M:$M,'24년 8월'!$C:$C,"서대구운용팀",'24년 8월'!$I:$I,"EV")</f>
        <v>0</v>
      </c>
      <c r="E33" s="9">
        <f>SUMIFS('25년 8월'!$M:$M,'25년 8월'!$C:$C,"서대구운용팀",'25년 8월'!$I:$I,"경유")</f>
        <v>918000</v>
      </c>
      <c r="F33" s="9">
        <f>SUMIFS('25년 8월'!$M:$M,'25년 8월'!$C:$C,"서대구운용팀",'25년 8월'!$I:$I,"휘발유")</f>
        <v>3328000</v>
      </c>
      <c r="G33" s="9">
        <f>SUMIFS('25년 8월'!$M:$M,'25년 8월'!$C:$C,"서대구운용팀",'25년 8월'!$I:$I,"EV")</f>
        <v>0</v>
      </c>
      <c r="H33" s="15"/>
      <c r="I33" s="13" t="s">
        <v>7</v>
      </c>
      <c r="J33" s="22">
        <f t="shared" si="10"/>
        <v>2236000</v>
      </c>
      <c r="K33" s="22">
        <f t="shared" si="11"/>
        <v>4246000</v>
      </c>
      <c r="L33" s="24">
        <f t="shared" si="12"/>
        <v>2010000</v>
      </c>
      <c r="M33" s="57"/>
      <c r="N33" s="59">
        <f>SUMIFS('24년 8월'!$K:$K,'24년 8월'!$B:$B,"소계",'24년 8월'!$C:$C,"서대구운용팀")</f>
        <v>21808</v>
      </c>
      <c r="O33" s="63">
        <f>SUMIFS('25년 8월'!$K:$K,'25년 8월'!$B:$B,"소계",'25년 8월'!$C:$C,"서대구운용팀")</f>
        <v>22804</v>
      </c>
      <c r="P33" s="64">
        <f t="shared" si="13"/>
        <v>996</v>
      </c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32"/>
      <c r="AG33" s="83"/>
      <c r="AH33" s="84"/>
      <c r="AI33" s="84"/>
      <c r="AJ33" s="84"/>
      <c r="AK33" s="84"/>
      <c r="AL33" s="84"/>
      <c r="AM33" s="84"/>
      <c r="AN33" s="85"/>
    </row>
    <row r="34" spans="1:40" ht="23.25" customHeight="1" x14ac:dyDescent="0.3">
      <c r="A34" s="33" t="s">
        <v>8</v>
      </c>
      <c r="B34" s="9">
        <f>SUMIFS('24년 9월'!$M:$M,'24년 9월'!$C:$C,"서대구운용팀",'24년 9월'!$I:$I,"경유")</f>
        <v>1200000</v>
      </c>
      <c r="C34" s="9">
        <f>SUMIFS('24년 9월'!$M:$M,'24년 9월'!$C:$C,"서대구운용팀",'24년 9월'!$I:$I,"휘발유")</f>
        <v>1606000</v>
      </c>
      <c r="D34" s="9">
        <f>SUMIFS('24년 9월'!$M:$M,'24년 9월'!$C:$C,"서대구운용팀",'24년 9월'!$I:$I,"EV")</f>
        <v>0</v>
      </c>
      <c r="E34" s="9">
        <f>SUMIFS('25년 9월'!$M:$M,'25년 9월'!$C:$C,"서대구운용팀",'25년 9월'!$I:$I,"경유")</f>
        <v>870000</v>
      </c>
      <c r="F34" s="9">
        <f>SUMIFS('25년 9월'!$M:$M,'25년 9월'!$C:$C,"서대구운용팀",'25년 9월'!$I:$I,"휘발유")</f>
        <v>3895000</v>
      </c>
      <c r="G34" s="9">
        <f>SUMIFS('25년 9월'!$M:$M,'25년 9월'!$C:$C,"서대구운용팀",'25년 9월'!$I:$I,"EV")</f>
        <v>0</v>
      </c>
      <c r="H34" s="15"/>
      <c r="I34" s="13" t="s">
        <v>8</v>
      </c>
      <c r="J34" s="22">
        <f t="shared" si="10"/>
        <v>2806000</v>
      </c>
      <c r="K34" s="22">
        <f t="shared" ref="K34:K36" si="14">E34+F34+G34</f>
        <v>4765000</v>
      </c>
      <c r="L34" s="24">
        <f t="shared" ref="L34:L36" si="15">K34-J34</f>
        <v>1959000</v>
      </c>
      <c r="M34" s="58"/>
      <c r="N34" s="59">
        <f>SUMIFS('24년 9월'!$K:$K,'24년 9월'!$B:$B,"소계",'24년 9월'!$C:$C,"서대구운용팀")</f>
        <v>21834</v>
      </c>
      <c r="O34" s="63">
        <f>SUMIFS('25년 9월'!$K:$K,'25년 9월'!$B:$B,"소계",'25년 9월'!$C:$C,"서대구운용팀")</f>
        <v>30010</v>
      </c>
      <c r="P34" s="64">
        <f t="shared" si="13"/>
        <v>8176</v>
      </c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32"/>
      <c r="AG34" s="83"/>
      <c r="AH34" s="84"/>
      <c r="AI34" s="84"/>
      <c r="AJ34" s="84"/>
      <c r="AK34" s="84"/>
      <c r="AL34" s="84"/>
      <c r="AM34" s="84"/>
      <c r="AN34" s="85"/>
    </row>
    <row r="35" spans="1:40" ht="20.25" customHeight="1" x14ac:dyDescent="0.3">
      <c r="A35" s="33" t="s">
        <v>9</v>
      </c>
      <c r="B35" s="9">
        <f>SUMIFS('24년 10월'!$M:$M,'24년 10월'!$C:$C,"서대구운용팀",'24년 10월'!$I:$I,"경유")</f>
        <v>1397000</v>
      </c>
      <c r="C35" s="9">
        <f>SUMIFS('24년 10월'!$M:$M,'24년 10월'!$C:$C,"서대구운용팀",'24년 10월'!$I:$I,"휘발유")</f>
        <v>1876801</v>
      </c>
      <c r="D35" s="9">
        <f>SUMIFS('24년 10월'!$M:$M,'24년 10월'!$C:$C,"서대구운용팀",'24년 10월'!$I:$I,"EV")</f>
        <v>0</v>
      </c>
      <c r="E35" s="9">
        <f>SUMIFS('25년 10월'!$M:$M,'25년 10월'!$C:$C,"서대구운용팀",'25년 10월'!$I:$I,"경유")</f>
        <v>695000</v>
      </c>
      <c r="F35" s="9">
        <f>SUMIFS('25년 10월'!$M:$M,'25년 10월'!$C:$C,"서대구운용팀",'25년 10월'!$I:$I,"휘발유")</f>
        <v>2982000</v>
      </c>
      <c r="G35" s="9">
        <f>SUMIFS('25년 10월'!$M:$M,'25년 10월'!$C:$C,"서대구운용팀",'25년 10월'!$I:$I,"EV")</f>
        <v>0</v>
      </c>
      <c r="H35" s="15"/>
      <c r="I35" s="13" t="s">
        <v>9</v>
      </c>
      <c r="J35" s="22">
        <f t="shared" si="10"/>
        <v>3273801</v>
      </c>
      <c r="K35" s="22">
        <f t="shared" si="14"/>
        <v>3677000</v>
      </c>
      <c r="L35" s="24">
        <f t="shared" si="15"/>
        <v>403199</v>
      </c>
      <c r="M35" s="58"/>
      <c r="N35" s="59">
        <f>SUMIFS('24년 10월'!$K:$K,'24년 10월'!$B:$B,"소계",'24년 10월'!$C:$C,"서대구운용팀")</f>
        <v>24474</v>
      </c>
      <c r="O35" s="63">
        <f>SUMIFS('25년 10월'!$K:$K,'25년 10월'!$B:$B,"소계",'25년 10월'!$C:$C,"서대구운용팀")</f>
        <v>24965</v>
      </c>
      <c r="P35" s="64">
        <f t="shared" si="13"/>
        <v>491</v>
      </c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32"/>
      <c r="AG35" s="83"/>
      <c r="AH35" s="84"/>
      <c r="AI35" s="84"/>
      <c r="AJ35" s="84"/>
      <c r="AK35" s="84"/>
      <c r="AL35" s="84"/>
      <c r="AM35" s="84"/>
      <c r="AN35" s="85"/>
    </row>
    <row r="36" spans="1:40" ht="20.25" customHeight="1" x14ac:dyDescent="0.3">
      <c r="A36" s="33" t="s">
        <v>10</v>
      </c>
      <c r="B36" s="9">
        <f>SUMIFS('24년 11월'!$M:$M,'24년 11월'!$C:$C,"서대구운용팀",'24년 11월'!$I:$I,"경유")</f>
        <v>922000</v>
      </c>
      <c r="C36" s="9">
        <f>SUMIFS('24년 11월'!$M:$M,'24년 11월'!$C:$C,"서대구운용팀",'24년 11월'!$I:$I,"휘발유")</f>
        <v>1804105</v>
      </c>
      <c r="D36" s="9">
        <f>SUMIFS('24년 11월'!$M:$M,'24년 11월'!$C:$C,"서대구운용팀",'24년 11월'!$I:$I,"EV")</f>
        <v>0</v>
      </c>
      <c r="E36" s="9">
        <f>SUMIFS('25년 11월'!$M:$M,'25년 11월'!$C:$C,"서대구운용팀",'25년 11월'!$I:$I,"경유")</f>
        <v>770000</v>
      </c>
      <c r="F36" s="9">
        <f>SUMIFS('25년 11월'!$M:$M,'25년 11월'!$C:$C,"서대구운용팀",'25년 11월'!$I:$I,"휘발유")</f>
        <v>2711000</v>
      </c>
      <c r="G36" s="9">
        <f>SUMIFS('25년 11월'!$M:$M,'25년 11월'!$C:$C,"서대구운용팀",'25년 11월'!$I:$I,"EV")</f>
        <v>0</v>
      </c>
      <c r="H36" s="15"/>
      <c r="I36" s="13" t="s">
        <v>10</v>
      </c>
      <c r="J36" s="22">
        <f t="shared" si="10"/>
        <v>2726105</v>
      </c>
      <c r="K36" s="22">
        <f t="shared" si="14"/>
        <v>3481000</v>
      </c>
      <c r="L36" s="24">
        <f t="shared" si="15"/>
        <v>754895</v>
      </c>
      <c r="M36" s="58"/>
      <c r="N36" s="59">
        <f>SUMIFS('24년 11월'!$K:$K,'24년 11월'!$B:$B,"소계",'24년 11월'!$C:$C,"서대구운용팀")</f>
        <v>18559</v>
      </c>
      <c r="O36" s="63">
        <f>SUMIFS('25년 11월'!$K:$K,'25년 11월'!$B:$B,"소계",'25년 11월'!$C:$C,"서대구운용팀")</f>
        <v>22153</v>
      </c>
      <c r="P36" s="64">
        <f t="shared" si="13"/>
        <v>3594</v>
      </c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32"/>
      <c r="AG36" s="83"/>
      <c r="AH36" s="84"/>
      <c r="AI36" s="84"/>
      <c r="AJ36" s="84"/>
      <c r="AK36" s="84"/>
      <c r="AL36" s="84"/>
      <c r="AM36" s="84"/>
      <c r="AN36" s="85"/>
    </row>
    <row r="37" spans="1:40" ht="20.25" customHeight="1" x14ac:dyDescent="0.3">
      <c r="A37" s="33" t="s">
        <v>11</v>
      </c>
      <c r="B37" s="9">
        <f>SUMIFS('24년 12월'!$M:$M,'24년 12월'!$C:$C,"서대구운용팀",'24년 12월'!$I:$I,"경유")</f>
        <v>1167000</v>
      </c>
      <c r="C37" s="9">
        <f>SUMIFS('24년 12월'!$M:$M,'24년 12월'!$C:$C,"서대구운용팀",'24년 12월'!$I:$I,"휘발유")</f>
        <v>1719000</v>
      </c>
      <c r="D37" s="9">
        <f>SUMIFS('24년 12월'!$M:$M,'24년 12월'!$C:$C,"서대구운용팀",'24년 12월'!$I:$I,"EV")</f>
        <v>0</v>
      </c>
      <c r="E37" s="9">
        <f>SUMIFS('25년 12월'!$M:$M,'25년 12월'!$C:$C,"서대구운용팀",'25년 12월'!$I:$I,"경유")</f>
        <v>732000</v>
      </c>
      <c r="F37" s="9">
        <f>SUMIFS('25년 12월'!$M:$M,'25년 12월'!$C:$C,"서대구운용팀",'25년 12월'!$I:$I,"휘발유")</f>
        <v>2446000</v>
      </c>
      <c r="G37" s="9">
        <f>SUMIFS('25년 12월'!$M:$M,'25년 12월'!$C:$C,"서대구운용팀",'25년 12월'!$I:$I,"EV")</f>
        <v>0</v>
      </c>
      <c r="H37" s="15"/>
      <c r="I37" s="13" t="s">
        <v>11</v>
      </c>
      <c r="J37" s="22">
        <f t="shared" si="10"/>
        <v>2886000</v>
      </c>
      <c r="K37" s="22"/>
      <c r="L37" s="22"/>
      <c r="M37" s="58"/>
      <c r="N37" s="59">
        <f>SUMIFS('24년 12월'!$K:$K,'24년 12월'!$B:$B,"소계",'24년 12월'!$C:$C,"서대구운용팀")</f>
        <v>17533</v>
      </c>
      <c r="O37" s="59" t="s">
        <v>836</v>
      </c>
      <c r="P37" s="63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32"/>
      <c r="AG37" s="83"/>
      <c r="AH37" s="84"/>
      <c r="AI37" s="84"/>
      <c r="AJ37" s="84"/>
      <c r="AK37" s="84"/>
      <c r="AL37" s="84"/>
      <c r="AM37" s="84"/>
      <c r="AN37" s="85"/>
    </row>
    <row r="38" spans="1:40" ht="20.25" customHeight="1" x14ac:dyDescent="0.3">
      <c r="A38" s="33" t="s">
        <v>13</v>
      </c>
      <c r="B38" s="14">
        <f t="shared" ref="B38:G38" si="16">SUM(B26:B37)</f>
        <v>13047000</v>
      </c>
      <c r="C38" s="14">
        <f t="shared" si="16"/>
        <v>16548895</v>
      </c>
      <c r="D38" s="14">
        <f t="shared" si="16"/>
        <v>23845</v>
      </c>
      <c r="E38" s="14">
        <f t="shared" si="16"/>
        <v>13658000</v>
      </c>
      <c r="F38" s="14">
        <f t="shared" si="16"/>
        <v>30597915</v>
      </c>
      <c r="G38" s="14">
        <f t="shared" si="16"/>
        <v>0</v>
      </c>
      <c r="H38" s="15"/>
      <c r="I38" s="15"/>
      <c r="J38" s="15"/>
      <c r="K38" s="15"/>
      <c r="L38" s="15"/>
      <c r="M38" s="15"/>
      <c r="N38" s="15"/>
      <c r="O38" s="15"/>
      <c r="P38" s="57">
        <f>SUM(P26:P37)</f>
        <v>18831</v>
      </c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32"/>
      <c r="AG38" s="83"/>
      <c r="AH38" s="84"/>
      <c r="AI38" s="84"/>
      <c r="AJ38" s="84"/>
      <c r="AK38" s="84"/>
      <c r="AL38" s="84"/>
      <c r="AM38" s="84"/>
      <c r="AN38" s="85"/>
    </row>
    <row r="39" spans="1:40" ht="20.25" customHeight="1" x14ac:dyDescent="0.3">
      <c r="A39" s="37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32"/>
      <c r="AG39" s="83"/>
      <c r="AH39" s="84"/>
      <c r="AI39" s="84"/>
      <c r="AJ39" s="84"/>
      <c r="AK39" s="84"/>
      <c r="AL39" s="84"/>
      <c r="AM39" s="84"/>
      <c r="AN39" s="85"/>
    </row>
    <row r="40" spans="1:40" ht="20.25" customHeight="1" thickBot="1" x14ac:dyDescent="0.35">
      <c r="A40" s="34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6"/>
      <c r="AG40" s="86"/>
      <c r="AH40" s="87"/>
      <c r="AI40" s="87"/>
      <c r="AJ40" s="87"/>
      <c r="AK40" s="87"/>
      <c r="AL40" s="87"/>
      <c r="AM40" s="87"/>
      <c r="AN40" s="88"/>
    </row>
    <row r="41" spans="1:40" ht="23.25" customHeight="1" x14ac:dyDescent="0.3">
      <c r="A41" s="98" t="s">
        <v>801</v>
      </c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100"/>
      <c r="AG41" s="74" t="s">
        <v>809</v>
      </c>
      <c r="AH41" s="75"/>
      <c r="AI41" s="75"/>
      <c r="AJ41" s="75"/>
      <c r="AK41" s="75"/>
      <c r="AL41" s="75"/>
      <c r="AM41" s="75"/>
      <c r="AN41" s="76"/>
    </row>
    <row r="42" spans="1:40" ht="23.25" customHeight="1" thickBot="1" x14ac:dyDescent="0.35">
      <c r="A42" s="101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3"/>
      <c r="AG42" s="77"/>
      <c r="AH42" s="78"/>
      <c r="AI42" s="78"/>
      <c r="AJ42" s="78"/>
      <c r="AK42" s="78"/>
      <c r="AL42" s="78"/>
      <c r="AM42" s="78"/>
      <c r="AN42" s="79"/>
    </row>
    <row r="43" spans="1:40" ht="23.25" customHeight="1" x14ac:dyDescent="0.3">
      <c r="A43" s="28"/>
      <c r="B43" s="29"/>
      <c r="C43" s="29"/>
      <c r="D43" s="29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1"/>
      <c r="AG43" s="80"/>
      <c r="AH43" s="89"/>
      <c r="AI43" s="89"/>
      <c r="AJ43" s="89"/>
      <c r="AK43" s="89"/>
      <c r="AL43" s="89"/>
      <c r="AM43" s="89"/>
      <c r="AN43" s="90"/>
    </row>
    <row r="44" spans="1:40" ht="23.25" customHeight="1" x14ac:dyDescent="0.3">
      <c r="A44" s="41"/>
      <c r="B44" s="106" t="s">
        <v>763</v>
      </c>
      <c r="C44" s="107"/>
      <c r="D44" s="108"/>
      <c r="E44" s="106" t="s">
        <v>762</v>
      </c>
      <c r="F44" s="107"/>
      <c r="G44" s="108"/>
      <c r="H44" s="15"/>
      <c r="I44" s="60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32"/>
      <c r="AG44" s="91"/>
      <c r="AH44" s="92"/>
      <c r="AI44" s="92"/>
      <c r="AJ44" s="92"/>
      <c r="AK44" s="92"/>
      <c r="AL44" s="92"/>
      <c r="AM44" s="92"/>
      <c r="AN44" s="93"/>
    </row>
    <row r="45" spans="1:40" ht="21.75" customHeight="1" x14ac:dyDescent="0.3">
      <c r="A45" s="41" t="s">
        <v>769</v>
      </c>
      <c r="B45" s="25" t="s">
        <v>779</v>
      </c>
      <c r="C45" s="25" t="s">
        <v>780</v>
      </c>
      <c r="D45" s="25" t="s">
        <v>781</v>
      </c>
      <c r="E45" s="25" t="s">
        <v>779</v>
      </c>
      <c r="F45" s="25" t="s">
        <v>780</v>
      </c>
      <c r="G45" s="25" t="s">
        <v>781</v>
      </c>
      <c r="H45" s="15"/>
      <c r="I45" s="25" t="s">
        <v>772</v>
      </c>
      <c r="J45" s="25" t="s">
        <v>775</v>
      </c>
      <c r="K45" s="25" t="s">
        <v>774</v>
      </c>
      <c r="L45" s="25" t="s">
        <v>776</v>
      </c>
      <c r="M45" s="42"/>
      <c r="N45" s="25" t="s">
        <v>816</v>
      </c>
      <c r="O45" s="25" t="s">
        <v>817</v>
      </c>
      <c r="P45" s="25" t="s">
        <v>820</v>
      </c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32"/>
      <c r="AG45" s="91"/>
      <c r="AH45" s="92"/>
      <c r="AI45" s="92"/>
      <c r="AJ45" s="92"/>
      <c r="AK45" s="92"/>
      <c r="AL45" s="92"/>
      <c r="AM45" s="92"/>
      <c r="AN45" s="93"/>
    </row>
    <row r="46" spans="1:40" ht="21.75" customHeight="1" x14ac:dyDescent="0.3">
      <c r="A46" s="33" t="s">
        <v>764</v>
      </c>
      <c r="B46" s="9">
        <f>SUMIFS('24년 1월'!$M:$M,'24년 1월'!$C:$C,"남대구운용팀",'24년 1월'!$I:$I,"경유")</f>
        <v>758000</v>
      </c>
      <c r="C46" s="9">
        <f>SUMIFS('24년 1월'!$M:$M,'24년 1월'!$C:$C,"남대구운용팀",'24년 1월'!$I:$I,"휘발유")</f>
        <v>898000</v>
      </c>
      <c r="D46" s="9">
        <f>SUMIFS('24년 1월'!$M:$M,'24년 1월'!$C:$C,"남대구운용팀",'24년 1월'!$I:$I,"EV")</f>
        <v>0</v>
      </c>
      <c r="E46" s="9">
        <f>SUMIFS('25년 1월'!$M:$M,'25년 1월'!$C:$C,"남대구운용팀",'25년 1월'!$I:$I,"경유")</f>
        <v>702000</v>
      </c>
      <c r="F46" s="9">
        <f>SUMIFS('25년 1월'!$M:$M,'25년 1월'!$C:$C,"남대구운용팀",'25년 1월'!$I:$I,"휘발유")</f>
        <v>197000</v>
      </c>
      <c r="G46" s="9">
        <f>SUMIFS('25년 1월'!$M:$M,'25년 1월'!$C:$C,"남대구운용팀",'25년 1월'!$I:$I,"EV")</f>
        <v>281748</v>
      </c>
      <c r="H46" s="15"/>
      <c r="I46" s="13" t="s">
        <v>0</v>
      </c>
      <c r="J46" s="22">
        <f t="shared" ref="J46:J57" si="17">B46+C46+D46</f>
        <v>1656000</v>
      </c>
      <c r="K46" s="22">
        <f t="shared" ref="K46:K53" si="18">E46+F46+G46</f>
        <v>1180748</v>
      </c>
      <c r="L46" s="24">
        <f>K46-J46</f>
        <v>-475252</v>
      </c>
      <c r="M46" s="57"/>
      <c r="N46" s="59">
        <f>SUMIFS('24년 4월'!$K:$K,'24년 4월'!$B:$B,"소계",'24년 4월'!$C:$C,"남대구운용팀")</f>
        <v>22696</v>
      </c>
      <c r="O46" s="63">
        <f>SUMIFS('25년 4월'!$K:$K,'25년 4월'!$B:$B,"소계",'25년 4월'!$C:$C,"남대구운용팀")</f>
        <v>22901</v>
      </c>
      <c r="P46" s="64">
        <f>O46-N46</f>
        <v>205</v>
      </c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32"/>
      <c r="AG46" s="91"/>
      <c r="AH46" s="92"/>
      <c r="AI46" s="92"/>
      <c r="AJ46" s="92"/>
      <c r="AK46" s="92"/>
      <c r="AL46" s="92"/>
      <c r="AM46" s="92"/>
      <c r="AN46" s="93"/>
    </row>
    <row r="47" spans="1:40" ht="21.75" customHeight="1" x14ac:dyDescent="0.3">
      <c r="A47" s="33" t="s">
        <v>1</v>
      </c>
      <c r="B47" s="9">
        <f>SUMIFS('24년 2월'!$M:$M,'24년 2월'!$C:$C,"남대구운용팀",'24년 2월'!$I:$I,"경유")</f>
        <v>772000</v>
      </c>
      <c r="C47" s="9">
        <f>SUMIFS('24년 2월'!$M:$M,'24년 2월'!$C:$C,"남대구운용팀",'24년 2월'!$I:$I,"휘발유")</f>
        <v>990000</v>
      </c>
      <c r="D47" s="9">
        <f>SUMIFS('24년 2월'!$M:$M,'24년 2월'!$C:$C,"남대구운용팀",'24년 2월'!$I:$I,"EV")</f>
        <v>0</v>
      </c>
      <c r="E47" s="9">
        <f>SUMIFS('25년 2월'!$M:$M,'25년 2월'!$C:$C,"남대구운용팀",'25년 2월'!$I:$I,"경유")</f>
        <v>764000</v>
      </c>
      <c r="F47" s="9">
        <f>SUMIFS('25년 2월'!$M:$M,'25년 2월'!$C:$C,"남대구운용팀",'25년 2월'!$I:$I,"휘발유")</f>
        <v>260000</v>
      </c>
      <c r="G47" s="9">
        <f>SUMIFS('25년 2월'!$M:$M,'25년 2월'!$C:$C,"남대구운용팀",'25년 2월'!$I:$I,"EV")</f>
        <v>152583</v>
      </c>
      <c r="H47" s="15"/>
      <c r="I47" s="13" t="s">
        <v>1</v>
      </c>
      <c r="J47" s="22">
        <f t="shared" si="17"/>
        <v>1762000</v>
      </c>
      <c r="K47" s="22">
        <f t="shared" si="18"/>
        <v>1176583</v>
      </c>
      <c r="L47" s="24">
        <f t="shared" ref="L47:L53" si="19">K47-J47</f>
        <v>-585417</v>
      </c>
      <c r="M47" s="57"/>
      <c r="N47" s="59">
        <f>SUMIFS('24년 2월'!$K:$K,'24년 2월'!$B:$B,"소계",'24년 2월'!$C:$C,"남대구운용팀")</f>
        <v>19504</v>
      </c>
      <c r="O47" s="63">
        <f>SUMIFS('25년 2월'!$K:$K,'25년 2월'!$B:$B,"소계",'25년 2월'!$C:$C,"남대구운용팀")</f>
        <v>19820</v>
      </c>
      <c r="P47" s="64">
        <f t="shared" ref="P47:P57" si="20">O47-N47</f>
        <v>316</v>
      </c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32"/>
      <c r="AG47" s="91"/>
      <c r="AH47" s="92"/>
      <c r="AI47" s="92"/>
      <c r="AJ47" s="92"/>
      <c r="AK47" s="92"/>
      <c r="AL47" s="92"/>
      <c r="AM47" s="92"/>
      <c r="AN47" s="93"/>
    </row>
    <row r="48" spans="1:40" ht="23.25" customHeight="1" x14ac:dyDescent="0.3">
      <c r="A48" s="33" t="s">
        <v>2</v>
      </c>
      <c r="B48" s="9">
        <f>SUMIFS('24년 3월'!$M:$M,'24년 3월'!$C:$C,"남대구운용팀",'24년 3월'!$I:$I,"경유")</f>
        <v>1037000</v>
      </c>
      <c r="C48" s="9">
        <f>SUMIFS('24년 3월'!$M:$M,'24년 3월'!$C:$C,"남대구운용팀",'24년 3월'!$I:$I,"휘발유")</f>
        <v>1093000</v>
      </c>
      <c r="D48" s="9">
        <f>SUMIFS('24년 3월'!$M:$M,'24년 3월'!$C:$C,"남대구운용팀",'24년 3월'!$I:$I,"EV")</f>
        <v>0</v>
      </c>
      <c r="E48" s="9">
        <f>SUMIFS('25년 3월'!$M:$M,'25년 3월'!$C:$C,"남대구운용팀",'25년 3월'!$I:$I,"경유")</f>
        <v>789000</v>
      </c>
      <c r="F48" s="9">
        <f>SUMIFS('25년 3월'!$M:$M,'25년 3월'!$C:$C,"남대구운용팀",'25년 3월'!$I:$I,"휘발유")</f>
        <v>276000</v>
      </c>
      <c r="G48" s="9">
        <f>SUMIFS('25년 3월'!$M:$M,'25년 3월'!$C:$C,"남대구운용팀",'25년 3월'!$I:$I,"EV")</f>
        <v>197132</v>
      </c>
      <c r="H48" s="15"/>
      <c r="I48" s="13" t="s">
        <v>2</v>
      </c>
      <c r="J48" s="22">
        <f t="shared" si="17"/>
        <v>2130000</v>
      </c>
      <c r="K48" s="22">
        <f t="shared" si="18"/>
        <v>1262132</v>
      </c>
      <c r="L48" s="24">
        <f t="shared" si="19"/>
        <v>-867868</v>
      </c>
      <c r="M48" s="57"/>
      <c r="N48" s="59">
        <f>SUMIFS('24년 3월'!$K:$K,'24년 3월'!$B:$B,"소계",'24년 3월'!$C:$C,"남대구운용팀")</f>
        <v>23215</v>
      </c>
      <c r="O48" s="63">
        <f>SUMIFS('25년 3월'!$K:$K,'25년 3월'!$B:$B,"소계",'25년 3월'!$C:$C,"남대구운용팀")</f>
        <v>25065</v>
      </c>
      <c r="P48" s="64">
        <f t="shared" si="20"/>
        <v>1850</v>
      </c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32"/>
      <c r="AG48" s="91"/>
      <c r="AH48" s="92"/>
      <c r="AI48" s="92"/>
      <c r="AJ48" s="92"/>
      <c r="AK48" s="92"/>
      <c r="AL48" s="92"/>
      <c r="AM48" s="92"/>
      <c r="AN48" s="93"/>
    </row>
    <row r="49" spans="1:40" ht="23.25" customHeight="1" x14ac:dyDescent="0.3">
      <c r="A49" s="33" t="s">
        <v>765</v>
      </c>
      <c r="B49" s="9">
        <f>SUMIFS('24년 4월'!$M:$M,'24년 4월'!$C:$C,"남대구운용팀",'24년 4월'!$I:$I,"경유")</f>
        <v>864000</v>
      </c>
      <c r="C49" s="9">
        <f>SUMIFS('24년 4월'!$M:$M,'24년 4월'!$C:$C,"남대구운용팀",'24년 4월'!$I:$I,"휘발유")</f>
        <v>1209000</v>
      </c>
      <c r="D49" s="9">
        <f>SUMIFS('24년 4월'!$M:$M,'24년 4월'!$C:$C,"남대구운용팀",'24년 4월'!$I:$I,"EV")</f>
        <v>0</v>
      </c>
      <c r="E49" s="9">
        <f>SUMIFS('25년 4월'!$M:$M,'25년 4월'!$C:$C,"남대구운용팀",'25년 4월'!$I:$I,"경유")</f>
        <v>676000</v>
      </c>
      <c r="F49" s="9">
        <f>SUMIFS('25년 4월'!$M:$M,'25년 4월'!$C:$C,"남대구운용팀",'25년 4월'!$I:$I,"휘발유")</f>
        <v>309000</v>
      </c>
      <c r="G49" s="9">
        <f>SUMIFS('25년 4월'!$M:$M,'25년 4월'!$C:$C,"남대구운용팀",'25년 4월'!$I:$I,"EV")</f>
        <v>110984</v>
      </c>
      <c r="H49" s="15"/>
      <c r="I49" s="13" t="s">
        <v>3</v>
      </c>
      <c r="J49" s="22">
        <f t="shared" si="17"/>
        <v>2073000</v>
      </c>
      <c r="K49" s="22">
        <f t="shared" si="18"/>
        <v>1095984</v>
      </c>
      <c r="L49" s="24">
        <f t="shared" si="19"/>
        <v>-977016</v>
      </c>
      <c r="M49" s="57"/>
      <c r="N49" s="59">
        <f>SUMIFS('24년 4월'!$K:$K,'24년 4월'!$B:$B,"소계",'24년 4월'!$C:$C,"남대구운용팀")</f>
        <v>22696</v>
      </c>
      <c r="O49" s="63">
        <f>SUMIFS('25년 4월'!$K:$K,'25년 4월'!$B:$B,"소계",'25년 4월'!$C:$C,"남대구운용팀")</f>
        <v>22901</v>
      </c>
      <c r="P49" s="64">
        <f t="shared" si="20"/>
        <v>205</v>
      </c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32"/>
      <c r="AG49" s="91"/>
      <c r="AH49" s="92"/>
      <c r="AI49" s="92"/>
      <c r="AJ49" s="92"/>
      <c r="AK49" s="92"/>
      <c r="AL49" s="92"/>
      <c r="AM49" s="92"/>
      <c r="AN49" s="93"/>
    </row>
    <row r="50" spans="1:40" ht="21.75" customHeight="1" x14ac:dyDescent="0.3">
      <c r="A50" s="33" t="s">
        <v>766</v>
      </c>
      <c r="B50" s="9">
        <f>SUMIFS('24년 5월'!$M:$M,'24년 5월'!$C:$C,"남대구운용팀",'24년 5월'!$I:$I,"경유")</f>
        <v>1180000</v>
      </c>
      <c r="C50" s="9">
        <f>SUMIFS('24년 5월'!$M:$M,'24년 5월'!$C:$C,"남대구운용팀",'24년 5월'!$I:$I,"휘발유")</f>
        <v>965000</v>
      </c>
      <c r="D50" s="9">
        <f>SUMIFS('24년 5월'!$M:$M,'24년 5월'!$C:$C,"남대구운용팀",'24년 5월'!$I:$I,"EV")</f>
        <v>105870</v>
      </c>
      <c r="E50" s="9">
        <f>SUMIFS('25년 5월'!$M:$M,'25년 5월'!$C:$C,"남대구운용팀",'25년 5월'!$I:$I,"경유")</f>
        <v>690000</v>
      </c>
      <c r="F50" s="9">
        <f>SUMIFS('25년 5월'!$M:$M,'25년 5월'!$C:$C,"남대구운용팀",'25년 5월'!$I:$I,"휘발유")</f>
        <v>270000</v>
      </c>
      <c r="G50" s="9">
        <f>SUMIFS('25년 5월'!$M:$M,'25년 5월'!$C:$C,"남대구운용팀",'25년 5월'!$I:$I,"EV")</f>
        <v>8093</v>
      </c>
      <c r="H50" s="15"/>
      <c r="I50" s="13" t="s">
        <v>766</v>
      </c>
      <c r="J50" s="22">
        <f t="shared" si="17"/>
        <v>2250870</v>
      </c>
      <c r="K50" s="22">
        <f t="shared" si="18"/>
        <v>968093</v>
      </c>
      <c r="L50" s="24">
        <f t="shared" si="19"/>
        <v>-1282777</v>
      </c>
      <c r="M50" s="57"/>
      <c r="N50" s="59">
        <f>SUMIFS('24년 5월'!$K:$K,'24년 5월'!$B:$B,"소계",'24년 5월'!$C:$C,"남대구운용팀")</f>
        <v>22352</v>
      </c>
      <c r="O50" s="63">
        <f>SUMIFS('25년 5월'!$K:$K,'25년 5월'!$B:$B,"소계",'25년 5월'!$C:$C,"남대구운용팀")</f>
        <v>19307</v>
      </c>
      <c r="P50" s="64">
        <f t="shared" si="20"/>
        <v>-3045</v>
      </c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32"/>
      <c r="AG50" s="91"/>
      <c r="AH50" s="92"/>
      <c r="AI50" s="92"/>
      <c r="AJ50" s="92"/>
      <c r="AK50" s="92"/>
      <c r="AL50" s="92"/>
      <c r="AM50" s="92"/>
      <c r="AN50" s="93"/>
    </row>
    <row r="51" spans="1:40" ht="21.75" customHeight="1" x14ac:dyDescent="0.3">
      <c r="A51" s="33" t="s">
        <v>5</v>
      </c>
      <c r="B51" s="9">
        <f>SUMIFS('24년 6월'!$M:$M,'24년 6월'!$C:$C,"남대구운용팀",'24년 6월'!$I:$I,"경유")</f>
        <v>1376000</v>
      </c>
      <c r="C51" s="9">
        <f>SUMIFS('24년 6월'!$M:$M,'24년 6월'!$C:$C,"남대구운용팀",'24년 6월'!$I:$I,"휘발유")</f>
        <v>1086000</v>
      </c>
      <c r="D51" s="9">
        <f>SUMIFS('24년 6월'!$M:$M,'24년 6월'!$C:$C,"남대구운용팀",'24년 6월'!$I:$I,"EV")</f>
        <v>211258</v>
      </c>
      <c r="E51" s="9">
        <f>SUMIFS('25년 6월'!$M:$M,'25년 6월'!$C:$C,"남대구운용팀",'25년 6월'!$I:$I,"경유")</f>
        <v>548000</v>
      </c>
      <c r="F51" s="9">
        <f>SUMIFS('25년 6월'!$M:$M,'25년 6월'!$C:$C,"남대구운용팀",'25년 6월'!$I:$I,"휘발유")</f>
        <v>349000</v>
      </c>
      <c r="G51" s="9">
        <f>SUMIFS('25년 6월'!$M:$M,'25년 6월'!$C:$C,"남대구운용팀",'25년 6월'!$I:$I,"EV")</f>
        <v>64502</v>
      </c>
      <c r="H51" s="15"/>
      <c r="I51" s="13" t="s">
        <v>5</v>
      </c>
      <c r="J51" s="22">
        <f t="shared" si="17"/>
        <v>2673258</v>
      </c>
      <c r="K51" s="22">
        <f t="shared" si="18"/>
        <v>961502</v>
      </c>
      <c r="L51" s="24">
        <f t="shared" si="19"/>
        <v>-1711756</v>
      </c>
      <c r="M51" s="57"/>
      <c r="N51" s="59">
        <f>SUMIFS('24년 6월'!$K:$K,'24년 6월'!$B:$B,"소계",'24년 6월'!$C:$C,"남대구운용팀")</f>
        <v>24083</v>
      </c>
      <c r="O51" s="63">
        <f>SUMIFS('25년 6월'!$K:$K,'25년 6월'!$B:$B,"소계",'25년 6월'!$C:$C,"남대구운용팀")</f>
        <v>22102</v>
      </c>
      <c r="P51" s="64">
        <f t="shared" si="20"/>
        <v>-1981</v>
      </c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32"/>
      <c r="AG51" s="91"/>
      <c r="AH51" s="92"/>
      <c r="AI51" s="92"/>
      <c r="AJ51" s="92"/>
      <c r="AK51" s="92"/>
      <c r="AL51" s="92"/>
      <c r="AM51" s="92"/>
      <c r="AN51" s="93"/>
    </row>
    <row r="52" spans="1:40" ht="21.75" customHeight="1" x14ac:dyDescent="0.3">
      <c r="A52" s="33" t="s">
        <v>767</v>
      </c>
      <c r="B52" s="9">
        <f>SUMIFS('24년 7월'!$M:$M,'24년 7월'!$C:$C,"남대구운용팀",'24년 7월'!$I:$I,"경유")</f>
        <v>1667000</v>
      </c>
      <c r="C52" s="9">
        <f>SUMIFS('24년 7월'!$M:$M,'24년 7월'!$C:$C,"남대구운용팀",'24년 7월'!$I:$I,"휘발유")</f>
        <v>1260000</v>
      </c>
      <c r="D52" s="9">
        <f>SUMIFS('24년 7월'!$M:$M,'24년 7월'!$C:$C,"남대구운용팀",'24년 7월'!$I:$I,"EV")</f>
        <v>228052</v>
      </c>
      <c r="E52" s="9">
        <f>SUMIFS('25년 7월'!$M:$M,'25년 7월'!$C:$C,"남대구운용팀",'25년 7월'!$I:$I,"경유")</f>
        <v>865000</v>
      </c>
      <c r="F52" s="9">
        <f>SUMIFS('25년 7월'!$M:$M,'25년 7월'!$C:$C,"남대구운용팀",'25년 7월'!$I:$I,"휘발유")</f>
        <v>2718000</v>
      </c>
      <c r="G52" s="9">
        <f>SUMIFS('25년 7월'!$M:$M,'25년 7월'!$C:$C,"남대구운용팀",'25년 7월'!$I:$I,"EV")</f>
        <v>84488</v>
      </c>
      <c r="H52" s="15"/>
      <c r="I52" s="13" t="s">
        <v>767</v>
      </c>
      <c r="J52" s="22">
        <f t="shared" si="17"/>
        <v>3155052</v>
      </c>
      <c r="K52" s="22">
        <f t="shared" si="18"/>
        <v>3667488</v>
      </c>
      <c r="L52" s="24">
        <f t="shared" si="19"/>
        <v>512436</v>
      </c>
      <c r="M52" s="57"/>
      <c r="N52" s="59">
        <f>SUMIFS('24년 7월'!$K:$K,'24년 7월'!$B:$B,"소계",'24년 7월'!$C:$C,"남대구운용팀")</f>
        <v>26608</v>
      </c>
      <c r="O52" s="63">
        <f>SUMIFS('25년 7월'!$K:$K,'25년 7월'!$B:$B,"소계",'25년 7월'!$C:$C,"남대구운용팀")</f>
        <v>25695</v>
      </c>
      <c r="P52" s="64">
        <f t="shared" si="20"/>
        <v>-913</v>
      </c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32"/>
      <c r="AG52" s="91"/>
      <c r="AH52" s="92"/>
      <c r="AI52" s="92"/>
      <c r="AJ52" s="92"/>
      <c r="AK52" s="92"/>
      <c r="AL52" s="92"/>
      <c r="AM52" s="92"/>
      <c r="AN52" s="93"/>
    </row>
    <row r="53" spans="1:40" ht="21.75" customHeight="1" x14ac:dyDescent="0.3">
      <c r="A53" s="33" t="s">
        <v>768</v>
      </c>
      <c r="B53" s="9">
        <f>SUMIFS('24년 8월'!$M:$M,'24년 8월'!$C:$C,"남대구운용팀",'24년 8월'!$I:$I,"경유")</f>
        <v>1437402</v>
      </c>
      <c r="C53" s="9">
        <f>SUMIFS('24년 8월'!$M:$M,'24년 8월'!$C:$C,"남대구운용팀",'24년 8월'!$I:$I,"휘발유")</f>
        <v>1118000</v>
      </c>
      <c r="D53" s="9">
        <f>SUMIFS('24년 8월'!$M:$M,'24년 8월'!$C:$C,"남대구운용팀",'24년 8월'!$I:$I,"EV")</f>
        <v>247003</v>
      </c>
      <c r="E53" s="9">
        <f>SUMIFS('25년 8월'!$M:$M,'25년 8월'!$C:$C,"남대구운용팀",'25년 8월'!$I:$I,"경유")</f>
        <v>641000</v>
      </c>
      <c r="F53" s="9">
        <f>SUMIFS('25년 8월'!$M:$M,'25년 8월'!$C:$C,"남대구운용팀",'25년 8월'!$I:$I,"휘발유")</f>
        <v>2860000</v>
      </c>
      <c r="G53" s="9">
        <f>SUMIFS('25년 8월'!$M:$M,'25년 8월'!$C:$C,"남대구운용팀",'25년 8월'!$I:$I,"EV")</f>
        <v>140544</v>
      </c>
      <c r="H53" s="15"/>
      <c r="I53" s="13" t="s">
        <v>7</v>
      </c>
      <c r="J53" s="22">
        <f t="shared" si="17"/>
        <v>2802405</v>
      </c>
      <c r="K53" s="22">
        <f t="shared" si="18"/>
        <v>3641544</v>
      </c>
      <c r="L53" s="24">
        <f t="shared" si="19"/>
        <v>839139</v>
      </c>
      <c r="M53" s="57"/>
      <c r="N53" s="59">
        <f>SUMIFS('24년 8월'!$K:$K,'24년 8월'!$B:$B,"소계",'24년 8월'!$C:$C,"남대구운용팀")</f>
        <v>23815</v>
      </c>
      <c r="O53" s="63">
        <f>SUMIFS('25년 8월'!$K:$K,'25년 8월'!$B:$B,"소계",'25년 8월'!$C:$C,"남대구운용팀")</f>
        <v>19990</v>
      </c>
      <c r="P53" s="64">
        <f t="shared" si="20"/>
        <v>-3825</v>
      </c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32"/>
      <c r="AG53" s="91"/>
      <c r="AH53" s="92"/>
      <c r="AI53" s="92"/>
      <c r="AJ53" s="92"/>
      <c r="AK53" s="92"/>
      <c r="AL53" s="92"/>
      <c r="AM53" s="92"/>
      <c r="AN53" s="93"/>
    </row>
    <row r="54" spans="1:40" ht="21.75" customHeight="1" x14ac:dyDescent="0.3">
      <c r="A54" s="33" t="s">
        <v>8</v>
      </c>
      <c r="B54" s="9">
        <f>SUMIFS('24년 9월'!$M:$M,'24년 9월'!$C:$C,"남대구운용팀",'24년 9월'!$I:$I,"경유")</f>
        <v>1012000</v>
      </c>
      <c r="C54" s="9">
        <f>SUMIFS('24년 9월'!$M:$M,'24년 9월'!$C:$C,"남대구운용팀",'24년 9월'!$I:$I,"휘발유")</f>
        <v>0</v>
      </c>
      <c r="D54" s="9">
        <f>SUMIFS('24년 9월'!$M:$M,'24년 9월'!$C:$C,"남대구운용팀",'24년 9월'!$I:$I,"EV")</f>
        <v>352686</v>
      </c>
      <c r="E54" s="9">
        <f>SUMIFS('25년 9월'!$M:$M,'25년 9월'!$C:$C,"남대구운용팀",'25년 9월'!$I:$I,"경유")</f>
        <v>731000</v>
      </c>
      <c r="F54" s="9">
        <f>SUMIFS('25년 9월'!$M:$M,'25년 9월'!$C:$C,"남대구운용팀",'25년 9월'!$I:$I,"휘발유")</f>
        <v>3015000</v>
      </c>
      <c r="G54" s="9">
        <f>SUMIFS('25년 9월'!$M:$M,'25년 9월'!$C:$C,"남대구운용팀",'25년 9월'!$I:$I,"EV")</f>
        <v>65351</v>
      </c>
      <c r="H54" s="15"/>
      <c r="I54" s="13" t="s">
        <v>8</v>
      </c>
      <c r="J54" s="22">
        <f t="shared" si="17"/>
        <v>1364686</v>
      </c>
      <c r="K54" s="22">
        <f t="shared" ref="K54:K56" si="21">E54+F54+G54</f>
        <v>3811351</v>
      </c>
      <c r="L54" s="24">
        <f t="shared" ref="L54:L56" si="22">K54-J54</f>
        <v>2446665</v>
      </c>
      <c r="M54" s="58"/>
      <c r="N54" s="59">
        <f>SUMIFS('24년 9월'!$K:$K,'24년 9월'!$B:$B,"소계",'24년 9월'!$C:$C,"남대구운용팀")</f>
        <v>22206</v>
      </c>
      <c r="O54" s="63">
        <f>SUMIFS('25년 9월'!$K:$K,'25년 9월'!$B:$B,"소계",'25년 9월'!$C:$C,"남대구운용팀")</f>
        <v>23175</v>
      </c>
      <c r="P54" s="64">
        <f t="shared" si="20"/>
        <v>969</v>
      </c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32"/>
      <c r="AG54" s="91"/>
      <c r="AH54" s="92"/>
      <c r="AI54" s="92"/>
      <c r="AJ54" s="92"/>
      <c r="AK54" s="92"/>
      <c r="AL54" s="92"/>
      <c r="AM54" s="92"/>
      <c r="AN54" s="93"/>
    </row>
    <row r="55" spans="1:40" ht="21.75" customHeight="1" x14ac:dyDescent="0.3">
      <c r="A55" s="33" t="s">
        <v>9</v>
      </c>
      <c r="B55" s="9">
        <f>SUMIFS('24년 10월'!$M:$M,'24년 10월'!$C:$C,"남대구운용팀",'24년 10월'!$I:$I,"경유")</f>
        <v>886000</v>
      </c>
      <c r="C55" s="9">
        <f>SUMIFS('24년 10월'!$M:$M,'24년 10월'!$C:$C,"남대구운용팀",'24년 10월'!$I:$I,"휘발유")</f>
        <v>0</v>
      </c>
      <c r="D55" s="9">
        <f>SUMIFS('24년 10월'!$M:$M,'24년 10월'!$C:$C,"남대구운용팀",'24년 10월'!$I:$I,"EV")</f>
        <v>205311</v>
      </c>
      <c r="E55" s="9">
        <f>SUMIFS('25년 10월'!$M:$M,'25년 10월'!$C:$C,"남대구운용팀",'25년 10월'!$I:$I,"경유")</f>
        <v>652000</v>
      </c>
      <c r="F55" s="9">
        <f>SUMIFS('25년 10월'!$M:$M,'25년 10월'!$C:$C,"남대구운용팀",'25년 10월'!$I:$I,"휘발유")</f>
        <v>2400000</v>
      </c>
      <c r="G55" s="9">
        <f>SUMIFS('25년 10월'!$M:$M,'25년 10월'!$C:$C,"남대구운용팀",'25년 10월'!$I:$I,"EV")</f>
        <v>24247</v>
      </c>
      <c r="H55" s="15"/>
      <c r="I55" s="13" t="s">
        <v>9</v>
      </c>
      <c r="J55" s="22">
        <f t="shared" si="17"/>
        <v>1091311</v>
      </c>
      <c r="K55" s="22">
        <f t="shared" si="21"/>
        <v>3076247</v>
      </c>
      <c r="L55" s="24">
        <f t="shared" si="22"/>
        <v>1984936</v>
      </c>
      <c r="M55" s="58"/>
      <c r="N55" s="59">
        <f>SUMIFS('24년 10월'!$K:$K,'24년 10월'!$B:$B,"소계",'24년 10월'!$C:$C,"남대구운용팀")</f>
        <v>23658</v>
      </c>
      <c r="O55" s="63">
        <f>SUMIFS('25년 10월'!$K:$K,'25년 10월'!$B:$B,"소계",'25년 10월'!$C:$C,"남대구운용팀")</f>
        <v>19515</v>
      </c>
      <c r="P55" s="64">
        <f t="shared" si="20"/>
        <v>-4143</v>
      </c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32"/>
      <c r="AG55" s="91"/>
      <c r="AH55" s="92"/>
      <c r="AI55" s="92"/>
      <c r="AJ55" s="92"/>
      <c r="AK55" s="92"/>
      <c r="AL55" s="92"/>
      <c r="AM55" s="92"/>
      <c r="AN55" s="93"/>
    </row>
    <row r="56" spans="1:40" ht="21.75" customHeight="1" x14ac:dyDescent="0.3">
      <c r="A56" s="33" t="s">
        <v>10</v>
      </c>
      <c r="B56" s="9">
        <f>SUMIFS('24년 11월'!$M:$M,'24년 11월'!$C:$C,"남대구운용팀",'24년 11월'!$I:$I,"경유")</f>
        <v>1013000</v>
      </c>
      <c r="C56" s="9">
        <f>SUMIFS('24년 11월'!$M:$M,'24년 11월'!$C:$C,"남대구운용팀",'24년 11월'!$I:$I,"휘발유")</f>
        <v>0</v>
      </c>
      <c r="D56" s="9">
        <f>SUMIFS('24년 11월'!$M:$M,'24년 11월'!$C:$C,"남대구운용팀",'24년 11월'!$I:$I,"EV")</f>
        <v>275650</v>
      </c>
      <c r="E56" s="9">
        <f>SUMIFS('25년 11월'!$M:$M,'25년 11월'!$C:$C,"남대구운용팀",'25년 11월'!$I:$I,"경유")</f>
        <v>528000</v>
      </c>
      <c r="F56" s="9">
        <f>SUMIFS('25년 11월'!$M:$M,'25년 11월'!$C:$C,"남대구운용팀",'25년 11월'!$I:$I,"휘발유")</f>
        <v>2411831</v>
      </c>
      <c r="G56" s="9">
        <f>SUMIFS('25년 11월'!$M:$M,'25년 11월'!$C:$C,"남대구운용팀",'25년 11월'!$I:$I,"EV")</f>
        <v>16570</v>
      </c>
      <c r="H56" s="15"/>
      <c r="I56" s="13" t="s">
        <v>10</v>
      </c>
      <c r="J56" s="22">
        <f t="shared" si="17"/>
        <v>1288650</v>
      </c>
      <c r="K56" s="22">
        <f t="shared" si="21"/>
        <v>2956401</v>
      </c>
      <c r="L56" s="24">
        <f t="shared" si="22"/>
        <v>1667751</v>
      </c>
      <c r="M56" s="58"/>
      <c r="N56" s="59">
        <f>SUMIFS('24년 11월'!$K:$K,'24년 11월'!$B:$B,"소계",'24년 11월'!$C:$C,"남대구운용팀")</f>
        <v>22713</v>
      </c>
      <c r="O56" s="63">
        <f>SUMIFS('25년 11월'!$K:$K,'25년 11월'!$B:$B,"소계",'25년 11월'!$C:$C,"남대구운용팀")</f>
        <v>20846</v>
      </c>
      <c r="P56" s="64">
        <f t="shared" si="20"/>
        <v>-1867</v>
      </c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32"/>
      <c r="AG56" s="91"/>
      <c r="AH56" s="92"/>
      <c r="AI56" s="92"/>
      <c r="AJ56" s="92"/>
      <c r="AK56" s="92"/>
      <c r="AL56" s="92"/>
      <c r="AM56" s="92"/>
      <c r="AN56" s="93"/>
    </row>
    <row r="57" spans="1:40" ht="21.75" customHeight="1" x14ac:dyDescent="0.3">
      <c r="A57" s="33" t="s">
        <v>11</v>
      </c>
      <c r="B57" s="9">
        <f>SUMIFS('24년 12월'!$M:$M,'24년 12월'!$C:$C,"남대구운용팀",'24년 12월'!$I:$I,"경유")</f>
        <v>1088000</v>
      </c>
      <c r="C57" s="9">
        <f>SUMIFS('24년 12월'!$M:$M,'24년 12월'!$C:$C,"남대구운용팀",'24년 12월'!$I:$I,"휘발유")</f>
        <v>0</v>
      </c>
      <c r="D57" s="9">
        <f>SUMIFS('24년 12월'!$M:$M,'24년 12월'!$C:$C,"남대구운용팀",'24년 12월'!$I:$I,"EV")</f>
        <v>325182</v>
      </c>
      <c r="E57" s="9">
        <f>SUMIFS('25년 12월'!$M:$M,'25년 12월'!$C:$C,"남대구운용팀",'25년 12월'!$I:$I,"경유")</f>
        <v>675000</v>
      </c>
      <c r="F57" s="9">
        <f>SUMIFS('25년 12월'!$M:$M,'25년 12월'!$C:$C,"남대구운용팀",'25년 12월'!$I:$I,"휘발유")</f>
        <v>2240000</v>
      </c>
      <c r="G57" s="9">
        <f>SUMIFS('25년 12월'!$M:$M,'25년 12월'!$C:$C,"남대구운용팀",'25년 12월'!$I:$I,"EV")</f>
        <v>29590</v>
      </c>
      <c r="H57" s="15"/>
      <c r="I57" s="13" t="s">
        <v>11</v>
      </c>
      <c r="J57" s="22">
        <f t="shared" si="17"/>
        <v>1413182</v>
      </c>
      <c r="K57" s="22">
        <f t="shared" ref="K57" si="23">E57+F57+G57</f>
        <v>2944590</v>
      </c>
      <c r="L57" s="24">
        <f t="shared" ref="L57" si="24">K57-J57</f>
        <v>1531408</v>
      </c>
      <c r="M57" s="58"/>
      <c r="N57" s="59">
        <f>SUMIFS('24년 12월'!$K:$K,'24년 12월'!$B:$B,"소계",'24년 12월'!$C:$C,"남대구운용팀")</f>
        <v>20217</v>
      </c>
      <c r="O57" s="63">
        <f>SUMIFS('25년 12월'!$K:$K,'25년 12월'!$B:$B,"소계",'25년 12월'!$C:$C,"남대구운용팀")</f>
        <v>18393</v>
      </c>
      <c r="P57" s="64">
        <f t="shared" si="20"/>
        <v>-1824</v>
      </c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32"/>
      <c r="AG57" s="91"/>
      <c r="AH57" s="92"/>
      <c r="AI57" s="92"/>
      <c r="AJ57" s="92"/>
      <c r="AK57" s="92"/>
      <c r="AL57" s="92"/>
      <c r="AM57" s="92"/>
      <c r="AN57" s="93"/>
    </row>
    <row r="58" spans="1:40" ht="23.25" customHeight="1" x14ac:dyDescent="0.3">
      <c r="A58" s="33" t="s">
        <v>13</v>
      </c>
      <c r="B58" s="14">
        <f t="shared" ref="B58:G58" si="25">SUM(B46:B57)</f>
        <v>13090402</v>
      </c>
      <c r="C58" s="14">
        <f t="shared" si="25"/>
        <v>8619000</v>
      </c>
      <c r="D58" s="14">
        <f t="shared" si="25"/>
        <v>1951012</v>
      </c>
      <c r="E58" s="14">
        <f t="shared" si="25"/>
        <v>8261000</v>
      </c>
      <c r="F58" s="14">
        <f t="shared" si="25"/>
        <v>17305831</v>
      </c>
      <c r="G58" s="14">
        <f t="shared" si="25"/>
        <v>1175832</v>
      </c>
      <c r="H58" s="15"/>
      <c r="I58" s="15"/>
      <c r="J58" s="15"/>
      <c r="K58" s="15"/>
      <c r="L58" s="15"/>
      <c r="M58" s="15"/>
      <c r="N58" s="15"/>
      <c r="O58" s="15"/>
      <c r="P58" s="57">
        <f>SUM(P46:P57)</f>
        <v>-14053</v>
      </c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32"/>
      <c r="AG58" s="91"/>
      <c r="AH58" s="92"/>
      <c r="AI58" s="92"/>
      <c r="AJ58" s="92"/>
      <c r="AK58" s="92"/>
      <c r="AL58" s="92"/>
      <c r="AM58" s="92"/>
      <c r="AN58" s="93"/>
    </row>
    <row r="59" spans="1:40" ht="20.25" customHeight="1" thickBot="1" x14ac:dyDescent="0.35">
      <c r="A59" s="37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32"/>
      <c r="AG59" s="94"/>
      <c r="AH59" s="95"/>
      <c r="AI59" s="95"/>
      <c r="AJ59" s="95"/>
      <c r="AK59" s="95"/>
      <c r="AL59" s="95"/>
      <c r="AM59" s="95"/>
      <c r="AN59" s="96"/>
    </row>
    <row r="60" spans="1:40" ht="21.75" customHeight="1" thickBot="1" x14ac:dyDescent="0.35">
      <c r="A60" s="34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6"/>
    </row>
    <row r="61" spans="1:40" ht="23.25" customHeight="1" x14ac:dyDescent="0.3">
      <c r="A61" s="98" t="s">
        <v>802</v>
      </c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100"/>
      <c r="AG61" s="74" t="s">
        <v>809</v>
      </c>
      <c r="AH61" s="75"/>
      <c r="AI61" s="75"/>
      <c r="AJ61" s="75"/>
      <c r="AK61" s="75"/>
      <c r="AL61" s="75"/>
      <c r="AM61" s="75"/>
      <c r="AN61" s="76"/>
    </row>
    <row r="62" spans="1:40" ht="23.25" customHeight="1" thickBot="1" x14ac:dyDescent="0.35">
      <c r="A62" s="101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3"/>
      <c r="AG62" s="77"/>
      <c r="AH62" s="78"/>
      <c r="AI62" s="78"/>
      <c r="AJ62" s="78"/>
      <c r="AK62" s="78"/>
      <c r="AL62" s="78"/>
      <c r="AM62" s="78"/>
      <c r="AN62" s="79"/>
    </row>
    <row r="63" spans="1:40" ht="23.25" customHeight="1" x14ac:dyDescent="0.3">
      <c r="A63" s="28"/>
      <c r="B63" s="29"/>
      <c r="C63" s="29"/>
      <c r="D63" s="29"/>
      <c r="E63" s="29"/>
      <c r="F63" s="29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1"/>
      <c r="AG63" s="80"/>
      <c r="AH63" s="89"/>
      <c r="AI63" s="89"/>
      <c r="AJ63" s="89"/>
      <c r="AK63" s="89"/>
      <c r="AL63" s="89"/>
      <c r="AM63" s="89"/>
      <c r="AN63" s="90"/>
    </row>
    <row r="64" spans="1:40" ht="23.25" customHeight="1" x14ac:dyDescent="0.3">
      <c r="A64" s="104" t="s">
        <v>769</v>
      </c>
      <c r="B64" s="106" t="s">
        <v>763</v>
      </c>
      <c r="C64" s="107"/>
      <c r="D64" s="108"/>
      <c r="E64" s="106" t="s">
        <v>762</v>
      </c>
      <c r="F64" s="107"/>
      <c r="G64" s="108"/>
      <c r="H64" s="15"/>
      <c r="I64" s="60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32"/>
      <c r="AG64" s="91"/>
      <c r="AH64" s="92"/>
      <c r="AI64" s="92"/>
      <c r="AJ64" s="92"/>
      <c r="AK64" s="92"/>
      <c r="AL64" s="92"/>
      <c r="AM64" s="92"/>
      <c r="AN64" s="93"/>
    </row>
    <row r="65" spans="1:40" ht="23.25" customHeight="1" x14ac:dyDescent="0.3">
      <c r="A65" s="105"/>
      <c r="B65" s="25" t="s">
        <v>779</v>
      </c>
      <c r="C65" s="25" t="s">
        <v>780</v>
      </c>
      <c r="D65" s="25" t="s">
        <v>781</v>
      </c>
      <c r="E65" s="25" t="s">
        <v>779</v>
      </c>
      <c r="F65" s="25" t="s">
        <v>780</v>
      </c>
      <c r="G65" s="25" t="s">
        <v>781</v>
      </c>
      <c r="H65" s="15"/>
      <c r="I65" s="25" t="s">
        <v>772</v>
      </c>
      <c r="J65" s="25" t="s">
        <v>775</v>
      </c>
      <c r="K65" s="25" t="s">
        <v>774</v>
      </c>
      <c r="L65" s="25" t="s">
        <v>776</v>
      </c>
      <c r="M65" s="42"/>
      <c r="N65" s="25" t="s">
        <v>816</v>
      </c>
      <c r="O65" s="25" t="s">
        <v>817</v>
      </c>
      <c r="P65" s="25" t="s">
        <v>820</v>
      </c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32"/>
      <c r="AG65" s="91"/>
      <c r="AH65" s="92"/>
      <c r="AI65" s="92"/>
      <c r="AJ65" s="92"/>
      <c r="AK65" s="92"/>
      <c r="AL65" s="92"/>
      <c r="AM65" s="92"/>
      <c r="AN65" s="93"/>
    </row>
    <row r="66" spans="1:40" ht="23.25" customHeight="1" x14ac:dyDescent="0.3">
      <c r="A66" s="33" t="s">
        <v>764</v>
      </c>
      <c r="B66" s="9">
        <f>SUMIFS('24년 1월'!$M:$M,'24년 1월'!$C:$C,"구미운용팀",'24년 1월'!$I:$I,"경유")</f>
        <v>2334511</v>
      </c>
      <c r="C66" s="9">
        <f>SUMIFS('24년 1월'!$M:$M,'24년 1월'!$C:$C,"구미운용팀",'24년 1월'!$I:$I,"휘발유")</f>
        <v>1147000</v>
      </c>
      <c r="D66" s="9">
        <f>SUMIFS('24년 1월'!$M:$M,'24년 1월'!$C:$C,"구미운용팀",'24년 1월'!$I:$I,"EV")</f>
        <v>0</v>
      </c>
      <c r="E66" s="9">
        <f>SUMIFS('25년 1월'!$M:$M,'25년 1월'!$C:$C,"구미운용팀",'25년 1월'!$I:$I,"경유")</f>
        <v>1355000</v>
      </c>
      <c r="F66" s="9">
        <f>SUMIFS('25년 1월'!$M:$M,'25년 1월'!$C:$C,"구미운용팀",'25년 1월'!$I:$I,"휘발유")</f>
        <v>646000</v>
      </c>
      <c r="G66" s="9">
        <f>SUMIFS('25년 1월'!$M:$M,'25년 1월'!$C:$C,"구미운용팀",'25년 1월'!$I:$I,"EV")</f>
        <v>10490</v>
      </c>
      <c r="H66" s="15"/>
      <c r="I66" s="13" t="s">
        <v>0</v>
      </c>
      <c r="J66" s="22">
        <f t="shared" ref="J66:J77" si="26">B66+C66+D66</f>
        <v>3481511</v>
      </c>
      <c r="K66" s="22">
        <f t="shared" ref="K66:K76" si="27">E66+F66+G66</f>
        <v>2011490</v>
      </c>
      <c r="L66" s="24">
        <f>K66-J66</f>
        <v>-1470021</v>
      </c>
      <c r="M66" s="57"/>
      <c r="N66" s="59">
        <f>SUMIFS('24년 4월'!$K:$K,'24년 4월'!$B:$B,"소계",'24년 4월'!$C:$C,"구미운용팀")</f>
        <v>28402</v>
      </c>
      <c r="O66" s="63">
        <f>SUMIFS('25년 4월'!$K:$K,'25년 4월'!$B:$B,"소계",'25년 4월'!$C:$C,"구미운용팀")</f>
        <v>27940</v>
      </c>
      <c r="P66" s="64">
        <f>O66-N66</f>
        <v>-462</v>
      </c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32"/>
      <c r="AG66" s="91"/>
      <c r="AH66" s="92"/>
      <c r="AI66" s="92"/>
      <c r="AJ66" s="92"/>
      <c r="AK66" s="92"/>
      <c r="AL66" s="92"/>
      <c r="AM66" s="92"/>
      <c r="AN66" s="93"/>
    </row>
    <row r="67" spans="1:40" ht="23.25" customHeight="1" x14ac:dyDescent="0.3">
      <c r="A67" s="33" t="s">
        <v>1</v>
      </c>
      <c r="B67" s="9">
        <f>SUMIFS('24년 2월'!$M:$M,'24년 2월'!$C:$C,"구미운용팀",'24년 2월'!$I:$I,"경유")</f>
        <v>1982970</v>
      </c>
      <c r="C67" s="9">
        <f>SUMIFS('24년 2월'!$M:$M,'24년 2월'!$C:$C,"구미운용팀",'24년 2월'!$I:$I,"휘발유")</f>
        <v>1000000</v>
      </c>
      <c r="D67" s="9">
        <f>SUMIFS('24년 2월'!$M:$M,'24년 2월'!$C:$C,"구미운용팀",'24년 2월'!$I:$I,"EV")</f>
        <v>17354</v>
      </c>
      <c r="E67" s="9">
        <f>SUMIFS('25년 2월'!$M:$M,'25년 2월'!$C:$C,"구미운용팀",'25년 2월'!$I:$I,"경유")</f>
        <v>1720000</v>
      </c>
      <c r="F67" s="9">
        <f>SUMIFS('25년 2월'!$M:$M,'25년 2월'!$C:$C,"구미운용팀",'25년 2월'!$I:$I,"휘발유")</f>
        <v>480000</v>
      </c>
      <c r="G67" s="9">
        <f>SUMIFS('25년 2월'!$M:$M,'25년 2월'!$C:$C,"구미운용팀",'25년 2월'!$I:$I,"EV")</f>
        <v>0</v>
      </c>
      <c r="H67" s="15"/>
      <c r="I67" s="13" t="s">
        <v>1</v>
      </c>
      <c r="J67" s="22">
        <f t="shared" si="26"/>
        <v>3000324</v>
      </c>
      <c r="K67" s="22">
        <f t="shared" si="27"/>
        <v>2200000</v>
      </c>
      <c r="L67" s="24">
        <f t="shared" ref="L67:L76" si="28">K67-J67</f>
        <v>-800324</v>
      </c>
      <c r="M67" s="57"/>
      <c r="N67" s="59">
        <f>SUMIFS('24년 2월'!$K:$K,'24년 2월'!$B:$B,"소계",'24년 2월'!$C:$C,"구미운용팀")</f>
        <v>24302</v>
      </c>
      <c r="O67" s="63">
        <f>SUMIFS('25년 2월'!$K:$K,'25년 2월'!$B:$B,"소계",'25년 2월'!$C:$C,"구미운용팀")</f>
        <v>22484</v>
      </c>
      <c r="P67" s="64">
        <f t="shared" ref="P67:P76" si="29">O67-N67</f>
        <v>-1818</v>
      </c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32"/>
      <c r="AG67" s="91"/>
      <c r="AH67" s="92"/>
      <c r="AI67" s="92"/>
      <c r="AJ67" s="92"/>
      <c r="AK67" s="92"/>
      <c r="AL67" s="92"/>
      <c r="AM67" s="92"/>
      <c r="AN67" s="93"/>
    </row>
    <row r="68" spans="1:40" ht="23.25" customHeight="1" x14ac:dyDescent="0.3">
      <c r="A68" s="33" t="s">
        <v>2</v>
      </c>
      <c r="B68" s="9">
        <f>SUMIFS('24년 3월'!$M:$M,'24년 3월'!$C:$C,"구미운용팀",'24년 3월'!$I:$I,"경유")</f>
        <v>2274000</v>
      </c>
      <c r="C68" s="9">
        <f>SUMIFS('24년 3월'!$M:$M,'24년 3월'!$C:$C,"구미운용팀",'24년 3월'!$I:$I,"휘발유")</f>
        <v>1180000</v>
      </c>
      <c r="D68" s="9">
        <f>SUMIFS('24년 3월'!$M:$M,'24년 3월'!$C:$C,"구미운용팀",'24년 3월'!$I:$I,"EV")</f>
        <v>34902</v>
      </c>
      <c r="E68" s="9">
        <f>SUMIFS('25년 3월'!$M:$M,'25년 3월'!$C:$C,"구미운용팀",'25년 3월'!$I:$I,"경유")</f>
        <v>1710000</v>
      </c>
      <c r="F68" s="9">
        <f>SUMIFS('25년 3월'!$M:$M,'25년 3월'!$C:$C,"구미운용팀",'25년 3월'!$I:$I,"휘발유")</f>
        <v>480000</v>
      </c>
      <c r="G68" s="9">
        <f>SUMIFS('25년 3월'!$M:$M,'25년 3월'!$C:$C,"구미운용팀",'25년 3월'!$I:$I,"EV")</f>
        <v>0</v>
      </c>
      <c r="H68" s="15"/>
      <c r="I68" s="13" t="s">
        <v>2</v>
      </c>
      <c r="J68" s="22">
        <f t="shared" si="26"/>
        <v>3488902</v>
      </c>
      <c r="K68" s="22">
        <f t="shared" si="27"/>
        <v>2190000</v>
      </c>
      <c r="L68" s="24">
        <f t="shared" si="28"/>
        <v>-1298902</v>
      </c>
      <c r="M68" s="57"/>
      <c r="N68" s="59">
        <f>SUMIFS('24년 3월'!$K:$K,'24년 3월'!$B:$B,"소계",'24년 3월'!$C:$C,"구미운용팀")</f>
        <v>27860</v>
      </c>
      <c r="O68" s="63">
        <f>SUMIFS('25년 3월'!$K:$K,'25년 3월'!$B:$B,"소계",'25년 3월'!$C:$C,"구미운용팀")</f>
        <v>24611</v>
      </c>
      <c r="P68" s="64">
        <f t="shared" si="29"/>
        <v>-3249</v>
      </c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32"/>
      <c r="AG68" s="91"/>
      <c r="AH68" s="92"/>
      <c r="AI68" s="92"/>
      <c r="AJ68" s="92"/>
      <c r="AK68" s="92"/>
      <c r="AL68" s="92"/>
      <c r="AM68" s="92"/>
      <c r="AN68" s="93"/>
    </row>
    <row r="69" spans="1:40" ht="23.25" customHeight="1" x14ac:dyDescent="0.3">
      <c r="A69" s="33" t="s">
        <v>765</v>
      </c>
      <c r="B69" s="9">
        <f>SUMIFS('24년 4월'!$M:$M,'24년 4월'!$C:$C,"구미운용팀",'24년 4월'!$I:$I,"경유")</f>
        <v>2303000</v>
      </c>
      <c r="C69" s="9">
        <f>SUMIFS('24년 4월'!$M:$M,'24년 4월'!$C:$C,"구미운용팀",'24년 4월'!$I:$I,"휘발유")</f>
        <v>1208000</v>
      </c>
      <c r="D69" s="9">
        <f>SUMIFS('24년 4월'!$M:$M,'24년 4월'!$C:$C,"구미운용팀",'24년 4월'!$I:$I,"EV")</f>
        <v>0</v>
      </c>
      <c r="E69" s="9">
        <f>SUMIFS('25년 4월'!$M:$M,'25년 4월'!$C:$C,"구미운용팀",'25년 4월'!$I:$I,"경유")</f>
        <v>1650000</v>
      </c>
      <c r="F69" s="9">
        <f>SUMIFS('25년 4월'!$M:$M,'25년 4월'!$C:$C,"구미운용팀",'25년 4월'!$I:$I,"휘발유")</f>
        <v>600000</v>
      </c>
      <c r="G69" s="9">
        <f>SUMIFS('25년 4월'!$M:$M,'25년 4월'!$C:$C,"구미운용팀",'25년 4월'!$I:$I,"EV")</f>
        <v>0</v>
      </c>
      <c r="H69" s="15"/>
      <c r="I69" s="13" t="s">
        <v>3</v>
      </c>
      <c r="J69" s="22">
        <f t="shared" si="26"/>
        <v>3511000</v>
      </c>
      <c r="K69" s="22">
        <f t="shared" si="27"/>
        <v>2250000</v>
      </c>
      <c r="L69" s="24">
        <f t="shared" si="28"/>
        <v>-1261000</v>
      </c>
      <c r="M69" s="57"/>
      <c r="N69" s="59">
        <f>SUMIFS('24년 4월'!$K:$K,'24년 4월'!$B:$B,"소계",'24년 4월'!$C:$C,"구미운용팀")</f>
        <v>28402</v>
      </c>
      <c r="O69" s="63">
        <f>SUMIFS('25년 4월'!$K:$K,'25년 4월'!$B:$B,"소계",'25년 4월'!$C:$C,"구미운용팀")</f>
        <v>27940</v>
      </c>
      <c r="P69" s="64">
        <f t="shared" si="29"/>
        <v>-462</v>
      </c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32"/>
      <c r="AG69" s="91"/>
      <c r="AH69" s="92"/>
      <c r="AI69" s="92"/>
      <c r="AJ69" s="92"/>
      <c r="AK69" s="92"/>
      <c r="AL69" s="92"/>
      <c r="AM69" s="92"/>
      <c r="AN69" s="93"/>
    </row>
    <row r="70" spans="1:40" ht="23.25" customHeight="1" x14ac:dyDescent="0.3">
      <c r="A70" s="33" t="s">
        <v>766</v>
      </c>
      <c r="B70" s="9">
        <f>SUMIFS('24년 5월'!$M:$M,'24년 5월'!$C:$C,"구미운용팀",'24년 5월'!$I:$I,"경유")</f>
        <v>2229000</v>
      </c>
      <c r="C70" s="9">
        <f>SUMIFS('24년 5월'!$M:$M,'24년 5월'!$C:$C,"구미운용팀",'24년 5월'!$I:$I,"휘발유")</f>
        <v>1350000</v>
      </c>
      <c r="D70" s="9">
        <f>SUMIFS('24년 5월'!$M:$M,'24년 5월'!$C:$C,"구미운용팀",'24년 5월'!$I:$I,"EV")</f>
        <v>0</v>
      </c>
      <c r="E70" s="9">
        <f>SUMIFS('25년 5월'!$M:$M,'25년 5월'!$C:$C,"구미운용팀",'25년 5월'!$I:$I,"경유")</f>
        <v>1580000</v>
      </c>
      <c r="F70" s="9">
        <f>SUMIFS('25년 5월'!$M:$M,'25년 5월'!$C:$C,"구미운용팀",'25년 5월'!$I:$I,"휘발유")</f>
        <v>540000</v>
      </c>
      <c r="G70" s="9">
        <f>SUMIFS('25년 5월'!$M:$M,'25년 5월'!$C:$C,"구미운용팀",'25년 5월'!$I:$I,"EV")</f>
        <v>0</v>
      </c>
      <c r="H70" s="15"/>
      <c r="I70" s="13" t="s">
        <v>766</v>
      </c>
      <c r="J70" s="22">
        <f t="shared" si="26"/>
        <v>3579000</v>
      </c>
      <c r="K70" s="22">
        <f t="shared" si="27"/>
        <v>2120000</v>
      </c>
      <c r="L70" s="24">
        <f t="shared" si="28"/>
        <v>-1459000</v>
      </c>
      <c r="M70" s="57"/>
      <c r="N70" s="59">
        <f>SUMIFS('24년 5월'!$K:$K,'24년 5월'!$B:$B,"소계",'24년 5월'!$C:$C,"구미운용팀")</f>
        <v>29976</v>
      </c>
      <c r="O70" s="63">
        <f>SUMIFS('25년 5월'!$K:$K,'25년 5월'!$B:$B,"소계",'25년 5월'!$C:$C,"구미운용팀")</f>
        <v>23672</v>
      </c>
      <c r="P70" s="64">
        <f t="shared" si="29"/>
        <v>-6304</v>
      </c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32"/>
      <c r="AG70" s="91"/>
      <c r="AH70" s="92"/>
      <c r="AI70" s="92"/>
      <c r="AJ70" s="92"/>
      <c r="AK70" s="92"/>
      <c r="AL70" s="92"/>
      <c r="AM70" s="92"/>
      <c r="AN70" s="93"/>
    </row>
    <row r="71" spans="1:40" ht="23.25" customHeight="1" x14ac:dyDescent="0.3">
      <c r="A71" s="33" t="s">
        <v>5</v>
      </c>
      <c r="B71" s="9">
        <f>SUMIFS('24년 6월'!$M:$M,'24년 6월'!$C:$C,"구미운용팀",'24년 6월'!$I:$I,"경유")</f>
        <v>2059500</v>
      </c>
      <c r="C71" s="9">
        <f>SUMIFS('24년 6월'!$M:$M,'24년 6월'!$C:$C,"구미운용팀",'24년 6월'!$I:$I,"휘발유")</f>
        <v>1317000</v>
      </c>
      <c r="D71" s="9">
        <f>SUMIFS('24년 6월'!$M:$M,'24년 6월'!$C:$C,"구미운용팀",'24년 6월'!$I:$I,"EV")</f>
        <v>0</v>
      </c>
      <c r="E71" s="9">
        <f>SUMIFS('25년 6월'!$M:$M,'25년 6월'!$C:$C,"구미운용팀",'25년 6월'!$I:$I,"경유")</f>
        <v>1530000</v>
      </c>
      <c r="F71" s="9">
        <f>SUMIFS('25년 6월'!$M:$M,'25년 6월'!$C:$C,"구미운용팀",'25년 6월'!$I:$I,"휘발유")</f>
        <v>420000</v>
      </c>
      <c r="G71" s="9">
        <f>SUMIFS('25년 6월'!$M:$M,'25년 6월'!$C:$C,"구미운용팀",'25년 6월'!$I:$I,"EV")</f>
        <v>0</v>
      </c>
      <c r="H71" s="15"/>
      <c r="I71" s="13" t="s">
        <v>5</v>
      </c>
      <c r="J71" s="22">
        <f t="shared" si="26"/>
        <v>3376500</v>
      </c>
      <c r="K71" s="22">
        <f t="shared" si="27"/>
        <v>1950000</v>
      </c>
      <c r="L71" s="24">
        <f t="shared" si="28"/>
        <v>-1426500</v>
      </c>
      <c r="M71" s="57"/>
      <c r="N71" s="59">
        <f>SUMIFS('24년 6월'!$K:$K,'24년 6월'!$B:$B,"소계",'24년 6월'!$C:$C,"구미운용팀")</f>
        <v>25796</v>
      </c>
      <c r="O71" s="63">
        <f>SUMIFS('25년 6월'!$K:$K,'25년 6월'!$B:$B,"소계",'25년 6월'!$C:$C,"구미운용팀")</f>
        <v>23426</v>
      </c>
      <c r="P71" s="64">
        <f t="shared" si="29"/>
        <v>-2370</v>
      </c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32"/>
      <c r="AG71" s="91"/>
      <c r="AH71" s="92"/>
      <c r="AI71" s="92"/>
      <c r="AJ71" s="92"/>
      <c r="AK71" s="92"/>
      <c r="AL71" s="92"/>
      <c r="AM71" s="92"/>
      <c r="AN71" s="93"/>
    </row>
    <row r="72" spans="1:40" ht="23.25" customHeight="1" x14ac:dyDescent="0.3">
      <c r="A72" s="33" t="s">
        <v>767</v>
      </c>
      <c r="B72" s="9">
        <f>SUMIFS('24년 7월'!$M:$M,'24년 7월'!$C:$C,"구미운용팀",'24년 7월'!$I:$I,"경유")</f>
        <v>2747000</v>
      </c>
      <c r="C72" s="9">
        <f>SUMIFS('24년 7월'!$M:$M,'24년 7월'!$C:$C,"구미운용팀",'24년 7월'!$I:$I,"휘발유")</f>
        <v>1419000</v>
      </c>
      <c r="D72" s="9">
        <f>SUMIFS('24년 7월'!$M:$M,'24년 7월'!$C:$C,"구미운용팀",'24년 7월'!$I:$I,"EV")</f>
        <v>0</v>
      </c>
      <c r="E72" s="9">
        <f>SUMIFS('25년 7월'!$M:$M,'25년 7월'!$C:$C,"구미운용팀",'25년 7월'!$I:$I,"경유")</f>
        <v>2110000</v>
      </c>
      <c r="F72" s="9">
        <f>SUMIFS('25년 7월'!$M:$M,'25년 7월'!$C:$C,"구미운용팀",'25년 7월'!$I:$I,"휘발유")</f>
        <v>1406000</v>
      </c>
      <c r="G72" s="9">
        <f>SUMIFS('25년 7월'!$M:$M,'25년 7월'!$C:$C,"구미운용팀",'25년 7월'!$I:$I,"EV")</f>
        <v>0</v>
      </c>
      <c r="H72" s="15"/>
      <c r="I72" s="13" t="s">
        <v>767</v>
      </c>
      <c r="J72" s="22">
        <f t="shared" si="26"/>
        <v>4166000</v>
      </c>
      <c r="K72" s="22">
        <f t="shared" si="27"/>
        <v>3516000</v>
      </c>
      <c r="L72" s="24">
        <f t="shared" si="28"/>
        <v>-650000</v>
      </c>
      <c r="M72" s="57"/>
      <c r="N72" s="59">
        <f>SUMIFS('24년 7월'!$K:$K,'24년 7월'!$B:$B,"소계",'24년 7월'!$C:$C,"구미운용팀")</f>
        <v>30755</v>
      </c>
      <c r="O72" s="63">
        <f>SUMIFS('25년 7월'!$K:$K,'25년 7월'!$B:$B,"소계",'25년 7월'!$C:$C,"구미운용팀")</f>
        <v>28373</v>
      </c>
      <c r="P72" s="64">
        <f t="shared" si="29"/>
        <v>-2382</v>
      </c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32"/>
      <c r="AG72" s="91"/>
      <c r="AH72" s="92"/>
      <c r="AI72" s="92"/>
      <c r="AJ72" s="92"/>
      <c r="AK72" s="92"/>
      <c r="AL72" s="92"/>
      <c r="AM72" s="92"/>
      <c r="AN72" s="93"/>
    </row>
    <row r="73" spans="1:40" ht="23.25" customHeight="1" x14ac:dyDescent="0.3">
      <c r="A73" s="33" t="s">
        <v>768</v>
      </c>
      <c r="B73" s="9">
        <f>SUMIFS('24년 8월'!$M:$M,'24년 8월'!$C:$C,"구미운용팀",'24년 8월'!$I:$I,"경유")</f>
        <v>2200000</v>
      </c>
      <c r="C73" s="9">
        <f>SUMIFS('24년 8월'!$M:$M,'24년 8월'!$C:$C,"구미운용팀",'24년 8월'!$I:$I,"휘발유")</f>
        <v>1184000</v>
      </c>
      <c r="D73" s="9">
        <f>SUMIFS('24년 8월'!$M:$M,'24년 8월'!$C:$C,"구미운용팀",'24년 8월'!$I:$I,"EV")</f>
        <v>0</v>
      </c>
      <c r="E73" s="9">
        <f>SUMIFS('25년 8월'!$M:$M,'25년 8월'!$C:$C,"구미운용팀",'25년 8월'!$I:$I,"경유")</f>
        <v>1959612</v>
      </c>
      <c r="F73" s="9">
        <f>SUMIFS('25년 8월'!$M:$M,'25년 8월'!$C:$C,"구미운용팀",'25년 8월'!$I:$I,"휘발유")</f>
        <v>1724133</v>
      </c>
      <c r="G73" s="9">
        <f>SUMIFS('25년 8월'!$M:$M,'25년 8월'!$C:$C,"구미운용팀",'25년 8월'!$I:$I,"EV")</f>
        <v>0</v>
      </c>
      <c r="H73" s="15"/>
      <c r="I73" s="13" t="s">
        <v>7</v>
      </c>
      <c r="J73" s="22">
        <f t="shared" si="26"/>
        <v>3384000</v>
      </c>
      <c r="K73" s="22">
        <f t="shared" si="27"/>
        <v>3683745</v>
      </c>
      <c r="L73" s="24">
        <f t="shared" si="28"/>
        <v>299745</v>
      </c>
      <c r="M73" s="57"/>
      <c r="N73" s="59">
        <f>SUMIFS('24년 8월'!$K:$K,'24년 8월'!$B:$B,"소계",'24년 8월'!$C:$C,"구미운용팀")</f>
        <v>26089</v>
      </c>
      <c r="O73" s="63">
        <f>SUMIFS('25년 8월'!$K:$K,'25년 8월'!$B:$B,"소계",'25년 8월'!$C:$C,"구미운용팀")</f>
        <v>25185</v>
      </c>
      <c r="P73" s="64">
        <f t="shared" si="29"/>
        <v>-904</v>
      </c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32"/>
      <c r="AG73" s="91"/>
      <c r="AH73" s="92"/>
      <c r="AI73" s="92"/>
      <c r="AJ73" s="92"/>
      <c r="AK73" s="92"/>
      <c r="AL73" s="92"/>
      <c r="AM73" s="92"/>
      <c r="AN73" s="93"/>
    </row>
    <row r="74" spans="1:40" ht="23.25" customHeight="1" x14ac:dyDescent="0.3">
      <c r="A74" s="33" t="s">
        <v>8</v>
      </c>
      <c r="B74" s="9">
        <f>SUMIFS('24년 9월'!$M:$M,'24년 9월'!$C:$C,"구미운용팀",'24년 9월'!$I:$I,"경유")</f>
        <v>1260000</v>
      </c>
      <c r="C74" s="9">
        <f>SUMIFS('24년 9월'!$M:$M,'24년 9월'!$C:$C,"구미운용팀",'24년 9월'!$I:$I,"휘발유")</f>
        <v>1012000</v>
      </c>
      <c r="D74" s="9">
        <f>SUMIFS('24년 9월'!$M:$M,'24년 9월'!$C:$C,"구미운용팀",'24년 9월'!$I:$I,"EV")</f>
        <v>0</v>
      </c>
      <c r="E74" s="9">
        <f>SUMIFS('25년 9월'!$M:$M,'25년 9월'!$C:$C,"구미운용팀",'25년 9월'!$I:$I,"경유")</f>
        <v>1860000</v>
      </c>
      <c r="F74" s="9">
        <f>SUMIFS('25년 9월'!$M:$M,'25년 9월'!$C:$C,"구미운용팀",'25년 9월'!$I:$I,"휘발유")</f>
        <v>1764771</v>
      </c>
      <c r="G74" s="9">
        <f>SUMIFS('25년 9월'!$M:$M,'25년 9월'!$C:$C,"구미운용팀",'25년 9월'!$I:$I,"EV")</f>
        <v>0</v>
      </c>
      <c r="H74" s="15"/>
      <c r="I74" s="13" t="s">
        <v>8</v>
      </c>
      <c r="J74" s="22">
        <f t="shared" si="26"/>
        <v>2272000</v>
      </c>
      <c r="K74" s="22">
        <f t="shared" si="27"/>
        <v>3624771</v>
      </c>
      <c r="L74" s="24">
        <f t="shared" si="28"/>
        <v>1352771</v>
      </c>
      <c r="M74" s="58"/>
      <c r="N74" s="59">
        <f>SUMIFS('24년 9월'!$K:$K,'24년 9월'!$B:$B,"소계",'24년 9월'!$C:$C,"구미운용팀")</f>
        <v>21490</v>
      </c>
      <c r="O74" s="63">
        <f>SUMIFS('25년 9월'!$K:$K,'25년 9월'!$B:$B,"소계",'25년 9월'!$C:$C,"구미운용팀")</f>
        <v>28154</v>
      </c>
      <c r="P74" s="64">
        <f t="shared" si="29"/>
        <v>6664</v>
      </c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32"/>
      <c r="AG74" s="91"/>
      <c r="AH74" s="92"/>
      <c r="AI74" s="92"/>
      <c r="AJ74" s="92"/>
      <c r="AK74" s="92"/>
      <c r="AL74" s="92"/>
      <c r="AM74" s="92"/>
      <c r="AN74" s="93"/>
    </row>
    <row r="75" spans="1:40" ht="23.25" customHeight="1" x14ac:dyDescent="0.3">
      <c r="A75" s="33" t="s">
        <v>9</v>
      </c>
      <c r="B75" s="9">
        <f>SUMIFS('24년 10월'!$M:$M,'24년 10월'!$C:$C,"구미운용팀",'24년 10월'!$I:$I,"경유")</f>
        <v>1347000</v>
      </c>
      <c r="C75" s="9">
        <f>SUMIFS('24년 10월'!$M:$M,'24년 10월'!$C:$C,"구미운용팀",'24년 10월'!$I:$I,"휘발유")</f>
        <v>855000</v>
      </c>
      <c r="D75" s="9">
        <f>SUMIFS('24년 10월'!$M:$M,'24년 10월'!$C:$C,"구미운용팀",'24년 10월'!$I:$I,"EV")</f>
        <v>0</v>
      </c>
      <c r="E75" s="9">
        <f>SUMIFS('25년 10월'!$M:$M,'25년 10월'!$C:$C,"구미운용팀",'25년 10월'!$I:$I,"경유")</f>
        <v>1549000</v>
      </c>
      <c r="F75" s="9">
        <f>SUMIFS('25년 10월'!$M:$M,'25년 10월'!$C:$C,"구미운용팀",'25년 10월'!$I:$I,"휘발유")</f>
        <v>1234000</v>
      </c>
      <c r="G75" s="9">
        <f>SUMIFS('25년 10월'!$M:$M,'25년 10월'!$C:$C,"구미운용팀",'25년 10월'!$I:$I,"EV")</f>
        <v>0</v>
      </c>
      <c r="H75" s="15"/>
      <c r="I75" s="13" t="s">
        <v>9</v>
      </c>
      <c r="J75" s="22">
        <f t="shared" si="26"/>
        <v>2202000</v>
      </c>
      <c r="K75" s="22">
        <f t="shared" si="27"/>
        <v>2783000</v>
      </c>
      <c r="L75" s="24">
        <f t="shared" si="28"/>
        <v>581000</v>
      </c>
      <c r="M75" s="58"/>
      <c r="N75" s="59">
        <f>SUMIFS('24년 10월'!$K:$K,'24년 10월'!$B:$B,"소계",'24년 10월'!$C:$C,"구미운용팀")</f>
        <v>22535</v>
      </c>
      <c r="O75" s="63">
        <f>SUMIFS('25년 10월'!$K:$K,'25년 10월'!$B:$B,"소계",'25년 10월'!$C:$C,"구미운용팀")</f>
        <v>22083</v>
      </c>
      <c r="P75" s="64">
        <f t="shared" si="29"/>
        <v>-452</v>
      </c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32"/>
      <c r="AG75" s="91"/>
      <c r="AH75" s="92"/>
      <c r="AI75" s="92"/>
      <c r="AJ75" s="92"/>
      <c r="AK75" s="92"/>
      <c r="AL75" s="92"/>
      <c r="AM75" s="92"/>
      <c r="AN75" s="93"/>
    </row>
    <row r="76" spans="1:40" ht="23.25" customHeight="1" x14ac:dyDescent="0.3">
      <c r="A76" s="33" t="s">
        <v>10</v>
      </c>
      <c r="B76" s="9">
        <f>SUMIFS('24년 11월'!$M:$M,'24년 11월'!$C:$C,"구미운용팀",'24년 11월'!$I:$I,"경유")</f>
        <v>1248000</v>
      </c>
      <c r="C76" s="9">
        <f>SUMIFS('24년 11월'!$M:$M,'24년 11월'!$C:$C,"구미운용팀",'24년 11월'!$I:$I,"휘발유")</f>
        <v>910000</v>
      </c>
      <c r="D76" s="9">
        <f>SUMIFS('24년 11월'!$M:$M,'24년 11월'!$C:$C,"구미운용팀",'24년 11월'!$I:$I,"EV")</f>
        <v>5220</v>
      </c>
      <c r="E76" s="9">
        <f>SUMIFS('25년 11월'!$M:$M,'25년 11월'!$C:$C,"구미운용팀",'25년 11월'!$I:$I,"경유")</f>
        <v>1420000</v>
      </c>
      <c r="F76" s="9">
        <f>SUMIFS('25년 11월'!$M:$M,'25년 11월'!$C:$C,"구미운용팀",'25년 11월'!$I:$I,"휘발유")</f>
        <v>1285000</v>
      </c>
      <c r="G76" s="9">
        <f>SUMIFS('25년 11월'!$M:$M,'25년 11월'!$C:$C,"구미운용팀",'25년 11월'!$I:$I,"EV")</f>
        <v>0</v>
      </c>
      <c r="H76" s="15"/>
      <c r="I76" s="13" t="s">
        <v>10</v>
      </c>
      <c r="J76" s="22">
        <f t="shared" si="26"/>
        <v>2163220</v>
      </c>
      <c r="K76" s="22">
        <f t="shared" si="27"/>
        <v>2705000</v>
      </c>
      <c r="L76" s="24">
        <f t="shared" si="28"/>
        <v>541780</v>
      </c>
      <c r="M76" s="58"/>
      <c r="N76" s="59">
        <f>SUMIFS('24년 11월'!$K:$K,'24년 11월'!$B:$B,"소계",'24년 11월'!$C:$C,"구미운용팀")</f>
        <v>21925</v>
      </c>
      <c r="O76" s="63">
        <f>SUMIFS('25년 11월'!$K:$K,'25년 11월'!$B:$B,"소계",'25년 11월'!$C:$C,"구미운용팀")</f>
        <v>22648</v>
      </c>
      <c r="P76" s="64">
        <f t="shared" si="29"/>
        <v>723</v>
      </c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32"/>
      <c r="AG76" s="91"/>
      <c r="AH76" s="92"/>
      <c r="AI76" s="92"/>
      <c r="AJ76" s="92"/>
      <c r="AK76" s="92"/>
      <c r="AL76" s="92"/>
      <c r="AM76" s="92"/>
      <c r="AN76" s="93"/>
    </row>
    <row r="77" spans="1:40" ht="23.25" customHeight="1" x14ac:dyDescent="0.3">
      <c r="A77" s="33" t="s">
        <v>11</v>
      </c>
      <c r="B77" s="9">
        <f>SUMIFS('24년 12월'!$M:$M,'24년 12월'!$C:$C,"구미운용팀",'24년 12월'!$I:$I,"경유")</f>
        <v>1178000</v>
      </c>
      <c r="C77" s="9">
        <f>SUMIFS('24년 12월'!$M:$M,'24년 12월'!$C:$C,"구미운용팀",'24년 12월'!$I:$I,"휘발유")</f>
        <v>860000</v>
      </c>
      <c r="D77" s="9">
        <f>SUMIFS('24년 12월'!$M:$M,'24년 12월'!$C:$C,"구미운용팀",'24년 12월'!$I:$I,"EV")</f>
        <v>0</v>
      </c>
      <c r="E77" s="9">
        <f>SUMIFS('25년 12월'!$M:$M,'25년 12월'!$C:$C,"구미운용팀",'25년 12월'!$I:$I,"경유")</f>
        <v>1498000</v>
      </c>
      <c r="F77" s="9">
        <f>SUMIFS('25년 12월'!$M:$M,'25년 12월'!$C:$C,"구미운용팀",'25년 12월'!$I:$I,"휘발유")</f>
        <v>1371000</v>
      </c>
      <c r="G77" s="9">
        <f>SUMIFS('25년 12월'!$M:$M,'25년 12월'!$C:$C,"구미운용팀",'25년 12월'!$I:$I,"EV")</f>
        <v>0</v>
      </c>
      <c r="H77" s="15"/>
      <c r="I77" s="13" t="s">
        <v>11</v>
      </c>
      <c r="J77" s="22">
        <f t="shared" si="26"/>
        <v>2038000</v>
      </c>
      <c r="K77" s="22">
        <f t="shared" ref="K77" si="30">E77+F77+G77</f>
        <v>2869000</v>
      </c>
      <c r="L77" s="24">
        <f t="shared" ref="L77" si="31">K77-J77</f>
        <v>831000</v>
      </c>
      <c r="M77" s="58"/>
      <c r="N77" s="59">
        <f>SUMIFS('24년 12월'!$K:$K,'24년 12월'!$B:$B,"소계",'24년 12월'!$C:$C,"구미운용팀")</f>
        <v>20306</v>
      </c>
      <c r="O77" s="63">
        <f>SUMIFS('25년 12월'!$K:$K,'25년 12월'!$B:$B,"소계",'25년 12월'!$C:$C,"구미운용팀")</f>
        <v>20413</v>
      </c>
      <c r="P77" s="64">
        <f t="shared" ref="P77" si="32">O77-N77</f>
        <v>107</v>
      </c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32"/>
      <c r="AG77" s="91"/>
      <c r="AH77" s="92"/>
      <c r="AI77" s="92"/>
      <c r="AJ77" s="92"/>
      <c r="AK77" s="92"/>
      <c r="AL77" s="92"/>
      <c r="AM77" s="92"/>
      <c r="AN77" s="93"/>
    </row>
    <row r="78" spans="1:40" ht="23.25" customHeight="1" x14ac:dyDescent="0.3">
      <c r="A78" s="33" t="s">
        <v>13</v>
      </c>
      <c r="B78" s="14">
        <f t="shared" ref="B78:G78" si="33">SUM(B66:B77)</f>
        <v>23162981</v>
      </c>
      <c r="C78" s="14">
        <f t="shared" si="33"/>
        <v>13442000</v>
      </c>
      <c r="D78" s="14">
        <f t="shared" si="33"/>
        <v>57476</v>
      </c>
      <c r="E78" s="14">
        <f t="shared" si="33"/>
        <v>19941612</v>
      </c>
      <c r="F78" s="14">
        <f t="shared" si="33"/>
        <v>11950904</v>
      </c>
      <c r="G78" s="14">
        <f t="shared" si="33"/>
        <v>10490</v>
      </c>
      <c r="H78" s="15"/>
      <c r="I78" s="15"/>
      <c r="J78" s="15"/>
      <c r="K78" s="15"/>
      <c r="L78" s="15"/>
      <c r="M78" s="15"/>
      <c r="N78" s="15"/>
      <c r="O78" s="15"/>
      <c r="P78" s="57">
        <f>SUM(P66:P77)</f>
        <v>-10909</v>
      </c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32"/>
      <c r="AG78" s="91"/>
      <c r="AH78" s="92"/>
      <c r="AI78" s="92"/>
      <c r="AJ78" s="92"/>
      <c r="AK78" s="92"/>
      <c r="AL78" s="92"/>
      <c r="AM78" s="92"/>
      <c r="AN78" s="93"/>
    </row>
    <row r="79" spans="1:40" ht="24.75" customHeight="1" thickBot="1" x14ac:dyDescent="0.35">
      <c r="A79" s="34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6"/>
      <c r="AG79" s="94"/>
      <c r="AH79" s="95"/>
      <c r="AI79" s="95"/>
      <c r="AJ79" s="95"/>
      <c r="AK79" s="95"/>
      <c r="AL79" s="95"/>
      <c r="AM79" s="95"/>
      <c r="AN79" s="96"/>
    </row>
    <row r="80" spans="1:40" ht="23.25" customHeight="1" x14ac:dyDescent="0.3">
      <c r="A80" s="98" t="s">
        <v>803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100"/>
      <c r="AG80" s="74" t="s">
        <v>809</v>
      </c>
      <c r="AH80" s="75"/>
      <c r="AI80" s="75"/>
      <c r="AJ80" s="75"/>
      <c r="AK80" s="75"/>
      <c r="AL80" s="75"/>
      <c r="AM80" s="75"/>
      <c r="AN80" s="76"/>
    </row>
    <row r="81" spans="1:40" ht="23.25" customHeight="1" thickBot="1" x14ac:dyDescent="0.35">
      <c r="A81" s="101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3"/>
      <c r="AG81" s="77"/>
      <c r="AH81" s="78"/>
      <c r="AI81" s="78"/>
      <c r="AJ81" s="78"/>
      <c r="AK81" s="78"/>
      <c r="AL81" s="78"/>
      <c r="AM81" s="78"/>
      <c r="AN81" s="79"/>
    </row>
    <row r="82" spans="1:40" ht="23.25" customHeight="1" x14ac:dyDescent="0.3">
      <c r="A82" s="28"/>
      <c r="B82" s="29"/>
      <c r="C82" s="29"/>
      <c r="D82" s="29"/>
      <c r="E82" s="29"/>
      <c r="F82" s="29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1"/>
      <c r="AG82" s="80"/>
      <c r="AH82" s="89"/>
      <c r="AI82" s="89"/>
      <c r="AJ82" s="89"/>
      <c r="AK82" s="89"/>
      <c r="AL82" s="89"/>
      <c r="AM82" s="89"/>
      <c r="AN82" s="90"/>
    </row>
    <row r="83" spans="1:40" ht="23.25" customHeight="1" x14ac:dyDescent="0.3">
      <c r="A83" s="104" t="s">
        <v>769</v>
      </c>
      <c r="B83" s="106" t="s">
        <v>763</v>
      </c>
      <c r="C83" s="107"/>
      <c r="D83" s="108"/>
      <c r="E83" s="106" t="s">
        <v>762</v>
      </c>
      <c r="F83" s="107"/>
      <c r="G83" s="108"/>
      <c r="H83" s="15"/>
      <c r="I83" s="60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32"/>
      <c r="AG83" s="91"/>
      <c r="AH83" s="92"/>
      <c r="AI83" s="92"/>
      <c r="AJ83" s="92"/>
      <c r="AK83" s="92"/>
      <c r="AL83" s="92"/>
      <c r="AM83" s="92"/>
      <c r="AN83" s="93"/>
    </row>
    <row r="84" spans="1:40" ht="23.25" customHeight="1" x14ac:dyDescent="0.3">
      <c r="A84" s="105"/>
      <c r="B84" s="25" t="s">
        <v>779</v>
      </c>
      <c r="C84" s="25" t="s">
        <v>780</v>
      </c>
      <c r="D84" s="25" t="s">
        <v>781</v>
      </c>
      <c r="E84" s="25" t="s">
        <v>779</v>
      </c>
      <c r="F84" s="25" t="s">
        <v>780</v>
      </c>
      <c r="G84" s="25" t="s">
        <v>781</v>
      </c>
      <c r="H84" s="15"/>
      <c r="I84" s="25" t="s">
        <v>772</v>
      </c>
      <c r="J84" s="25" t="s">
        <v>775</v>
      </c>
      <c r="K84" s="25" t="s">
        <v>774</v>
      </c>
      <c r="L84" s="25" t="s">
        <v>776</v>
      </c>
      <c r="M84" s="42"/>
      <c r="N84" s="25" t="s">
        <v>816</v>
      </c>
      <c r="O84" s="25" t="s">
        <v>817</v>
      </c>
      <c r="P84" s="25" t="s">
        <v>820</v>
      </c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32"/>
      <c r="AG84" s="91"/>
      <c r="AH84" s="92"/>
      <c r="AI84" s="92"/>
      <c r="AJ84" s="92"/>
      <c r="AK84" s="92"/>
      <c r="AL84" s="92"/>
      <c r="AM84" s="92"/>
      <c r="AN84" s="93"/>
    </row>
    <row r="85" spans="1:40" ht="23.25" customHeight="1" x14ac:dyDescent="0.3">
      <c r="A85" s="33" t="s">
        <v>764</v>
      </c>
      <c r="B85" s="9">
        <f>SUMIFS('24년 1월'!$M:$M,'24년 1월'!$C:$C,"문경운용팀",'24년 1월'!$I:$I,"경유")</f>
        <v>2232000</v>
      </c>
      <c r="C85" s="9">
        <f>SUMIFS('24년 1월'!$M:$M,'24년 1월'!$C:$C,"문경운용팀",'24년 1월'!$I:$I,"휘발유")</f>
        <v>784000</v>
      </c>
      <c r="D85" s="9">
        <f>SUMIFS('24년 1월'!$M:$M,'24년 1월'!$C:$C,"문경운용팀",'24년 1월'!$I:$I,"EV")</f>
        <v>0</v>
      </c>
      <c r="E85" s="9">
        <f>SUMIFS('25년 1월'!$M:$M,'25년 1월'!$C:$C,"문경운용팀",'25년 1월'!$I:$I,"경유")</f>
        <v>1730000</v>
      </c>
      <c r="F85" s="9">
        <f>SUMIFS('25년 1월'!$M:$M,'25년 1월'!$C:$C,"문경운용팀",'25년 1월'!$I:$I,"휘발유")</f>
        <v>315000</v>
      </c>
      <c r="G85" s="9">
        <f>SUMIFS('25년 1월'!$M:$M,'25년 1월'!$C:$C,"문경운용팀",'25년 1월'!$I:$I,"EV")</f>
        <v>40002</v>
      </c>
      <c r="H85" s="15"/>
      <c r="I85" s="13" t="s">
        <v>0</v>
      </c>
      <c r="J85" s="22">
        <f t="shared" ref="J85:J96" si="34">B85+C85+D85</f>
        <v>3016000</v>
      </c>
      <c r="K85" s="22">
        <f t="shared" ref="K85:K92" si="35">E85+F85+G85</f>
        <v>2085002</v>
      </c>
      <c r="L85" s="24">
        <f>K85-J85</f>
        <v>-930998</v>
      </c>
      <c r="M85" s="57"/>
      <c r="N85" s="59">
        <f>SUMIFS('24년 4월'!$K:$K,'24년 4월'!$B:$B,"소계",'24년 4월'!$C:$C,"문경운용팀")</f>
        <v>22911</v>
      </c>
      <c r="O85" s="63">
        <f>SUMIFS('25년 4월'!$K:$K,'25년 4월'!$B:$B,"소계",'25년 4월'!$C:$C,"문경운용팀")</f>
        <v>21742</v>
      </c>
      <c r="P85" s="64">
        <f>O85-N85</f>
        <v>-1169</v>
      </c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32"/>
      <c r="AG85" s="91"/>
      <c r="AH85" s="92"/>
      <c r="AI85" s="92"/>
      <c r="AJ85" s="92"/>
      <c r="AK85" s="92"/>
      <c r="AL85" s="92"/>
      <c r="AM85" s="92"/>
      <c r="AN85" s="93"/>
    </row>
    <row r="86" spans="1:40" ht="23.25" customHeight="1" x14ac:dyDescent="0.3">
      <c r="A86" s="33" t="s">
        <v>1</v>
      </c>
      <c r="B86" s="9">
        <f>SUMIFS('24년 2월'!$M:$M,'24년 2월'!$C:$C,"문경운용팀",'24년 2월'!$I:$I,"경유")</f>
        <v>1771000</v>
      </c>
      <c r="C86" s="9">
        <f>SUMIFS('24년 2월'!$M:$M,'24년 2월'!$C:$C,"문경운용팀",'24년 2월'!$I:$I,"휘발유")</f>
        <v>528000</v>
      </c>
      <c r="D86" s="9">
        <f>SUMIFS('24년 2월'!$M:$M,'24년 2월'!$C:$C,"문경운용팀",'24년 2월'!$I:$I,"EV")</f>
        <v>0</v>
      </c>
      <c r="E86" s="9">
        <f>SUMIFS('25년 2월'!$M:$M,'25년 2월'!$C:$C,"문경운용팀",'25년 2월'!$I:$I,"경유")</f>
        <v>2178748</v>
      </c>
      <c r="F86" s="9">
        <f>SUMIFS('25년 2월'!$M:$M,'25년 2월'!$C:$C,"문경운용팀",'25년 2월'!$I:$I,"휘발유")</f>
        <v>50000</v>
      </c>
      <c r="G86" s="9">
        <f>SUMIFS('25년 2월'!$M:$M,'25년 2월'!$C:$C,"문경운용팀",'25년 2월'!$I:$I,"EV")</f>
        <v>62593</v>
      </c>
      <c r="H86" s="15"/>
      <c r="I86" s="13" t="s">
        <v>1</v>
      </c>
      <c r="J86" s="22">
        <f t="shared" si="34"/>
        <v>2299000</v>
      </c>
      <c r="K86" s="22">
        <f t="shared" si="35"/>
        <v>2291341</v>
      </c>
      <c r="L86" s="24">
        <f t="shared" ref="L86:L92" si="36">K86-J86</f>
        <v>-7659</v>
      </c>
      <c r="M86" s="57"/>
      <c r="N86" s="59">
        <f>SUMIFS('24년 2월'!$K:$K,'24년 2월'!$B:$B,"소계",'24년 2월'!$C:$C,"문경운용팀")</f>
        <v>20257</v>
      </c>
      <c r="O86" s="63">
        <f>SUMIFS('25년 2월'!$K:$K,'25년 2월'!$B:$B,"소계",'25년 2월'!$C:$C,"문경운용팀")</f>
        <v>19601</v>
      </c>
      <c r="P86" s="64">
        <f t="shared" ref="P86:P95" si="37">O86-N86</f>
        <v>-656</v>
      </c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32"/>
      <c r="AG86" s="91"/>
      <c r="AH86" s="92"/>
      <c r="AI86" s="92"/>
      <c r="AJ86" s="92"/>
      <c r="AK86" s="92"/>
      <c r="AL86" s="92"/>
      <c r="AM86" s="92"/>
      <c r="AN86" s="93"/>
    </row>
    <row r="87" spans="1:40" ht="23.25" customHeight="1" x14ac:dyDescent="0.3">
      <c r="A87" s="33" t="s">
        <v>2</v>
      </c>
      <c r="B87" s="9">
        <f>SUMIFS('24년 3월'!$M:$M,'24년 3월'!$C:$C,"문경운용팀",'24년 3월'!$I:$I,"경유")</f>
        <v>2168000</v>
      </c>
      <c r="C87" s="9">
        <f>SUMIFS('24년 3월'!$M:$M,'24년 3월'!$C:$C,"문경운용팀",'24년 3월'!$I:$I,"휘발유")</f>
        <v>701000</v>
      </c>
      <c r="D87" s="9">
        <f>SUMIFS('24년 3월'!$M:$M,'24년 3월'!$C:$C,"문경운용팀",'24년 3월'!$I:$I,"EV")</f>
        <v>0</v>
      </c>
      <c r="E87" s="9">
        <f>SUMIFS('25년 3월'!$M:$M,'25년 3월'!$C:$C,"문경운용팀",'25년 3월'!$I:$I,"경유")</f>
        <v>2039000</v>
      </c>
      <c r="F87" s="9">
        <f>SUMIFS('25년 3월'!$M:$M,'25년 3월'!$C:$C,"문경운용팀",'25년 3월'!$I:$I,"휘발유")</f>
        <v>0</v>
      </c>
      <c r="G87" s="9">
        <f>SUMIFS('25년 3월'!$M:$M,'25년 3월'!$C:$C,"문경운용팀",'25년 3월'!$I:$I,"EV")</f>
        <v>39136</v>
      </c>
      <c r="H87" s="15"/>
      <c r="I87" s="13" t="s">
        <v>2</v>
      </c>
      <c r="J87" s="22">
        <f t="shared" si="34"/>
        <v>2869000</v>
      </c>
      <c r="K87" s="22">
        <f t="shared" si="35"/>
        <v>2078136</v>
      </c>
      <c r="L87" s="24">
        <f t="shared" si="36"/>
        <v>-790864</v>
      </c>
      <c r="M87" s="57"/>
      <c r="N87" s="59">
        <f>SUMIFS('24년 3월'!$K:$K,'24년 3월'!$B:$B,"소계",'24년 3월'!$C:$C,"문경운용팀")</f>
        <v>23307</v>
      </c>
      <c r="O87" s="63">
        <f>SUMIFS('25년 3월'!$K:$K,'25년 3월'!$B:$B,"소계",'25년 3월'!$C:$C,"문경운용팀")</f>
        <v>21410</v>
      </c>
      <c r="P87" s="64">
        <f t="shared" si="37"/>
        <v>-1897</v>
      </c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32"/>
      <c r="AG87" s="91"/>
      <c r="AH87" s="92"/>
      <c r="AI87" s="92"/>
      <c r="AJ87" s="92"/>
      <c r="AK87" s="92"/>
      <c r="AL87" s="92"/>
      <c r="AM87" s="92"/>
      <c r="AN87" s="93"/>
    </row>
    <row r="88" spans="1:40" ht="23.25" customHeight="1" x14ac:dyDescent="0.3">
      <c r="A88" s="33" t="s">
        <v>765</v>
      </c>
      <c r="B88" s="9">
        <f>SUMIFS('24년 4월'!$M:$M,'24년 4월'!$C:$C,"문경운용팀",'24년 4월'!$I:$I,"경유")</f>
        <v>1837000</v>
      </c>
      <c r="C88" s="9">
        <f>SUMIFS('24년 4월'!$M:$M,'24년 4월'!$C:$C,"문경운용팀",'24년 4월'!$I:$I,"휘발유")</f>
        <v>667000</v>
      </c>
      <c r="D88" s="9">
        <f>SUMIFS('24년 4월'!$M:$M,'24년 4월'!$C:$C,"문경운용팀",'24년 4월'!$I:$I,"EV")</f>
        <v>0</v>
      </c>
      <c r="E88" s="9">
        <f>SUMIFS('25년 4월'!$M:$M,'25년 4월'!$C:$C,"문경운용팀",'25년 4월'!$I:$I,"경유")</f>
        <v>2375000</v>
      </c>
      <c r="F88" s="9">
        <f>SUMIFS('25년 4월'!$M:$M,'25년 4월'!$C:$C,"문경운용팀",'25년 4월'!$I:$I,"휘발유")</f>
        <v>0</v>
      </c>
      <c r="G88" s="9">
        <f>SUMIFS('25년 4월'!$M:$M,'25년 4월'!$C:$C,"문경운용팀",'25년 4월'!$I:$I,"EV")</f>
        <v>62458</v>
      </c>
      <c r="H88" s="15"/>
      <c r="I88" s="13" t="s">
        <v>3</v>
      </c>
      <c r="J88" s="22">
        <f t="shared" si="34"/>
        <v>2504000</v>
      </c>
      <c r="K88" s="22">
        <f t="shared" si="35"/>
        <v>2437458</v>
      </c>
      <c r="L88" s="24">
        <f t="shared" si="36"/>
        <v>-66542</v>
      </c>
      <c r="M88" s="57"/>
      <c r="N88" s="59">
        <f>SUMIFS('24년 4월'!$K:$K,'24년 4월'!$B:$B,"소계",'24년 4월'!$C:$C,"문경운용팀")</f>
        <v>22911</v>
      </c>
      <c r="O88" s="63">
        <f>SUMIFS('25년 4월'!$K:$K,'25년 4월'!$B:$B,"소계",'25년 4월'!$C:$C,"문경운용팀")</f>
        <v>21742</v>
      </c>
      <c r="P88" s="64">
        <f t="shared" si="37"/>
        <v>-1169</v>
      </c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32"/>
      <c r="AG88" s="91"/>
      <c r="AH88" s="92"/>
      <c r="AI88" s="92"/>
      <c r="AJ88" s="92"/>
      <c r="AK88" s="92"/>
      <c r="AL88" s="92"/>
      <c r="AM88" s="92"/>
      <c r="AN88" s="93"/>
    </row>
    <row r="89" spans="1:40" ht="23.25" customHeight="1" x14ac:dyDescent="0.3">
      <c r="A89" s="33" t="s">
        <v>766</v>
      </c>
      <c r="B89" s="9">
        <f>SUMIFS('24년 5월'!$M:$M,'24년 5월'!$C:$C,"문경운용팀",'24년 5월'!$I:$I,"경유")</f>
        <v>2080000</v>
      </c>
      <c r="C89" s="9">
        <f>SUMIFS('24년 5월'!$M:$M,'24년 5월'!$C:$C,"문경운용팀",'24년 5월'!$I:$I,"휘발유")</f>
        <v>678000</v>
      </c>
      <c r="D89" s="9">
        <f>SUMIFS('24년 5월'!$M:$M,'24년 5월'!$C:$C,"문경운용팀",'24년 5월'!$I:$I,"EV")</f>
        <v>0</v>
      </c>
      <c r="E89" s="9">
        <f>SUMIFS('25년 5월'!$M:$M,'25년 5월'!$C:$C,"문경운용팀",'25년 5월'!$I:$I,"경유")</f>
        <v>2029000</v>
      </c>
      <c r="F89" s="9">
        <f>SUMIFS('25년 5월'!$M:$M,'25년 5월'!$C:$C,"문경운용팀",'25년 5월'!$I:$I,"휘발유")</f>
        <v>0</v>
      </c>
      <c r="G89" s="9">
        <f>SUMIFS('25년 5월'!$M:$M,'25년 5월'!$C:$C,"문경운용팀",'25년 5월'!$I:$I,"EV")</f>
        <v>68760</v>
      </c>
      <c r="H89" s="15"/>
      <c r="I89" s="13" t="s">
        <v>766</v>
      </c>
      <c r="J89" s="22">
        <f t="shared" si="34"/>
        <v>2758000</v>
      </c>
      <c r="K89" s="22">
        <f t="shared" si="35"/>
        <v>2097760</v>
      </c>
      <c r="L89" s="24">
        <f t="shared" si="36"/>
        <v>-660240</v>
      </c>
      <c r="M89" s="57"/>
      <c r="N89" s="59">
        <f>SUMIFS('24년 5월'!$K:$K,'24년 5월'!$B:$B,"소계",'24년 5월'!$C:$C,"문경운용팀")</f>
        <v>23965</v>
      </c>
      <c r="O89" s="63">
        <f>SUMIFS('25년 5월'!$K:$K,'25년 5월'!$B:$B,"소계",'25년 5월'!$C:$C,"문경운용팀")</f>
        <v>22565</v>
      </c>
      <c r="P89" s="64">
        <f t="shared" si="37"/>
        <v>-1400</v>
      </c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32"/>
      <c r="AG89" s="91"/>
      <c r="AH89" s="92"/>
      <c r="AI89" s="92"/>
      <c r="AJ89" s="92"/>
      <c r="AK89" s="92"/>
      <c r="AL89" s="92"/>
      <c r="AM89" s="92"/>
      <c r="AN89" s="93"/>
    </row>
    <row r="90" spans="1:40" ht="23.25" customHeight="1" x14ac:dyDescent="0.3">
      <c r="A90" s="33" t="s">
        <v>5</v>
      </c>
      <c r="B90" s="9">
        <f>SUMIFS('24년 6월'!$M:$M,'24년 6월'!$C:$C,"문경운용팀",'24년 6월'!$I:$I,"경유")</f>
        <v>1982000</v>
      </c>
      <c r="C90" s="9">
        <f>SUMIFS('24년 6월'!$M:$M,'24년 6월'!$C:$C,"문경운용팀",'24년 6월'!$I:$I,"휘발유")</f>
        <v>705000</v>
      </c>
      <c r="D90" s="9">
        <f>SUMIFS('24년 6월'!$M:$M,'24년 6월'!$C:$C,"문경운용팀",'24년 6월'!$I:$I,"EV")</f>
        <v>0</v>
      </c>
      <c r="E90" s="9">
        <f>SUMIFS('25년 6월'!$M:$M,'25년 6월'!$C:$C,"문경운용팀",'25년 6월'!$I:$I,"경유")</f>
        <v>2047000</v>
      </c>
      <c r="F90" s="9">
        <f>SUMIFS('25년 6월'!$M:$M,'25년 6월'!$C:$C,"문경운용팀",'25년 6월'!$I:$I,"휘발유")</f>
        <v>0</v>
      </c>
      <c r="G90" s="9">
        <f>SUMIFS('25년 6월'!$M:$M,'25년 6월'!$C:$C,"문경운용팀",'25년 6월'!$I:$I,"EV")</f>
        <v>88249</v>
      </c>
      <c r="H90" s="15"/>
      <c r="I90" s="13" t="s">
        <v>5</v>
      </c>
      <c r="J90" s="22">
        <f t="shared" si="34"/>
        <v>2687000</v>
      </c>
      <c r="K90" s="22">
        <f t="shared" si="35"/>
        <v>2135249</v>
      </c>
      <c r="L90" s="24">
        <f t="shared" si="36"/>
        <v>-551751</v>
      </c>
      <c r="M90" s="57"/>
      <c r="N90" s="59">
        <f>SUMIFS('24년 6월'!$K:$K,'24년 6월'!$B:$B,"소계",'24년 6월'!$C:$C,"문경운용팀")</f>
        <v>23488</v>
      </c>
      <c r="O90" s="63">
        <f>SUMIFS('25년 6월'!$K:$K,'25년 6월'!$B:$B,"소계",'25년 6월'!$C:$C,"문경운용팀")</f>
        <v>22216</v>
      </c>
      <c r="P90" s="64">
        <f t="shared" si="37"/>
        <v>-1272</v>
      </c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32"/>
      <c r="AG90" s="91"/>
      <c r="AH90" s="92"/>
      <c r="AI90" s="92"/>
      <c r="AJ90" s="92"/>
      <c r="AK90" s="92"/>
      <c r="AL90" s="92"/>
      <c r="AM90" s="92"/>
      <c r="AN90" s="93"/>
    </row>
    <row r="91" spans="1:40" ht="23.25" customHeight="1" x14ac:dyDescent="0.3">
      <c r="A91" s="33" t="s">
        <v>767</v>
      </c>
      <c r="B91" s="9">
        <f>SUMIFS('24년 7월'!$M:$M,'24년 7월'!$C:$C,"문경운용팀",'24년 7월'!$I:$I,"경유")</f>
        <v>2427000</v>
      </c>
      <c r="C91" s="9">
        <f>SUMIFS('24년 7월'!$M:$M,'24년 7월'!$C:$C,"문경운용팀",'24년 7월'!$I:$I,"휘발유")</f>
        <v>790000</v>
      </c>
      <c r="D91" s="9">
        <f>SUMIFS('24년 7월'!$M:$M,'24년 7월'!$C:$C,"문경운용팀",'24년 7월'!$I:$I,"EV")</f>
        <v>0</v>
      </c>
      <c r="E91" s="9">
        <f>SUMIFS('25년 7월'!$M:$M,'25년 7월'!$C:$C,"문경운용팀",'25년 7월'!$I:$I,"경유")</f>
        <v>2067000</v>
      </c>
      <c r="F91" s="9">
        <f>SUMIFS('25년 7월'!$M:$M,'25년 7월'!$C:$C,"문경운용팀",'25년 7월'!$I:$I,"휘발유")</f>
        <v>563000</v>
      </c>
      <c r="G91" s="9">
        <f>SUMIFS('25년 7월'!$M:$M,'25년 7월'!$C:$C,"문경운용팀",'25년 7월'!$I:$I,"EV")</f>
        <v>120150</v>
      </c>
      <c r="H91" s="15"/>
      <c r="I91" s="13" t="s">
        <v>767</v>
      </c>
      <c r="J91" s="22">
        <f t="shared" si="34"/>
        <v>3217000</v>
      </c>
      <c r="K91" s="22">
        <f t="shared" si="35"/>
        <v>2750150</v>
      </c>
      <c r="L91" s="24">
        <f t="shared" si="36"/>
        <v>-466850</v>
      </c>
      <c r="M91" s="57"/>
      <c r="N91" s="59">
        <f>SUMIFS('24년 7월'!$K:$K,'24년 7월'!$B:$B,"소계",'24년 7월'!$C:$C,"문경운용팀")</f>
        <v>25881</v>
      </c>
      <c r="O91" s="63">
        <f>SUMIFS('25년 7월'!$K:$K,'25년 7월'!$B:$B,"소계",'25년 7월'!$C:$C,"문경운용팀")</f>
        <v>25511</v>
      </c>
      <c r="P91" s="64">
        <f t="shared" si="37"/>
        <v>-370</v>
      </c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32"/>
      <c r="AG91" s="91"/>
      <c r="AH91" s="92"/>
      <c r="AI91" s="92"/>
      <c r="AJ91" s="92"/>
      <c r="AK91" s="92"/>
      <c r="AL91" s="92"/>
      <c r="AM91" s="92"/>
      <c r="AN91" s="93"/>
    </row>
    <row r="92" spans="1:40" ht="23.25" customHeight="1" x14ac:dyDescent="0.3">
      <c r="A92" s="33" t="s">
        <v>768</v>
      </c>
      <c r="B92" s="9">
        <f>SUMIFS('24년 8월'!$M:$M,'24년 8월'!$C:$C,"문경운용팀",'24년 8월'!$I:$I,"경유")</f>
        <v>1938000</v>
      </c>
      <c r="C92" s="9">
        <f>SUMIFS('24년 8월'!$M:$M,'24년 8월'!$C:$C,"문경운용팀",'24년 8월'!$I:$I,"휘발유")</f>
        <v>723000</v>
      </c>
      <c r="D92" s="9">
        <f>SUMIFS('24년 8월'!$M:$M,'24년 8월'!$C:$C,"문경운용팀",'24년 8월'!$I:$I,"EV")</f>
        <v>0</v>
      </c>
      <c r="E92" s="9">
        <f>SUMIFS('25년 8월'!$M:$M,'25년 8월'!$C:$C,"문경운용팀",'25년 8월'!$I:$I,"경유")</f>
        <v>1849000</v>
      </c>
      <c r="F92" s="9">
        <f>SUMIFS('25년 8월'!$M:$M,'25년 8월'!$C:$C,"문경운용팀",'25년 8월'!$I:$I,"휘발유")</f>
        <v>659000</v>
      </c>
      <c r="G92" s="9">
        <f>SUMIFS('25년 8월'!$M:$M,'25년 8월'!$C:$C,"문경운용팀",'25년 8월'!$I:$I,"EV")</f>
        <v>0</v>
      </c>
      <c r="H92" s="15"/>
      <c r="I92" s="13" t="s">
        <v>7</v>
      </c>
      <c r="J92" s="22">
        <f t="shared" si="34"/>
        <v>2661000</v>
      </c>
      <c r="K92" s="22">
        <f t="shared" si="35"/>
        <v>2508000</v>
      </c>
      <c r="L92" s="24">
        <f t="shared" si="36"/>
        <v>-153000</v>
      </c>
      <c r="M92" s="57"/>
      <c r="N92" s="59">
        <f>SUMIFS('24년 8월'!$K:$K,'24년 8월'!$B:$B,"소계",'24년 8월'!$C:$C,"문경운용팀")</f>
        <v>23600</v>
      </c>
      <c r="O92" s="63">
        <f>SUMIFS('25년 8월'!$K:$K,'25년 8월'!$B:$B,"소계",'25년 8월'!$C:$C,"문경운용팀")</f>
        <v>21429</v>
      </c>
      <c r="P92" s="64">
        <f t="shared" si="37"/>
        <v>-2171</v>
      </c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32"/>
      <c r="AG92" s="91"/>
      <c r="AH92" s="92"/>
      <c r="AI92" s="92"/>
      <c r="AJ92" s="92"/>
      <c r="AK92" s="92"/>
      <c r="AL92" s="92"/>
      <c r="AM92" s="92"/>
      <c r="AN92" s="93"/>
    </row>
    <row r="93" spans="1:40" ht="23.25" customHeight="1" x14ac:dyDescent="0.3">
      <c r="A93" s="33" t="s">
        <v>8</v>
      </c>
      <c r="B93" s="9">
        <f>SUMIFS('24년 9월'!$M:$M,'24년 9월'!$C:$C,"문경운용팀",'24년 9월'!$I:$I,"경유")</f>
        <v>1874000</v>
      </c>
      <c r="C93" s="9">
        <f>SUMIFS('24년 9월'!$M:$M,'24년 9월'!$C:$C,"문경운용팀",'24년 9월'!$I:$I,"휘발유")</f>
        <v>435000</v>
      </c>
      <c r="D93" s="9">
        <f>SUMIFS('24년 9월'!$M:$M,'24년 9월'!$C:$C,"문경운용팀",'24년 9월'!$I:$I,"EV")</f>
        <v>76999</v>
      </c>
      <c r="E93" s="9">
        <f>SUMIFS('25년 9월'!$M:$M,'25년 9월'!$C:$C,"문경운용팀",'25년 9월'!$I:$I,"경유")</f>
        <v>1947000</v>
      </c>
      <c r="F93" s="9">
        <f>SUMIFS('25년 9월'!$M:$M,'25년 9월'!$C:$C,"문경운용팀",'25년 9월'!$I:$I,"휘발유")</f>
        <v>601000</v>
      </c>
      <c r="G93" s="9">
        <f>SUMIFS('25년 9월'!$M:$M,'25년 9월'!$C:$C,"문경운용팀",'25년 9월'!$I:$I,"EV")</f>
        <v>0</v>
      </c>
      <c r="H93" s="15"/>
      <c r="I93" s="13" t="s">
        <v>8</v>
      </c>
      <c r="J93" s="22">
        <f t="shared" si="34"/>
        <v>2385999</v>
      </c>
      <c r="K93" s="22">
        <f t="shared" ref="K93:K95" si="38">E93+F93+G93</f>
        <v>2548000</v>
      </c>
      <c r="L93" s="24">
        <f t="shared" ref="L93:L95" si="39">K93-J93</f>
        <v>162001</v>
      </c>
      <c r="M93" s="58"/>
      <c r="N93" s="59">
        <f>SUMIFS('24년 9월'!$K:$K,'24년 9월'!$B:$B,"소계",'24년 9월'!$C:$C,"문경운용팀")</f>
        <v>21250</v>
      </c>
      <c r="O93" s="63">
        <f>SUMIFS('25년 9월'!$K:$K,'25년 9월'!$B:$B,"소계",'25년 9월'!$C:$C,"문경운용팀")</f>
        <v>22401</v>
      </c>
      <c r="P93" s="64">
        <f t="shared" si="37"/>
        <v>1151</v>
      </c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32"/>
      <c r="AG93" s="91"/>
      <c r="AH93" s="92"/>
      <c r="AI93" s="92"/>
      <c r="AJ93" s="92"/>
      <c r="AK93" s="92"/>
      <c r="AL93" s="92"/>
      <c r="AM93" s="92"/>
      <c r="AN93" s="93"/>
    </row>
    <row r="94" spans="1:40" ht="23.25" customHeight="1" x14ac:dyDescent="0.3">
      <c r="A94" s="33" t="s">
        <v>9</v>
      </c>
      <c r="B94" s="9">
        <f>SUMIFS('24년 10월'!$M:$M,'24년 10월'!$C:$C,"문경운용팀",'24년 10월'!$I:$I,"경유")</f>
        <v>1929000</v>
      </c>
      <c r="C94" s="9">
        <f>SUMIFS('24년 10월'!$M:$M,'24년 10월'!$C:$C,"문경운용팀",'24년 10월'!$I:$I,"휘발유")</f>
        <v>471000</v>
      </c>
      <c r="D94" s="9">
        <f>SUMIFS('24년 10월'!$M:$M,'24년 10월'!$C:$C,"문경운용팀",'24년 10월'!$I:$I,"EV")</f>
        <v>66347</v>
      </c>
      <c r="E94" s="9">
        <f>SUMIFS('25년 10월'!$M:$M,'25년 10월'!$C:$C,"문경운용팀",'25년 10월'!$I:$I,"경유")</f>
        <v>1499000</v>
      </c>
      <c r="F94" s="9">
        <f>SUMIFS('25년 10월'!$M:$M,'25년 10월'!$C:$C,"문경운용팀",'25년 10월'!$I:$I,"휘발유")</f>
        <v>570000</v>
      </c>
      <c r="G94" s="9">
        <f>SUMIFS('25년 10월'!$M:$M,'25년 10월'!$C:$C,"문경운용팀",'25년 10월'!$I:$I,"EV")</f>
        <v>0</v>
      </c>
      <c r="H94" s="15"/>
      <c r="I94" s="13" t="s">
        <v>9</v>
      </c>
      <c r="J94" s="22">
        <f t="shared" si="34"/>
        <v>2466347</v>
      </c>
      <c r="K94" s="22">
        <f t="shared" si="38"/>
        <v>2069000</v>
      </c>
      <c r="L94" s="24">
        <f t="shared" si="39"/>
        <v>-397347</v>
      </c>
      <c r="M94" s="58"/>
      <c r="N94" s="59">
        <f>SUMIFS('24년 10월'!$K:$K,'24년 10월'!$B:$B,"소계",'24년 10월'!$C:$C,"문경운용팀")</f>
        <v>21898</v>
      </c>
      <c r="O94" s="63">
        <f>SUMIFS('25년 10월'!$K:$K,'25년 10월'!$B:$B,"소계",'25년 10월'!$C:$C,"문경운용팀")</f>
        <v>18964</v>
      </c>
      <c r="P94" s="64">
        <f t="shared" si="37"/>
        <v>-2934</v>
      </c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32"/>
      <c r="AG94" s="91"/>
      <c r="AH94" s="92"/>
      <c r="AI94" s="92"/>
      <c r="AJ94" s="92"/>
      <c r="AK94" s="92"/>
      <c r="AL94" s="92"/>
      <c r="AM94" s="92"/>
      <c r="AN94" s="93"/>
    </row>
    <row r="95" spans="1:40" ht="23.25" customHeight="1" x14ac:dyDescent="0.3">
      <c r="A95" s="33" t="s">
        <v>10</v>
      </c>
      <c r="B95" s="9">
        <f>SUMIFS('24년 11월'!$M:$M,'24년 11월'!$C:$C,"문경운용팀",'24년 11월'!$I:$I,"경유")</f>
        <v>1710000</v>
      </c>
      <c r="C95" s="9">
        <f>SUMIFS('24년 11월'!$M:$M,'24년 11월'!$C:$C,"문경운용팀",'24년 11월'!$I:$I,"휘발유")</f>
        <v>360000</v>
      </c>
      <c r="D95" s="9">
        <f>SUMIFS('24년 11월'!$M:$M,'24년 11월'!$C:$C,"문경운용팀",'24년 11월'!$I:$I,"EV")</f>
        <v>45152</v>
      </c>
      <c r="E95" s="9">
        <f>SUMIFS('25년 11월'!$M:$M,'25년 11월'!$C:$C,"문경운용팀",'25년 11월'!$I:$I,"경유")</f>
        <v>1726000</v>
      </c>
      <c r="F95" s="9">
        <f>SUMIFS('25년 11월'!$M:$M,'25년 11월'!$C:$C,"문경운용팀",'25년 11월'!$I:$I,"휘발유")</f>
        <v>355000</v>
      </c>
      <c r="G95" s="9">
        <f>SUMIFS('25년 11월'!$M:$M,'25년 11월'!$C:$C,"문경운용팀",'25년 11월'!$I:$I,"EV")</f>
        <v>0</v>
      </c>
      <c r="H95" s="15"/>
      <c r="I95" s="13" t="s">
        <v>10</v>
      </c>
      <c r="J95" s="22">
        <f t="shared" si="34"/>
        <v>2115152</v>
      </c>
      <c r="K95" s="22">
        <f t="shared" si="38"/>
        <v>2081000</v>
      </c>
      <c r="L95" s="24">
        <f t="shared" si="39"/>
        <v>-34152</v>
      </c>
      <c r="M95" s="58"/>
      <c r="N95" s="59">
        <f>SUMIFS('24년 11월'!$K:$K,'24년 11월'!$B:$B,"소계",'24년 11월'!$C:$C,"문경운용팀")</f>
        <v>19941</v>
      </c>
      <c r="O95" s="63">
        <f>SUMIFS('25년 11월'!$K:$K,'25년 11월'!$B:$B,"소계",'25년 11월'!$C:$C,"문경운용팀")</f>
        <v>17521</v>
      </c>
      <c r="P95" s="64">
        <f t="shared" si="37"/>
        <v>-2420</v>
      </c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32"/>
      <c r="AG95" s="91"/>
      <c r="AH95" s="92"/>
      <c r="AI95" s="92"/>
      <c r="AJ95" s="92"/>
      <c r="AK95" s="92"/>
      <c r="AL95" s="92"/>
      <c r="AM95" s="92"/>
      <c r="AN95" s="93"/>
    </row>
    <row r="96" spans="1:40" ht="23.25" customHeight="1" x14ac:dyDescent="0.3">
      <c r="A96" s="33" t="s">
        <v>11</v>
      </c>
      <c r="B96" s="9">
        <f>SUMIFS('24년 12월'!$M:$M,'24년 12월'!$C:$C,"문경운용팀",'24년 12월'!$I:$I,"경유")</f>
        <v>1659000</v>
      </c>
      <c r="C96" s="9">
        <f>SUMIFS('24년 12월'!$M:$M,'24년 12월'!$C:$C,"문경운용팀",'24년 12월'!$I:$I,"휘발유")</f>
        <v>360000</v>
      </c>
      <c r="D96" s="9">
        <f>SUMIFS('24년 12월'!$M:$M,'24년 12월'!$C:$C,"문경운용팀",'24년 12월'!$I:$I,"EV")</f>
        <v>51230</v>
      </c>
      <c r="E96" s="9">
        <f>SUMIFS('25년 12월'!$M:$M,'25년 12월'!$C:$C,"문경운용팀",'25년 12월'!$I:$I,"경유")</f>
        <v>1632000</v>
      </c>
      <c r="F96" s="9">
        <f>SUMIFS('25년 12월'!$M:$M,'25년 12월'!$C:$C,"문경운용팀",'25년 12월'!$I:$I,"휘발유")</f>
        <v>290000</v>
      </c>
      <c r="G96" s="9">
        <f>SUMIFS('25년 12월'!$M:$M,'25년 12월'!$C:$C,"문경운용팀",'25년 12월'!$I:$I,"EV")</f>
        <v>0</v>
      </c>
      <c r="H96" s="15"/>
      <c r="I96" s="13" t="s">
        <v>11</v>
      </c>
      <c r="J96" s="22">
        <f t="shared" si="34"/>
        <v>2070230</v>
      </c>
      <c r="K96" s="22">
        <f t="shared" ref="K96" si="40">E96+F96+G96</f>
        <v>1922000</v>
      </c>
      <c r="L96" s="24">
        <f t="shared" ref="L96" si="41">K96-J96</f>
        <v>-148230</v>
      </c>
      <c r="M96" s="58"/>
      <c r="N96" s="59">
        <f>SUMIFS('24년 12월'!$K:$K,'24년 12월'!$B:$B,"소계",'24년 12월'!$C:$C,"문경운용팀")</f>
        <v>19007</v>
      </c>
      <c r="O96" s="63">
        <f>SUMIFS('25년 12월'!$K:$K,'25년 12월'!$B:$B,"소계",'25년 12월'!$C:$C,"문경운용팀")</f>
        <v>16842</v>
      </c>
      <c r="P96" s="64">
        <f t="shared" ref="P96" si="42">O96-N96</f>
        <v>-2165</v>
      </c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32"/>
      <c r="AG96" s="91"/>
      <c r="AH96" s="92"/>
      <c r="AI96" s="92"/>
      <c r="AJ96" s="92"/>
      <c r="AK96" s="92"/>
      <c r="AL96" s="92"/>
      <c r="AM96" s="92"/>
      <c r="AN96" s="93"/>
    </row>
    <row r="97" spans="1:40" ht="23.25" customHeight="1" x14ac:dyDescent="0.3">
      <c r="A97" s="33" t="s">
        <v>13</v>
      </c>
      <c r="B97" s="14">
        <f t="shared" ref="B97:G97" si="43">SUM(B85:B96)</f>
        <v>23607000</v>
      </c>
      <c r="C97" s="14">
        <f t="shared" si="43"/>
        <v>7202000</v>
      </c>
      <c r="D97" s="14">
        <f t="shared" si="43"/>
        <v>239728</v>
      </c>
      <c r="E97" s="14">
        <f t="shared" si="43"/>
        <v>23118748</v>
      </c>
      <c r="F97" s="14">
        <f t="shared" si="43"/>
        <v>3403000</v>
      </c>
      <c r="G97" s="14">
        <f t="shared" si="43"/>
        <v>481348</v>
      </c>
      <c r="H97" s="15"/>
      <c r="I97" s="15"/>
      <c r="J97" s="15"/>
      <c r="K97" s="15"/>
      <c r="L97" s="15"/>
      <c r="M97" s="15"/>
      <c r="N97" s="15"/>
      <c r="O97" s="15"/>
      <c r="P97" s="57">
        <f>SUM(P85:P96)</f>
        <v>-16472</v>
      </c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32"/>
      <c r="AG97" s="91"/>
      <c r="AH97" s="92"/>
      <c r="AI97" s="92"/>
      <c r="AJ97" s="92"/>
      <c r="AK97" s="92"/>
      <c r="AL97" s="92"/>
      <c r="AM97" s="92"/>
      <c r="AN97" s="93"/>
    </row>
    <row r="98" spans="1:40" ht="37.5" customHeight="1" thickBot="1" x14ac:dyDescent="0.35">
      <c r="A98" s="34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6"/>
      <c r="AG98" s="94"/>
      <c r="AH98" s="95"/>
      <c r="AI98" s="95"/>
      <c r="AJ98" s="95"/>
      <c r="AK98" s="95"/>
      <c r="AL98" s="95"/>
      <c r="AM98" s="95"/>
      <c r="AN98" s="96"/>
    </row>
    <row r="99" spans="1:40" ht="37.5" customHeight="1" x14ac:dyDescent="0.3">
      <c r="A99" s="98" t="s">
        <v>804</v>
      </c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100"/>
      <c r="AG99" s="74" t="s">
        <v>809</v>
      </c>
      <c r="AH99" s="75"/>
      <c r="AI99" s="75"/>
      <c r="AJ99" s="75"/>
      <c r="AK99" s="75"/>
      <c r="AL99" s="75"/>
      <c r="AM99" s="75"/>
      <c r="AN99" s="76"/>
    </row>
    <row r="100" spans="1:40" ht="23.25" customHeight="1" thickBot="1" x14ac:dyDescent="0.35">
      <c r="A100" s="101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3"/>
      <c r="AG100" s="77"/>
      <c r="AH100" s="78"/>
      <c r="AI100" s="78"/>
      <c r="AJ100" s="78"/>
      <c r="AK100" s="78"/>
      <c r="AL100" s="78"/>
      <c r="AM100" s="78"/>
      <c r="AN100" s="79"/>
    </row>
    <row r="101" spans="1:40" ht="23.25" customHeight="1" x14ac:dyDescent="0.3">
      <c r="A101" s="28"/>
      <c r="B101" s="29"/>
      <c r="C101" s="29"/>
      <c r="D101" s="29"/>
      <c r="E101" s="29"/>
      <c r="F101" s="29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1"/>
      <c r="AG101" s="80"/>
      <c r="AH101" s="89"/>
      <c r="AI101" s="89"/>
      <c r="AJ101" s="89"/>
      <c r="AK101" s="89"/>
      <c r="AL101" s="89"/>
      <c r="AM101" s="89"/>
      <c r="AN101" s="90"/>
    </row>
    <row r="102" spans="1:40" ht="23.25" customHeight="1" x14ac:dyDescent="0.3">
      <c r="A102" s="41" t="s">
        <v>769</v>
      </c>
      <c r="B102" s="109"/>
      <c r="C102" s="109"/>
      <c r="D102" s="109"/>
      <c r="E102" s="109"/>
      <c r="F102" s="109"/>
      <c r="G102" s="109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32"/>
      <c r="AG102" s="91"/>
      <c r="AH102" s="92"/>
      <c r="AI102" s="92"/>
      <c r="AJ102" s="92"/>
      <c r="AK102" s="92"/>
      <c r="AL102" s="92"/>
      <c r="AM102" s="92"/>
      <c r="AN102" s="93"/>
    </row>
    <row r="103" spans="1:40" ht="23.25" customHeight="1" x14ac:dyDescent="0.3">
      <c r="A103" s="104" t="s">
        <v>769</v>
      </c>
      <c r="B103" s="106" t="s">
        <v>763</v>
      </c>
      <c r="C103" s="107"/>
      <c r="D103" s="108"/>
      <c r="E103" s="106" t="s">
        <v>762</v>
      </c>
      <c r="F103" s="107"/>
      <c r="G103" s="108"/>
      <c r="H103" s="15"/>
      <c r="I103" s="60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32"/>
      <c r="AG103" s="91"/>
      <c r="AH103" s="92"/>
      <c r="AI103" s="92"/>
      <c r="AJ103" s="92"/>
      <c r="AK103" s="92"/>
      <c r="AL103" s="92"/>
      <c r="AM103" s="92"/>
      <c r="AN103" s="93"/>
    </row>
    <row r="104" spans="1:40" ht="23.25" customHeight="1" x14ac:dyDescent="0.3">
      <c r="A104" s="105"/>
      <c r="B104" s="25" t="s">
        <v>779</v>
      </c>
      <c r="C104" s="25" t="s">
        <v>780</v>
      </c>
      <c r="D104" s="25" t="s">
        <v>781</v>
      </c>
      <c r="E104" s="25" t="s">
        <v>779</v>
      </c>
      <c r="F104" s="25" t="s">
        <v>780</v>
      </c>
      <c r="G104" s="25" t="s">
        <v>781</v>
      </c>
      <c r="H104" s="15"/>
      <c r="I104" s="25" t="s">
        <v>772</v>
      </c>
      <c r="J104" s="25" t="s">
        <v>775</v>
      </c>
      <c r="K104" s="25" t="s">
        <v>774</v>
      </c>
      <c r="L104" s="25" t="s">
        <v>776</v>
      </c>
      <c r="M104" s="42"/>
      <c r="N104" s="25" t="s">
        <v>816</v>
      </c>
      <c r="O104" s="25" t="s">
        <v>817</v>
      </c>
      <c r="P104" s="25" t="s">
        <v>820</v>
      </c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32"/>
      <c r="AG104" s="91"/>
      <c r="AH104" s="92"/>
      <c r="AI104" s="92"/>
      <c r="AJ104" s="92"/>
      <c r="AK104" s="92"/>
      <c r="AL104" s="92"/>
      <c r="AM104" s="92"/>
      <c r="AN104" s="93"/>
    </row>
    <row r="105" spans="1:40" ht="23.25" customHeight="1" x14ac:dyDescent="0.3">
      <c r="A105" s="33" t="s">
        <v>764</v>
      </c>
      <c r="B105" s="9">
        <f>SUMIFS('24년 1월'!$M:$M,'24년 1월'!$C:$C,"포항운용팀",'24년 1월'!$I:$I,"경유")</f>
        <v>2657450</v>
      </c>
      <c r="C105" s="9">
        <f>SUMIFS('24년 1월'!$M:$M,'24년 1월'!$C:$C,"포항운용팀",'24년 1월'!$I:$I,"휘발유")</f>
        <v>2357817</v>
      </c>
      <c r="D105" s="9">
        <f>SUMIFS('24년 1월'!$M:$M,'24년 1월'!$C:$C,"포항운용팀",'24년 1월'!$I:$I,"EV")</f>
        <v>0</v>
      </c>
      <c r="E105" s="9">
        <f>SUMIFS('25년 1월'!$M:$M,'25년 1월'!$C:$C,"포항운용팀",'25년 1월'!$I:$I,"경유")</f>
        <v>2344868</v>
      </c>
      <c r="F105" s="9">
        <f>SUMIFS('25년 1월'!$M:$M,'25년 1월'!$C:$C,"포항운용팀",'25년 1월'!$I:$I,"휘발유")</f>
        <v>803000</v>
      </c>
      <c r="G105" s="9">
        <f>SUMIFS('25년 1월'!$M:$M,'25년 1월'!$C:$C,"포항운용팀",'25년 1월'!$I:$I,"EV")</f>
        <v>0</v>
      </c>
      <c r="H105" s="15"/>
      <c r="I105" s="13" t="s">
        <v>0</v>
      </c>
      <c r="J105" s="22">
        <f t="shared" ref="J105:J116" si="44">B105+C105+D105</f>
        <v>5015267</v>
      </c>
      <c r="K105" s="22">
        <f t="shared" ref="K105:K112" si="45">E105+F105+G105</f>
        <v>3147868</v>
      </c>
      <c r="L105" s="24">
        <f>K105-J105</f>
        <v>-1867399</v>
      </c>
      <c r="M105" s="57"/>
      <c r="N105" s="59">
        <f>SUMIFS('24년 4월'!$K:$K,'24년 4월'!$B:$B,"소계",'24년 4월'!$C:$C,"포항운용팀")</f>
        <v>45969</v>
      </c>
      <c r="O105" s="63">
        <f>SUMIFS('25년 4월'!$K:$K,'25년 4월'!$B:$B,"소계",'25년 4월'!$C:$C,"포항운용팀")</f>
        <v>48946</v>
      </c>
      <c r="P105" s="64">
        <f>O105-N105</f>
        <v>2977</v>
      </c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32"/>
      <c r="AG105" s="91"/>
      <c r="AH105" s="92"/>
      <c r="AI105" s="92"/>
      <c r="AJ105" s="92"/>
      <c r="AK105" s="92"/>
      <c r="AL105" s="92"/>
      <c r="AM105" s="92"/>
      <c r="AN105" s="93"/>
    </row>
    <row r="106" spans="1:40" ht="23.25" customHeight="1" x14ac:dyDescent="0.3">
      <c r="A106" s="33" t="s">
        <v>1</v>
      </c>
      <c r="B106" s="9">
        <f>SUMIFS('24년 2월'!$M:$M,'24년 2월'!$C:$C,"포항운용팀",'24년 2월'!$I:$I,"경유")</f>
        <v>2798857</v>
      </c>
      <c r="C106" s="9">
        <f>SUMIFS('24년 2월'!$M:$M,'24년 2월'!$C:$C,"포항운용팀",'24년 2월'!$I:$I,"휘발유")</f>
        <v>2358000</v>
      </c>
      <c r="D106" s="9">
        <f>SUMIFS('24년 2월'!$M:$M,'24년 2월'!$C:$C,"포항운용팀",'24년 2월'!$I:$I,"EV")</f>
        <v>0</v>
      </c>
      <c r="E106" s="9">
        <f>SUMIFS('25년 2월'!$M:$M,'25년 2월'!$C:$C,"포항운용팀",'25년 2월'!$I:$I,"경유")</f>
        <v>3011000</v>
      </c>
      <c r="F106" s="9">
        <f>SUMIFS('25년 2월'!$M:$M,'25년 2월'!$C:$C,"포항운용팀",'25년 2월'!$I:$I,"휘발유")</f>
        <v>1034000</v>
      </c>
      <c r="G106" s="9">
        <f>SUMIFS('25년 2월'!$M:$M,'25년 2월'!$C:$C,"포항운용팀",'25년 2월'!$I:$I,"EV")</f>
        <v>0</v>
      </c>
      <c r="H106" s="15"/>
      <c r="I106" s="13" t="s">
        <v>1</v>
      </c>
      <c r="J106" s="22">
        <f t="shared" si="44"/>
        <v>5156857</v>
      </c>
      <c r="K106" s="22">
        <f t="shared" si="45"/>
        <v>4045000</v>
      </c>
      <c r="L106" s="24">
        <f t="shared" ref="L106:L112" si="46">K106-J106</f>
        <v>-1111857</v>
      </c>
      <c r="M106" s="57"/>
      <c r="N106" s="59">
        <f>SUMIFS('24년 2월'!$K:$K,'24년 2월'!$B:$B,"소계",'24년 2월'!$C:$C,"포항운용팀")</f>
        <v>43960</v>
      </c>
      <c r="O106" s="63">
        <f>SUMIFS('25년 2월'!$K:$K,'25년 2월'!$B:$B,"소계",'25년 2월'!$C:$C,"포항운용팀")</f>
        <v>44638</v>
      </c>
      <c r="P106" s="64">
        <f t="shared" ref="P106:P116" si="47">O106-N106</f>
        <v>678</v>
      </c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32"/>
      <c r="AG106" s="91"/>
      <c r="AH106" s="92"/>
      <c r="AI106" s="92"/>
      <c r="AJ106" s="92"/>
      <c r="AK106" s="92"/>
      <c r="AL106" s="92"/>
      <c r="AM106" s="92"/>
      <c r="AN106" s="93"/>
    </row>
    <row r="107" spans="1:40" ht="23.25" customHeight="1" x14ac:dyDescent="0.3">
      <c r="A107" s="33" t="s">
        <v>2</v>
      </c>
      <c r="B107" s="9">
        <f>SUMIFS('24년 3월'!$M:$M,'24년 3월'!$C:$C,"포항운용팀",'24년 3월'!$I:$I,"경유")</f>
        <v>2902429</v>
      </c>
      <c r="C107" s="9">
        <f>SUMIFS('24년 3월'!$M:$M,'24년 3월'!$C:$C,"포항운용팀",'24년 3월'!$I:$I,"휘발유")</f>
        <v>2475825</v>
      </c>
      <c r="D107" s="9">
        <f>SUMIFS('24년 3월'!$M:$M,'24년 3월'!$C:$C,"포항운용팀",'24년 3월'!$I:$I,"EV")</f>
        <v>0</v>
      </c>
      <c r="E107" s="9">
        <f>SUMIFS('25년 3월'!$M:$M,'25년 3월'!$C:$C,"포항운용팀",'25년 3월'!$I:$I,"경유")</f>
        <v>2761000</v>
      </c>
      <c r="F107" s="9">
        <f>SUMIFS('25년 3월'!$M:$M,'25년 3월'!$C:$C,"포항운용팀",'25년 3월'!$I:$I,"휘발유")</f>
        <v>1085000</v>
      </c>
      <c r="G107" s="9">
        <f>SUMIFS('25년 3월'!$M:$M,'25년 3월'!$C:$C,"포항운용팀",'25년 3월'!$I:$I,"EV")</f>
        <v>0</v>
      </c>
      <c r="H107" s="15"/>
      <c r="I107" s="13" t="s">
        <v>2</v>
      </c>
      <c r="J107" s="22">
        <f t="shared" si="44"/>
        <v>5378254</v>
      </c>
      <c r="K107" s="22">
        <f t="shared" si="45"/>
        <v>3846000</v>
      </c>
      <c r="L107" s="24">
        <f t="shared" si="46"/>
        <v>-1532254</v>
      </c>
      <c r="M107" s="57"/>
      <c r="N107" s="59">
        <f>SUMIFS('24년 3월'!$K:$K,'24년 3월'!$B:$B,"소계",'24년 3월'!$C:$C,"포항운용팀")</f>
        <v>48672</v>
      </c>
      <c r="O107" s="63">
        <f>SUMIFS('25년 3월'!$K:$K,'25년 3월'!$B:$B,"소계",'25년 3월'!$C:$C,"포항운용팀")</f>
        <v>49543</v>
      </c>
      <c r="P107" s="64">
        <f t="shared" si="47"/>
        <v>871</v>
      </c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32"/>
      <c r="AG107" s="91"/>
      <c r="AH107" s="92"/>
      <c r="AI107" s="92"/>
      <c r="AJ107" s="92"/>
      <c r="AK107" s="92"/>
      <c r="AL107" s="92"/>
      <c r="AM107" s="92"/>
      <c r="AN107" s="93"/>
    </row>
    <row r="108" spans="1:40" ht="23.25" customHeight="1" x14ac:dyDescent="0.3">
      <c r="A108" s="33" t="s">
        <v>765</v>
      </c>
      <c r="B108" s="9">
        <f>SUMIFS('24년 4월'!$M:$M,'24년 4월'!$C:$C,"포항운용팀",'24년 4월'!$I:$I,"경유")</f>
        <v>2682373</v>
      </c>
      <c r="C108" s="9">
        <f>SUMIFS('24년 4월'!$M:$M,'24년 4월'!$C:$C,"포항운용팀",'24년 4월'!$I:$I,"휘발유")</f>
        <v>2438991</v>
      </c>
      <c r="D108" s="9">
        <f>SUMIFS('24년 4월'!$M:$M,'24년 4월'!$C:$C,"포항운용팀",'24년 4월'!$I:$I,"EV")</f>
        <v>0</v>
      </c>
      <c r="E108" s="9">
        <f>SUMIFS('25년 4월'!$M:$M,'25년 4월'!$C:$C,"포항운용팀",'25년 4월'!$I:$I,"경유")</f>
        <v>3160000</v>
      </c>
      <c r="F108" s="9">
        <f>SUMIFS('25년 4월'!$M:$M,'25년 4월'!$C:$C,"포항운용팀",'25년 4월'!$I:$I,"휘발유")</f>
        <v>978000</v>
      </c>
      <c r="G108" s="9">
        <f>SUMIFS('25년 4월'!$M:$M,'25년 4월'!$C:$C,"포항운용팀",'25년 4월'!$I:$I,"EV")</f>
        <v>0</v>
      </c>
      <c r="H108" s="15"/>
      <c r="I108" s="13" t="s">
        <v>3</v>
      </c>
      <c r="J108" s="22">
        <f t="shared" si="44"/>
        <v>5121364</v>
      </c>
      <c r="K108" s="22">
        <f t="shared" si="45"/>
        <v>4138000</v>
      </c>
      <c r="L108" s="24">
        <f t="shared" si="46"/>
        <v>-983364</v>
      </c>
      <c r="M108" s="57"/>
      <c r="N108" s="59">
        <f>SUMIFS('24년 4월'!$K:$K,'24년 4월'!$B:$B,"소계",'24년 4월'!$C:$C,"포항운용팀")</f>
        <v>45969</v>
      </c>
      <c r="O108" s="63">
        <f>SUMIFS('25년 4월'!$K:$K,'25년 4월'!$B:$B,"소계",'25년 4월'!$C:$C,"포항운용팀")</f>
        <v>48946</v>
      </c>
      <c r="P108" s="64">
        <f t="shared" si="47"/>
        <v>2977</v>
      </c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32"/>
      <c r="AG108" s="91"/>
      <c r="AH108" s="92"/>
      <c r="AI108" s="92"/>
      <c r="AJ108" s="92"/>
      <c r="AK108" s="92"/>
      <c r="AL108" s="92"/>
      <c r="AM108" s="92"/>
      <c r="AN108" s="93"/>
    </row>
    <row r="109" spans="1:40" ht="23.25" customHeight="1" x14ac:dyDescent="0.3">
      <c r="A109" s="33" t="s">
        <v>766</v>
      </c>
      <c r="B109" s="9">
        <f>SUMIFS('24년 5월'!$M:$M,'24년 5월'!$C:$C,"포항운용팀",'24년 5월'!$I:$I,"경유")</f>
        <v>3318900</v>
      </c>
      <c r="C109" s="9">
        <f>SUMIFS('24년 5월'!$M:$M,'24년 5월'!$C:$C,"포항운용팀",'24년 5월'!$I:$I,"휘발유")</f>
        <v>2405942</v>
      </c>
      <c r="D109" s="9">
        <f>SUMIFS('24년 5월'!$M:$M,'24년 5월'!$C:$C,"포항운용팀",'24년 5월'!$I:$I,"EV")</f>
        <v>0</v>
      </c>
      <c r="E109" s="9">
        <f>SUMIFS('25년 5월'!$M:$M,'25년 5월'!$C:$C,"포항운용팀",'25년 5월'!$I:$I,"경유")</f>
        <v>2632000</v>
      </c>
      <c r="F109" s="9">
        <f>SUMIFS('25년 5월'!$M:$M,'25년 5월'!$C:$C,"포항운용팀",'25년 5월'!$I:$I,"휘발유")</f>
        <v>718000</v>
      </c>
      <c r="G109" s="9">
        <f>SUMIFS('25년 5월'!$M:$M,'25년 5월'!$C:$C,"포항운용팀",'25년 5월'!$I:$I,"EV")</f>
        <v>0</v>
      </c>
      <c r="H109" s="15"/>
      <c r="I109" s="13" t="s">
        <v>766</v>
      </c>
      <c r="J109" s="22">
        <f t="shared" si="44"/>
        <v>5724842</v>
      </c>
      <c r="K109" s="22">
        <f t="shared" si="45"/>
        <v>3350000</v>
      </c>
      <c r="L109" s="24">
        <f t="shared" si="46"/>
        <v>-2374842</v>
      </c>
      <c r="M109" s="57"/>
      <c r="N109" s="59">
        <f>SUMIFS('24년 5월'!$K:$K,'24년 5월'!$B:$B,"소계",'24년 5월'!$C:$C,"포항운용팀")</f>
        <v>47427</v>
      </c>
      <c r="O109" s="63">
        <f>SUMIFS('25년 5월'!$K:$K,'25년 5월'!$B:$B,"소계",'25년 5월'!$C:$C,"포항운용팀")</f>
        <v>41310</v>
      </c>
      <c r="P109" s="64">
        <f t="shared" si="47"/>
        <v>-6117</v>
      </c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32"/>
      <c r="AG109" s="91"/>
      <c r="AH109" s="92"/>
      <c r="AI109" s="92"/>
      <c r="AJ109" s="92"/>
      <c r="AK109" s="92"/>
      <c r="AL109" s="92"/>
      <c r="AM109" s="92"/>
      <c r="AN109" s="93"/>
    </row>
    <row r="110" spans="1:40" ht="23.25" customHeight="1" x14ac:dyDescent="0.3">
      <c r="A110" s="33" t="s">
        <v>5</v>
      </c>
      <c r="B110" s="9">
        <f>SUMIFS('24년 6월'!$M:$M,'24년 6월'!$C:$C,"포항운용팀",'24년 6월'!$I:$I,"경유")</f>
        <v>2576328</v>
      </c>
      <c r="C110" s="9">
        <f>SUMIFS('24년 6월'!$M:$M,'24년 6월'!$C:$C,"포항운용팀",'24년 6월'!$I:$I,"휘발유")</f>
        <v>2341000</v>
      </c>
      <c r="D110" s="9">
        <f>SUMIFS('24년 6월'!$M:$M,'24년 6월'!$C:$C,"포항운용팀",'24년 6월'!$I:$I,"EV")</f>
        <v>0</v>
      </c>
      <c r="E110" s="9">
        <f>SUMIFS('25년 6월'!$M:$M,'25년 6월'!$C:$C,"포항운용팀",'25년 6월'!$I:$I,"경유")</f>
        <v>2993350</v>
      </c>
      <c r="F110" s="9">
        <f>SUMIFS('25년 6월'!$M:$M,'25년 6월'!$C:$C,"포항운용팀",'25년 6월'!$I:$I,"휘발유")</f>
        <v>970000</v>
      </c>
      <c r="G110" s="9">
        <f>SUMIFS('25년 6월'!$M:$M,'25년 6월'!$C:$C,"포항운용팀",'25년 6월'!$I:$I,"EV")</f>
        <v>51007</v>
      </c>
      <c r="H110" s="15"/>
      <c r="I110" s="13" t="s">
        <v>5</v>
      </c>
      <c r="J110" s="22">
        <f t="shared" si="44"/>
        <v>4917328</v>
      </c>
      <c r="K110" s="22">
        <f t="shared" si="45"/>
        <v>4014357</v>
      </c>
      <c r="L110" s="24">
        <f t="shared" si="46"/>
        <v>-902971</v>
      </c>
      <c r="M110" s="57"/>
      <c r="N110" s="59">
        <f>SUMIFS('24년 6월'!$K:$K,'24년 6월'!$B:$B,"소계",'24년 6월'!$C:$C,"포항운용팀")</f>
        <v>41557</v>
      </c>
      <c r="O110" s="63">
        <f>SUMIFS('25년 6월'!$K:$K,'25년 6월'!$B:$B,"소계",'25년 6월'!$C:$C,"포항운용팀")</f>
        <v>45025</v>
      </c>
      <c r="P110" s="64">
        <f t="shared" si="47"/>
        <v>3468</v>
      </c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32"/>
      <c r="AG110" s="91"/>
      <c r="AH110" s="92"/>
      <c r="AI110" s="92"/>
      <c r="AJ110" s="92"/>
      <c r="AK110" s="92"/>
      <c r="AL110" s="92"/>
      <c r="AM110" s="92"/>
      <c r="AN110" s="93"/>
    </row>
    <row r="111" spans="1:40" ht="23.25" customHeight="1" x14ac:dyDescent="0.3">
      <c r="A111" s="33" t="s">
        <v>767</v>
      </c>
      <c r="B111" s="9">
        <f>SUMIFS('24년 7월'!$M:$M,'24년 7월'!$C:$C,"포항운용팀",'24년 7월'!$I:$I,"경유")</f>
        <v>3783531</v>
      </c>
      <c r="C111" s="9">
        <f>SUMIFS('24년 7월'!$M:$M,'24년 7월'!$C:$C,"포항운용팀",'24년 7월'!$I:$I,"휘발유")</f>
        <v>2480000</v>
      </c>
      <c r="D111" s="9">
        <f>SUMIFS('24년 7월'!$M:$M,'24년 7월'!$C:$C,"포항운용팀",'24년 7월'!$I:$I,"EV")</f>
        <v>0</v>
      </c>
      <c r="E111" s="9">
        <f>SUMIFS('25년 7월'!$M:$M,'25년 7월'!$C:$C,"포항운용팀",'25년 7월'!$I:$I,"경유")</f>
        <v>3807000</v>
      </c>
      <c r="F111" s="9">
        <f>SUMIFS('25년 7월'!$M:$M,'25년 7월'!$C:$C,"포항운용팀",'25년 7월'!$I:$I,"휘발유")</f>
        <v>2178000</v>
      </c>
      <c r="G111" s="9">
        <f>SUMIFS('25년 7월'!$M:$M,'25년 7월'!$C:$C,"포항운용팀",'25년 7월'!$I:$I,"EV")</f>
        <v>0</v>
      </c>
      <c r="H111" s="15"/>
      <c r="I111" s="13" t="s">
        <v>767</v>
      </c>
      <c r="J111" s="22">
        <f t="shared" si="44"/>
        <v>6263531</v>
      </c>
      <c r="K111" s="22">
        <f t="shared" si="45"/>
        <v>5985000</v>
      </c>
      <c r="L111" s="24">
        <f t="shared" si="46"/>
        <v>-278531</v>
      </c>
      <c r="M111" s="57"/>
      <c r="N111" s="59">
        <f>SUMIFS('24년 7월'!$K:$K,'24년 7월'!$B:$B,"소계",'24년 7월'!$C:$C,"포항운용팀")</f>
        <v>51660</v>
      </c>
      <c r="O111" s="63">
        <f>SUMIFS('25년 7월'!$K:$K,'25년 7월'!$B:$B,"소계",'25년 7월'!$C:$C,"포항운용팀")</f>
        <v>55496</v>
      </c>
      <c r="P111" s="64">
        <f t="shared" si="47"/>
        <v>3836</v>
      </c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32"/>
      <c r="AG111" s="91"/>
      <c r="AH111" s="92"/>
      <c r="AI111" s="92"/>
      <c r="AJ111" s="92"/>
      <c r="AK111" s="92"/>
      <c r="AL111" s="92"/>
      <c r="AM111" s="92"/>
      <c r="AN111" s="93"/>
    </row>
    <row r="112" spans="1:40" ht="23.25" customHeight="1" x14ac:dyDescent="0.3">
      <c r="A112" s="33" t="s">
        <v>768</v>
      </c>
      <c r="B112" s="9">
        <f>SUMIFS('24년 8월'!$M:$M,'24년 8월'!$C:$C,"포항운용팀",'24년 8월'!$I:$I,"경유")</f>
        <v>3047960</v>
      </c>
      <c r="C112" s="9">
        <f>SUMIFS('24년 8월'!$M:$M,'24년 8월'!$C:$C,"포항운용팀",'24년 8월'!$I:$I,"휘발유")</f>
        <v>2541000</v>
      </c>
      <c r="D112" s="9">
        <f>SUMIFS('24년 8월'!$M:$M,'24년 8월'!$C:$C,"포항운용팀",'24년 8월'!$I:$I,"EV")</f>
        <v>0</v>
      </c>
      <c r="E112" s="9">
        <f>SUMIFS('25년 8월'!$M:$M,'25년 8월'!$C:$C,"포항운용팀",'25년 8월'!$I:$I,"경유")</f>
        <v>3157000</v>
      </c>
      <c r="F112" s="9">
        <f>SUMIFS('25년 8월'!$M:$M,'25년 8월'!$C:$C,"포항운용팀",'25년 8월'!$I:$I,"휘발유")</f>
        <v>2166000</v>
      </c>
      <c r="G112" s="9">
        <f>SUMIFS('25년 8월'!$M:$M,'25년 8월'!$C:$C,"포항운용팀",'25년 8월'!$I:$I,"EV")</f>
        <v>0</v>
      </c>
      <c r="H112" s="15"/>
      <c r="I112" s="13" t="s">
        <v>7</v>
      </c>
      <c r="J112" s="22">
        <f t="shared" si="44"/>
        <v>5588960</v>
      </c>
      <c r="K112" s="22">
        <f t="shared" si="45"/>
        <v>5323000</v>
      </c>
      <c r="L112" s="24">
        <f t="shared" si="46"/>
        <v>-265960</v>
      </c>
      <c r="M112" s="57"/>
      <c r="N112" s="59">
        <f>SUMIFS('24년 8월'!$K:$K,'24년 8월'!$B:$B,"소계",'24년 8월'!$C:$C,"포항운용팀")</f>
        <v>43363</v>
      </c>
      <c r="O112" s="63">
        <f>SUMIFS('25년 8월'!$K:$K,'25년 8월'!$B:$B,"소계",'25년 8월'!$C:$C,"포항운용팀")</f>
        <v>44782</v>
      </c>
      <c r="P112" s="64">
        <f t="shared" si="47"/>
        <v>1419</v>
      </c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32"/>
      <c r="AG112" s="91"/>
      <c r="AH112" s="92"/>
      <c r="AI112" s="92"/>
      <c r="AJ112" s="92"/>
      <c r="AK112" s="92"/>
      <c r="AL112" s="92"/>
      <c r="AM112" s="92"/>
      <c r="AN112" s="93"/>
    </row>
    <row r="113" spans="1:40" ht="23.25" customHeight="1" x14ac:dyDescent="0.3">
      <c r="A113" s="33" t="s">
        <v>8</v>
      </c>
      <c r="B113" s="9">
        <f>SUMIFS('24년 9월'!$M:$M,'24년 9월'!$C:$C,"포항운용팀",'24년 9월'!$I:$I,"경유")</f>
        <v>2457000</v>
      </c>
      <c r="C113" s="9">
        <f>SUMIFS('24년 9월'!$M:$M,'24년 9월'!$C:$C,"포항운용팀",'24년 9월'!$I:$I,"휘발유")</f>
        <v>828000</v>
      </c>
      <c r="D113" s="9">
        <f>SUMIFS('24년 9월'!$M:$M,'24년 9월'!$C:$C,"포항운용팀",'24년 9월'!$I:$I,"EV")</f>
        <v>0</v>
      </c>
      <c r="E113" s="9">
        <f>SUMIFS('25년 9월'!$M:$M,'25년 9월'!$C:$C,"포항운용팀",'25년 9월'!$I:$I,"경유")</f>
        <v>2869000</v>
      </c>
      <c r="F113" s="9">
        <f>SUMIFS('25년 9월'!$M:$M,'25년 9월'!$C:$C,"포항운용팀",'25년 9월'!$I:$I,"휘발유")</f>
        <v>2313000</v>
      </c>
      <c r="G113" s="9">
        <f>SUMIFS('25년 9월'!$M:$M,'25년 9월'!$C:$C,"포항운용팀",'25년 9월'!$I:$I,"EV")</f>
        <v>0</v>
      </c>
      <c r="H113" s="15"/>
      <c r="I113" s="13" t="s">
        <v>8</v>
      </c>
      <c r="J113" s="22">
        <f t="shared" si="44"/>
        <v>3285000</v>
      </c>
      <c r="K113" s="22">
        <f t="shared" ref="K113:K116" si="48">E113+F113+G113</f>
        <v>5182000</v>
      </c>
      <c r="L113" s="24">
        <f t="shared" ref="L113:L116" si="49">K113-J113</f>
        <v>1897000</v>
      </c>
      <c r="M113" s="58"/>
      <c r="N113" s="59">
        <f>SUMIFS('24년 9월'!$K:$K,'24년 9월'!$B:$B,"소계",'24년 9월'!$C:$C,"포항운용팀")</f>
        <v>40253</v>
      </c>
      <c r="O113" s="63">
        <f>SUMIFS('25년 9월'!$K:$K,'25년 9월'!$B:$B,"소계",'25년 9월'!$C:$C,"포항운용팀")</f>
        <v>46187</v>
      </c>
      <c r="P113" s="64">
        <f t="shared" si="47"/>
        <v>5934</v>
      </c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32"/>
      <c r="AG113" s="91"/>
      <c r="AH113" s="92"/>
      <c r="AI113" s="92"/>
      <c r="AJ113" s="92"/>
      <c r="AK113" s="92"/>
      <c r="AL113" s="92"/>
      <c r="AM113" s="92"/>
      <c r="AN113" s="93"/>
    </row>
    <row r="114" spans="1:40" ht="23.25" customHeight="1" x14ac:dyDescent="0.3">
      <c r="A114" s="33" t="s">
        <v>9</v>
      </c>
      <c r="B114" s="9">
        <f>SUMIFS('24년 10월'!$M:$M,'24년 10월'!$C:$C,"포항운용팀",'24년 10월'!$I:$I,"경유")</f>
        <v>2368356</v>
      </c>
      <c r="C114" s="9">
        <f>SUMIFS('24년 10월'!$M:$M,'24년 10월'!$C:$C,"포항운용팀",'24년 10월'!$I:$I,"휘발유")</f>
        <v>823000</v>
      </c>
      <c r="D114" s="9">
        <f>SUMIFS('24년 10월'!$M:$M,'24년 10월'!$C:$C,"포항운용팀",'24년 10월'!$I:$I,"EV")</f>
        <v>0</v>
      </c>
      <c r="E114" s="9">
        <f>SUMIFS('25년 10월'!$M:$M,'25년 10월'!$C:$C,"포항운용팀",'25년 10월'!$I:$I,"경유")</f>
        <v>2757398</v>
      </c>
      <c r="F114" s="9">
        <f>SUMIFS('25년 10월'!$M:$M,'25년 10월'!$C:$C,"포항운용팀",'25년 10월'!$I:$I,"휘발유")</f>
        <v>1946000</v>
      </c>
      <c r="G114" s="9">
        <f>SUMIFS('25년 10월'!$M:$M,'25년 10월'!$C:$C,"포항운용팀",'25년 10월'!$I:$I,"EV")</f>
        <v>0</v>
      </c>
      <c r="H114" s="15"/>
      <c r="I114" s="13" t="s">
        <v>9</v>
      </c>
      <c r="J114" s="22">
        <f t="shared" si="44"/>
        <v>3191356</v>
      </c>
      <c r="K114" s="22">
        <f t="shared" si="48"/>
        <v>4703398</v>
      </c>
      <c r="L114" s="24">
        <f t="shared" si="49"/>
        <v>1512042</v>
      </c>
      <c r="M114" s="58"/>
      <c r="N114" s="59">
        <f>SUMIFS('24년 10월'!$K:$K,'24년 10월'!$B:$B,"소계",'24년 10월'!$C:$C,"포항운용팀")</f>
        <v>43250</v>
      </c>
      <c r="O114" s="63">
        <f>SUMIFS('25년 10월'!$K:$K,'25년 10월'!$B:$B,"소계",'25년 10월'!$C:$C,"포항운용팀")</f>
        <v>41439</v>
      </c>
      <c r="P114" s="64">
        <f t="shared" si="47"/>
        <v>-1811</v>
      </c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32"/>
      <c r="AG114" s="91"/>
      <c r="AH114" s="92"/>
      <c r="AI114" s="92"/>
      <c r="AJ114" s="92"/>
      <c r="AK114" s="92"/>
      <c r="AL114" s="92"/>
      <c r="AM114" s="92"/>
      <c r="AN114" s="93"/>
    </row>
    <row r="115" spans="1:40" ht="23.25" customHeight="1" x14ac:dyDescent="0.3">
      <c r="A115" s="33" t="s">
        <v>10</v>
      </c>
      <c r="B115" s="9">
        <f>SUMIFS('24년 11월'!$M:$M,'24년 11월'!$C:$C,"포항운용팀",'24년 11월'!$I:$I,"경유")</f>
        <v>2092308</v>
      </c>
      <c r="C115" s="9">
        <f>SUMIFS('24년 11월'!$M:$M,'24년 11월'!$C:$C,"포항운용팀",'24년 11월'!$I:$I,"휘발유")</f>
        <v>715000</v>
      </c>
      <c r="D115" s="9">
        <f>SUMIFS('24년 11월'!$M:$M,'24년 11월'!$C:$C,"포항운용팀",'24년 11월'!$I:$I,"EV")</f>
        <v>0</v>
      </c>
      <c r="E115" s="9">
        <f>SUMIFS('25년 11월'!$M:$M,'25년 11월'!$C:$C,"포항운용팀",'25년 11월'!$I:$I,"경유")</f>
        <v>2520000</v>
      </c>
      <c r="F115" s="9">
        <f>SUMIFS('25년 11월'!$M:$M,'25년 11월'!$C:$C,"포항운용팀",'25년 11월'!$I:$I,"휘발유")</f>
        <v>1810000</v>
      </c>
      <c r="G115" s="9">
        <f>SUMIFS('25년 11월'!$M:$M,'25년 11월'!$C:$C,"포항운용팀",'25년 11월'!$I:$I,"EV")</f>
        <v>0</v>
      </c>
      <c r="H115" s="15"/>
      <c r="I115" s="13" t="s">
        <v>10</v>
      </c>
      <c r="J115" s="22">
        <f t="shared" si="44"/>
        <v>2807308</v>
      </c>
      <c r="K115" s="22">
        <f t="shared" si="48"/>
        <v>4330000</v>
      </c>
      <c r="L115" s="24">
        <f t="shared" si="49"/>
        <v>1522692</v>
      </c>
      <c r="M115" s="58"/>
      <c r="N115" s="59">
        <f>SUMIFS('24년 11월'!$K:$K,'24년 11월'!$B:$B,"소계",'24년 11월'!$C:$C,"포항운용팀")</f>
        <v>41180</v>
      </c>
      <c r="O115" s="63">
        <f>SUMIFS('25년 11월'!$K:$K,'25년 11월'!$B:$B,"소계",'25년 11월'!$C:$C,"포항운용팀")</f>
        <v>40228</v>
      </c>
      <c r="P115" s="64">
        <f t="shared" si="47"/>
        <v>-952</v>
      </c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32"/>
      <c r="AG115" s="91"/>
      <c r="AH115" s="92"/>
      <c r="AI115" s="92"/>
      <c r="AJ115" s="92"/>
      <c r="AK115" s="92"/>
      <c r="AL115" s="92"/>
      <c r="AM115" s="92"/>
      <c r="AN115" s="93"/>
    </row>
    <row r="116" spans="1:40" ht="23.25" customHeight="1" x14ac:dyDescent="0.3">
      <c r="A116" s="33" t="s">
        <v>11</v>
      </c>
      <c r="B116" s="9">
        <f>SUMIFS('24년 12월'!$M:$M,'24년 12월'!$C:$C,"포항운용팀",'24년 12월'!$I:$I,"경유")</f>
        <v>2431803</v>
      </c>
      <c r="C116" s="9">
        <f>SUMIFS('24년 12월'!$M:$M,'24년 12월'!$C:$C,"포항운용팀",'24년 12월'!$I:$I,"휘발유")</f>
        <v>956000</v>
      </c>
      <c r="D116" s="9">
        <f>SUMIFS('24년 12월'!$M:$M,'24년 12월'!$C:$C,"포항운용팀",'24년 12월'!$I:$I,"EV")</f>
        <v>0</v>
      </c>
      <c r="E116" s="9">
        <f>SUMIFS('25년 12월'!$M:$M,'25년 12월'!$C:$C,"포항운용팀",'25년 12월'!$I:$I,"경유")</f>
        <v>2897000</v>
      </c>
      <c r="F116" s="9">
        <f>SUMIFS('25년 12월'!$M:$M,'25년 12월'!$C:$C,"포항운용팀",'25년 12월'!$I:$I,"휘발유")</f>
        <v>2142000</v>
      </c>
      <c r="G116" s="9">
        <f>SUMIFS('25년 12월'!$M:$M,'25년 12월'!$C:$C,"포항운용팀",'25년 12월'!$I:$I,"EV")</f>
        <v>0</v>
      </c>
      <c r="H116" s="15"/>
      <c r="I116" s="13" t="s">
        <v>11</v>
      </c>
      <c r="J116" s="22">
        <f t="shared" si="44"/>
        <v>3387803</v>
      </c>
      <c r="K116" s="22">
        <f t="shared" si="48"/>
        <v>5039000</v>
      </c>
      <c r="L116" s="24">
        <f t="shared" si="49"/>
        <v>1651197</v>
      </c>
      <c r="M116" s="58"/>
      <c r="N116" s="59">
        <f>SUMIFS('24년 12월'!$K:$K,'24년 12월'!$B:$B,"소계",'24년 12월'!$C:$C,"포항운용팀")</f>
        <v>40337</v>
      </c>
      <c r="O116" s="63">
        <f>SUMIFS('25년 12월'!$K:$K,'25년 12월'!$B:$B,"소계",'25년 12월'!$C:$C,"포항운용팀")</f>
        <v>40614</v>
      </c>
      <c r="P116" s="64">
        <f t="shared" si="47"/>
        <v>277</v>
      </c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32"/>
      <c r="AG116" s="91"/>
      <c r="AH116" s="92"/>
      <c r="AI116" s="92"/>
      <c r="AJ116" s="92"/>
      <c r="AK116" s="92"/>
      <c r="AL116" s="92"/>
      <c r="AM116" s="92"/>
      <c r="AN116" s="93"/>
    </row>
    <row r="117" spans="1:40" ht="23.25" customHeight="1" x14ac:dyDescent="0.3">
      <c r="A117" s="33" t="s">
        <v>13</v>
      </c>
      <c r="B117" s="14">
        <f t="shared" ref="B117:G117" si="50">SUM(B105:B116)</f>
        <v>33117295</v>
      </c>
      <c r="C117" s="14">
        <f t="shared" si="50"/>
        <v>22720575</v>
      </c>
      <c r="D117" s="14">
        <f t="shared" si="50"/>
        <v>0</v>
      </c>
      <c r="E117" s="14">
        <f t="shared" si="50"/>
        <v>34909616</v>
      </c>
      <c r="F117" s="14">
        <f t="shared" si="50"/>
        <v>18143000</v>
      </c>
      <c r="G117" s="14">
        <f t="shared" si="50"/>
        <v>51007</v>
      </c>
      <c r="H117" s="15"/>
      <c r="I117" s="15"/>
      <c r="J117" s="15"/>
      <c r="K117" s="15"/>
      <c r="L117" s="15"/>
      <c r="M117" s="15"/>
      <c r="N117" s="15"/>
      <c r="O117" s="15"/>
      <c r="P117" s="57">
        <f>SUM(P105:P116)</f>
        <v>13557</v>
      </c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32"/>
      <c r="AG117" s="91"/>
      <c r="AH117" s="92"/>
      <c r="AI117" s="92"/>
      <c r="AJ117" s="92"/>
      <c r="AK117" s="92"/>
      <c r="AL117" s="92"/>
      <c r="AM117" s="92"/>
      <c r="AN117" s="93"/>
    </row>
    <row r="118" spans="1:40" ht="15" customHeight="1" thickBot="1" x14ac:dyDescent="0.35">
      <c r="A118" s="34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6"/>
      <c r="AG118" s="94"/>
      <c r="AH118" s="95"/>
      <c r="AI118" s="95"/>
      <c r="AJ118" s="95"/>
      <c r="AK118" s="95"/>
      <c r="AL118" s="95"/>
      <c r="AM118" s="95"/>
      <c r="AN118" s="96"/>
    </row>
    <row r="119" spans="1:40" ht="23.25" customHeight="1" x14ac:dyDescent="0.3">
      <c r="A119" s="98" t="s">
        <v>805</v>
      </c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100"/>
      <c r="AG119" s="74" t="s">
        <v>809</v>
      </c>
      <c r="AH119" s="75"/>
      <c r="AI119" s="75"/>
      <c r="AJ119" s="75"/>
      <c r="AK119" s="75"/>
      <c r="AL119" s="75"/>
      <c r="AM119" s="75"/>
      <c r="AN119" s="76"/>
    </row>
    <row r="120" spans="1:40" ht="23.25" customHeight="1" thickBot="1" x14ac:dyDescent="0.35">
      <c r="A120" s="101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3"/>
      <c r="AG120" s="77"/>
      <c r="AH120" s="78"/>
      <c r="AI120" s="78"/>
      <c r="AJ120" s="78"/>
      <c r="AK120" s="78"/>
      <c r="AL120" s="78"/>
      <c r="AM120" s="78"/>
      <c r="AN120" s="79"/>
    </row>
    <row r="121" spans="1:40" ht="23.25" customHeight="1" x14ac:dyDescent="0.3">
      <c r="A121" s="28"/>
      <c r="B121" s="29"/>
      <c r="C121" s="29"/>
      <c r="D121" s="29"/>
      <c r="E121" s="29"/>
      <c r="F121" s="29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1"/>
      <c r="AG121" s="80"/>
      <c r="AH121" s="89"/>
      <c r="AI121" s="89"/>
      <c r="AJ121" s="89"/>
      <c r="AK121" s="89"/>
      <c r="AL121" s="89"/>
      <c r="AM121" s="89"/>
      <c r="AN121" s="90"/>
    </row>
    <row r="122" spans="1:40" ht="23.25" customHeight="1" x14ac:dyDescent="0.3">
      <c r="A122" s="104" t="s">
        <v>769</v>
      </c>
      <c r="B122" s="106" t="s">
        <v>763</v>
      </c>
      <c r="C122" s="107"/>
      <c r="D122" s="108"/>
      <c r="E122" s="106" t="s">
        <v>762</v>
      </c>
      <c r="F122" s="107"/>
      <c r="G122" s="108"/>
      <c r="H122" s="15"/>
      <c r="I122" s="60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32"/>
      <c r="AG122" s="91"/>
      <c r="AH122" s="92"/>
      <c r="AI122" s="92"/>
      <c r="AJ122" s="92"/>
      <c r="AK122" s="92"/>
      <c r="AL122" s="92"/>
      <c r="AM122" s="92"/>
      <c r="AN122" s="93"/>
    </row>
    <row r="123" spans="1:40" ht="23.25" customHeight="1" x14ac:dyDescent="0.3">
      <c r="A123" s="105"/>
      <c r="B123" s="25" t="s">
        <v>779</v>
      </c>
      <c r="C123" s="25" t="s">
        <v>780</v>
      </c>
      <c r="D123" s="25" t="s">
        <v>781</v>
      </c>
      <c r="E123" s="25" t="s">
        <v>779</v>
      </c>
      <c r="F123" s="25" t="s">
        <v>780</v>
      </c>
      <c r="G123" s="25" t="s">
        <v>781</v>
      </c>
      <c r="H123" s="15"/>
      <c r="I123" s="25" t="s">
        <v>772</v>
      </c>
      <c r="J123" s="25" t="s">
        <v>775</v>
      </c>
      <c r="K123" s="25" t="s">
        <v>774</v>
      </c>
      <c r="L123" s="25" t="s">
        <v>776</v>
      </c>
      <c r="M123" s="42"/>
      <c r="N123" s="25" t="s">
        <v>816</v>
      </c>
      <c r="O123" s="25" t="s">
        <v>817</v>
      </c>
      <c r="P123" s="25" t="s">
        <v>820</v>
      </c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32"/>
      <c r="AG123" s="91"/>
      <c r="AH123" s="92"/>
      <c r="AI123" s="92"/>
      <c r="AJ123" s="92"/>
      <c r="AK123" s="92"/>
      <c r="AL123" s="92"/>
      <c r="AM123" s="92"/>
      <c r="AN123" s="93"/>
    </row>
    <row r="124" spans="1:40" ht="23.25" customHeight="1" x14ac:dyDescent="0.3">
      <c r="A124" s="33" t="s">
        <v>764</v>
      </c>
      <c r="B124" s="9">
        <f>SUMIFS('24년 1월'!$M:$M,'24년 1월'!$C:$C,"안동운용팀",'24년 1월'!$I:$I,"경유")</f>
        <v>3942000</v>
      </c>
      <c r="C124" s="9">
        <f>SUMIFS('24년 1월'!$M:$M,'24년 1월'!$C:$C,"안동운용팀",'24년 1월'!$I:$I,"휘발유")</f>
        <v>906000</v>
      </c>
      <c r="D124" s="9">
        <f>SUMIFS('24년 1월'!$M:$M,'24년 1월'!$C:$C,"안동운용팀",'24년 1월'!$I:$I,"EV")</f>
        <v>0</v>
      </c>
      <c r="E124" s="9">
        <f>SUMIFS('25년 1월'!$M:$M,'25년 1월'!$C:$C,"안동운용팀",'25년 1월'!$I:$I,"경유")</f>
        <v>3157000</v>
      </c>
      <c r="F124" s="9">
        <f>SUMIFS('25년 1월'!$M:$M,'25년 1월'!$C:$C,"안동운용팀",'25년 1월'!$I:$I,"휘발유")</f>
        <v>516000</v>
      </c>
      <c r="G124" s="9">
        <f>SUMIFS('25년 1월'!$M:$M,'25년 1월'!$C:$C,"안동운용팀",'25년 1월'!$I:$I,"EV")</f>
        <v>0</v>
      </c>
      <c r="H124" s="15"/>
      <c r="I124" s="13" t="s">
        <v>0</v>
      </c>
      <c r="J124" s="22">
        <f t="shared" ref="J124:J135" si="51">B124+C124+D124</f>
        <v>4848000</v>
      </c>
      <c r="K124" s="22">
        <f t="shared" ref="K124:K131" si="52">E124+F124+G124</f>
        <v>3673000</v>
      </c>
      <c r="L124" s="24">
        <f>K124-J124</f>
        <v>-1175000</v>
      </c>
      <c r="M124" s="57"/>
      <c r="N124" s="59">
        <f>SUMIFS('24년 4월'!$K:$K,'24년 4월'!$B:$B,"소계",'24년 4월'!$C:$C,"안동운용팀")</f>
        <v>44915</v>
      </c>
      <c r="O124" s="63">
        <f>SUMIFS('25년 4월'!$K:$K,'25년 4월'!$B:$B,"소계",'25년 4월'!$C:$C,"안동운용팀")</f>
        <v>43348</v>
      </c>
      <c r="P124" s="64">
        <f>O124-N124</f>
        <v>-1567</v>
      </c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32"/>
      <c r="AG124" s="91"/>
      <c r="AH124" s="92"/>
      <c r="AI124" s="92"/>
      <c r="AJ124" s="92"/>
      <c r="AK124" s="92"/>
      <c r="AL124" s="92"/>
      <c r="AM124" s="92"/>
      <c r="AN124" s="93"/>
    </row>
    <row r="125" spans="1:40" ht="23.25" customHeight="1" x14ac:dyDescent="0.3">
      <c r="A125" s="33" t="s">
        <v>1</v>
      </c>
      <c r="B125" s="9">
        <f>SUMIFS('24년 2월'!$M:$M,'24년 2월'!$C:$C,"안동운용팀",'24년 2월'!$I:$I,"경유")</f>
        <v>3260000</v>
      </c>
      <c r="C125" s="9">
        <f>SUMIFS('24년 2월'!$M:$M,'24년 2월'!$C:$C,"안동운용팀",'24년 2월'!$I:$I,"휘발유")</f>
        <v>772000</v>
      </c>
      <c r="D125" s="9">
        <f>SUMIFS('24년 2월'!$M:$M,'24년 2월'!$C:$C,"안동운용팀",'24년 2월'!$I:$I,"EV")</f>
        <v>0</v>
      </c>
      <c r="E125" s="9">
        <f>SUMIFS('25년 2월'!$M:$M,'25년 2월'!$C:$C,"안동운용팀",'25년 2월'!$I:$I,"경유")</f>
        <v>4345000</v>
      </c>
      <c r="F125" s="9">
        <f>SUMIFS('25년 2월'!$M:$M,'25년 2월'!$C:$C,"안동운용팀",'25년 2월'!$I:$I,"휘발유")</f>
        <v>788000</v>
      </c>
      <c r="G125" s="9">
        <f>SUMIFS('25년 2월'!$M:$M,'25년 2월'!$C:$C,"안동운용팀",'25년 2월'!$I:$I,"EV")</f>
        <v>0</v>
      </c>
      <c r="H125" s="15"/>
      <c r="I125" s="13" t="s">
        <v>1</v>
      </c>
      <c r="J125" s="22">
        <f t="shared" si="51"/>
        <v>4032000</v>
      </c>
      <c r="K125" s="22">
        <f t="shared" si="52"/>
        <v>5133000</v>
      </c>
      <c r="L125" s="24">
        <f t="shared" ref="L125:L134" si="53">K125-J125</f>
        <v>1101000</v>
      </c>
      <c r="M125" s="57"/>
      <c r="N125" s="59">
        <f>SUMIFS('24년 2월'!$K:$K,'24년 2월'!$B:$B,"소계",'24년 2월'!$C:$C,"안동운용팀")</f>
        <v>34253</v>
      </c>
      <c r="O125" s="63">
        <f>SUMIFS('25년 2월'!$K:$K,'25년 2월'!$B:$B,"소계",'25년 2월'!$C:$C,"안동운용팀")</f>
        <v>38564</v>
      </c>
      <c r="P125" s="64">
        <f t="shared" ref="P125:P134" si="54">O125-N125</f>
        <v>4311</v>
      </c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32"/>
      <c r="AG125" s="91"/>
      <c r="AH125" s="92"/>
      <c r="AI125" s="92"/>
      <c r="AJ125" s="92"/>
      <c r="AK125" s="92"/>
      <c r="AL125" s="92"/>
      <c r="AM125" s="92"/>
      <c r="AN125" s="93"/>
    </row>
    <row r="126" spans="1:40" ht="23.25" customHeight="1" x14ac:dyDescent="0.3">
      <c r="A126" s="33" t="s">
        <v>2</v>
      </c>
      <c r="B126" s="9">
        <f>SUMIFS('24년 3월'!$M:$M,'24년 3월'!$C:$C,"안동운용팀",'24년 3월'!$I:$I,"경유")</f>
        <v>3807000</v>
      </c>
      <c r="C126" s="9">
        <f>SUMIFS('24년 3월'!$M:$M,'24년 3월'!$C:$C,"안동운용팀",'24년 3월'!$I:$I,"휘발유")</f>
        <v>912000</v>
      </c>
      <c r="D126" s="9">
        <f>SUMIFS('24년 3월'!$M:$M,'24년 3월'!$C:$C,"안동운용팀",'24년 3월'!$I:$I,"EV")</f>
        <v>0</v>
      </c>
      <c r="E126" s="9">
        <f>SUMIFS('25년 3월'!$M:$M,'25년 3월'!$C:$C,"안동운용팀",'25년 3월'!$I:$I,"경유")</f>
        <v>4322322</v>
      </c>
      <c r="F126" s="9">
        <f>SUMIFS('25년 3월'!$M:$M,'25년 3월'!$C:$C,"안동운용팀",'25년 3월'!$I:$I,"휘발유")</f>
        <v>1125000</v>
      </c>
      <c r="G126" s="9">
        <f>SUMIFS('25년 3월'!$M:$M,'25년 3월'!$C:$C,"안동운용팀",'25년 3월'!$I:$I,"EV")</f>
        <v>0</v>
      </c>
      <c r="H126" s="15"/>
      <c r="I126" s="13" t="s">
        <v>2</v>
      </c>
      <c r="J126" s="22">
        <f t="shared" si="51"/>
        <v>4719000</v>
      </c>
      <c r="K126" s="22">
        <f t="shared" si="52"/>
        <v>5447322</v>
      </c>
      <c r="L126" s="24">
        <f t="shared" si="53"/>
        <v>728322</v>
      </c>
      <c r="M126" s="57"/>
      <c r="N126" s="59">
        <f>SUMIFS('24년 3월'!$K:$K,'24년 3월'!$B:$B,"소계",'24년 3월'!$C:$C,"안동운용팀")</f>
        <v>40560</v>
      </c>
      <c r="O126" s="63">
        <f>SUMIFS('25년 3월'!$K:$K,'25년 3월'!$B:$B,"소계",'25년 3월'!$C:$C,"안동운용팀")</f>
        <v>43977</v>
      </c>
      <c r="P126" s="64">
        <f t="shared" si="54"/>
        <v>3417</v>
      </c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32"/>
      <c r="AG126" s="91"/>
      <c r="AH126" s="92"/>
      <c r="AI126" s="92"/>
      <c r="AJ126" s="92"/>
      <c r="AK126" s="92"/>
      <c r="AL126" s="92"/>
      <c r="AM126" s="92"/>
      <c r="AN126" s="93"/>
    </row>
    <row r="127" spans="1:40" ht="23.25" customHeight="1" x14ac:dyDescent="0.3">
      <c r="A127" s="33" t="s">
        <v>765</v>
      </c>
      <c r="B127" s="9">
        <f>SUMIFS('24년 4월'!$M:$M,'24년 4월'!$C:$C,"안동운용팀",'24년 4월'!$I:$I,"경유")</f>
        <v>4344000</v>
      </c>
      <c r="C127" s="9">
        <f>SUMIFS('24년 4월'!$M:$M,'24년 4월'!$C:$C,"안동운용팀",'24년 4월'!$I:$I,"휘발유")</f>
        <v>790000</v>
      </c>
      <c r="D127" s="9">
        <f>SUMIFS('24년 4월'!$M:$M,'24년 4월'!$C:$C,"안동운용팀",'24년 4월'!$I:$I,"EV")</f>
        <v>0</v>
      </c>
      <c r="E127" s="9">
        <f>SUMIFS('25년 4월'!$M:$M,'25년 4월'!$C:$C,"안동운용팀",'25년 4월'!$I:$I,"경유")</f>
        <v>4156000</v>
      </c>
      <c r="F127" s="9">
        <f>SUMIFS('25년 4월'!$M:$M,'25년 4월'!$C:$C,"안동운용팀",'25년 4월'!$I:$I,"휘발유")</f>
        <v>1250000</v>
      </c>
      <c r="G127" s="9">
        <f>SUMIFS('25년 4월'!$M:$M,'25년 4월'!$C:$C,"안동운용팀",'25년 4월'!$I:$I,"EV")</f>
        <v>0</v>
      </c>
      <c r="H127" s="15"/>
      <c r="I127" s="13" t="s">
        <v>3</v>
      </c>
      <c r="J127" s="22">
        <f t="shared" si="51"/>
        <v>5134000</v>
      </c>
      <c r="K127" s="22">
        <f t="shared" si="52"/>
        <v>5406000</v>
      </c>
      <c r="L127" s="24">
        <f t="shared" si="53"/>
        <v>272000</v>
      </c>
      <c r="M127" s="57"/>
      <c r="N127" s="59">
        <f>SUMIFS('24년 4월'!$K:$K,'24년 4월'!$B:$B,"소계",'24년 4월'!$C:$C,"안동운용팀")</f>
        <v>44915</v>
      </c>
      <c r="O127" s="63">
        <f>SUMIFS('25년 4월'!$K:$K,'25년 4월'!$B:$B,"소계",'25년 4월'!$C:$C,"안동운용팀")</f>
        <v>43348</v>
      </c>
      <c r="P127" s="64">
        <f t="shared" si="54"/>
        <v>-1567</v>
      </c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32"/>
      <c r="AG127" s="91"/>
      <c r="AH127" s="92"/>
      <c r="AI127" s="92"/>
      <c r="AJ127" s="92"/>
      <c r="AK127" s="92"/>
      <c r="AL127" s="92"/>
      <c r="AM127" s="92"/>
      <c r="AN127" s="93"/>
    </row>
    <row r="128" spans="1:40" ht="23.25" customHeight="1" x14ac:dyDescent="0.3">
      <c r="A128" s="33" t="s">
        <v>766</v>
      </c>
      <c r="B128" s="9">
        <f>SUMIFS('24년 5월'!$M:$M,'24년 5월'!$C:$C,"안동운용팀",'24년 5월'!$I:$I,"경유")</f>
        <v>4613000</v>
      </c>
      <c r="C128" s="9">
        <f>SUMIFS('24년 5월'!$M:$M,'24년 5월'!$C:$C,"안동운용팀",'24년 5월'!$I:$I,"휘발유")</f>
        <v>770000</v>
      </c>
      <c r="D128" s="9">
        <f>SUMIFS('24년 5월'!$M:$M,'24년 5월'!$C:$C,"안동운용팀",'24년 5월'!$I:$I,"EV")</f>
        <v>0</v>
      </c>
      <c r="E128" s="9">
        <f>SUMIFS('25년 5월'!$M:$M,'25년 5월'!$C:$C,"안동운용팀",'25년 5월'!$I:$I,"경유")</f>
        <v>3904000</v>
      </c>
      <c r="F128" s="9">
        <f>SUMIFS('25년 5월'!$M:$M,'25년 5월'!$C:$C,"안동운용팀",'25년 5월'!$I:$I,"휘발유")</f>
        <v>545000</v>
      </c>
      <c r="G128" s="9">
        <f>SUMIFS('25년 5월'!$M:$M,'25년 5월'!$C:$C,"안동운용팀",'25년 5월'!$I:$I,"EV")</f>
        <v>0</v>
      </c>
      <c r="H128" s="15"/>
      <c r="I128" s="13" t="s">
        <v>766</v>
      </c>
      <c r="J128" s="22">
        <f t="shared" si="51"/>
        <v>5383000</v>
      </c>
      <c r="K128" s="22">
        <f t="shared" si="52"/>
        <v>4449000</v>
      </c>
      <c r="L128" s="24">
        <f t="shared" si="53"/>
        <v>-934000</v>
      </c>
      <c r="M128" s="57"/>
      <c r="N128" s="59">
        <f>SUMIFS('24년 5월'!$K:$K,'24년 5월'!$B:$B,"소계",'24년 5월'!$C:$C,"안동운용팀")</f>
        <v>44656</v>
      </c>
      <c r="O128" s="63">
        <f>SUMIFS('25년 5월'!$K:$K,'25년 5월'!$B:$B,"소계",'25년 5월'!$C:$C,"안동운용팀")</f>
        <v>37655</v>
      </c>
      <c r="P128" s="64">
        <f t="shared" si="54"/>
        <v>-7001</v>
      </c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32"/>
      <c r="AG128" s="91"/>
      <c r="AH128" s="92"/>
      <c r="AI128" s="92"/>
      <c r="AJ128" s="92"/>
      <c r="AK128" s="92"/>
      <c r="AL128" s="92"/>
      <c r="AM128" s="92"/>
      <c r="AN128" s="93"/>
    </row>
    <row r="129" spans="1:40" ht="23.25" customHeight="1" x14ac:dyDescent="0.3">
      <c r="A129" s="33" t="s">
        <v>5</v>
      </c>
      <c r="B129" s="9">
        <f>SUMIFS('24년 6월'!$M:$M,'24년 6월'!$C:$C,"안동운용팀",'24년 6월'!$I:$I,"경유")</f>
        <v>3936128</v>
      </c>
      <c r="C129" s="9">
        <f>SUMIFS('24년 6월'!$M:$M,'24년 6월'!$C:$C,"안동운용팀",'24년 6월'!$I:$I,"휘발유")</f>
        <v>540000</v>
      </c>
      <c r="D129" s="9">
        <f>SUMIFS('24년 6월'!$M:$M,'24년 6월'!$C:$C,"안동운용팀",'24년 6월'!$I:$I,"EV")</f>
        <v>116072</v>
      </c>
      <c r="E129" s="9">
        <f>SUMIFS('25년 6월'!$M:$M,'25년 6월'!$C:$C,"안동운용팀",'25년 6월'!$I:$I,"경유")</f>
        <v>4143000</v>
      </c>
      <c r="F129" s="9">
        <f>SUMIFS('25년 6월'!$M:$M,'25년 6월'!$C:$C,"안동운용팀",'25년 6월'!$I:$I,"휘발유")</f>
        <v>800000</v>
      </c>
      <c r="G129" s="9">
        <f>SUMIFS('25년 6월'!$M:$M,'25년 6월'!$C:$C,"안동운용팀",'25년 6월'!$I:$I,"EV")</f>
        <v>0</v>
      </c>
      <c r="H129" s="15"/>
      <c r="I129" s="13" t="s">
        <v>5</v>
      </c>
      <c r="J129" s="22">
        <f t="shared" si="51"/>
        <v>4592200</v>
      </c>
      <c r="K129" s="22">
        <f t="shared" si="52"/>
        <v>4943000</v>
      </c>
      <c r="L129" s="24">
        <f t="shared" si="53"/>
        <v>350800</v>
      </c>
      <c r="M129" s="57"/>
      <c r="N129" s="59">
        <f>SUMIFS('24년 6월'!$K:$K,'24년 6월'!$B:$B,"소계",'24년 6월'!$C:$C,"안동운용팀")</f>
        <v>41082</v>
      </c>
      <c r="O129" s="63">
        <f>SUMIFS('25년 6월'!$K:$K,'25년 6월'!$B:$B,"소계",'25년 6월'!$C:$C,"안동운용팀")</f>
        <v>42374</v>
      </c>
      <c r="P129" s="64">
        <f t="shared" si="54"/>
        <v>1292</v>
      </c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32"/>
      <c r="AG129" s="91"/>
      <c r="AH129" s="92"/>
      <c r="AI129" s="92"/>
      <c r="AJ129" s="92"/>
      <c r="AK129" s="92"/>
      <c r="AL129" s="92"/>
      <c r="AM129" s="92"/>
      <c r="AN129" s="93"/>
    </row>
    <row r="130" spans="1:40" ht="23.25" customHeight="1" x14ac:dyDescent="0.3">
      <c r="A130" s="33" t="s">
        <v>767</v>
      </c>
      <c r="B130" s="9">
        <f>SUMIFS('24년 7월'!$M:$M,'24년 7월'!$C:$C,"안동운용팀",'24년 7월'!$I:$I,"경유")</f>
        <v>4830000</v>
      </c>
      <c r="C130" s="9">
        <f>SUMIFS('24년 7월'!$M:$M,'24년 7월'!$C:$C,"안동운용팀",'24년 7월'!$I:$I,"휘발유")</f>
        <v>790000</v>
      </c>
      <c r="D130" s="9">
        <f>SUMIFS('24년 7월'!$M:$M,'24년 7월'!$C:$C,"안동운용팀",'24년 7월'!$I:$I,"EV")</f>
        <v>187510</v>
      </c>
      <c r="E130" s="9">
        <f>SUMIFS('25년 7월'!$M:$M,'25년 7월'!$C:$C,"안동운용팀",'25년 7월'!$I:$I,"경유")</f>
        <v>4339000</v>
      </c>
      <c r="F130" s="9">
        <f>SUMIFS('25년 7월'!$M:$M,'25년 7월'!$C:$C,"안동운용팀",'25년 7월'!$I:$I,"휘발유")</f>
        <v>2130000</v>
      </c>
      <c r="G130" s="9">
        <f>SUMIFS('25년 7월'!$M:$M,'25년 7월'!$C:$C,"안동운용팀",'25년 7월'!$I:$I,"EV")</f>
        <v>0</v>
      </c>
      <c r="H130" s="15"/>
      <c r="I130" s="13" t="s">
        <v>767</v>
      </c>
      <c r="J130" s="22">
        <f t="shared" si="51"/>
        <v>5807510</v>
      </c>
      <c r="K130" s="22">
        <f t="shared" si="52"/>
        <v>6469000</v>
      </c>
      <c r="L130" s="24">
        <f t="shared" si="53"/>
        <v>661490</v>
      </c>
      <c r="M130" s="57"/>
      <c r="N130" s="59">
        <f>SUMIFS('24년 7월'!$K:$K,'24년 7월'!$B:$B,"소계",'24년 7월'!$C:$C,"안동운용팀")</f>
        <v>48913</v>
      </c>
      <c r="O130" s="63">
        <f>SUMIFS('25년 7월'!$K:$K,'25년 7월'!$B:$B,"소계",'25년 7월'!$C:$C,"안동운용팀")</f>
        <v>47017</v>
      </c>
      <c r="P130" s="64">
        <f t="shared" si="54"/>
        <v>-1896</v>
      </c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32"/>
      <c r="AG130" s="91"/>
      <c r="AH130" s="92"/>
      <c r="AI130" s="92"/>
      <c r="AJ130" s="92"/>
      <c r="AK130" s="92"/>
      <c r="AL130" s="92"/>
      <c r="AM130" s="92"/>
      <c r="AN130" s="93"/>
    </row>
    <row r="131" spans="1:40" ht="23.25" customHeight="1" x14ac:dyDescent="0.3">
      <c r="A131" s="33" t="s">
        <v>768</v>
      </c>
      <c r="B131" s="9">
        <f>SUMIFS('24년 8월'!$M:$M,'24년 8월'!$C:$C,"안동운용팀",'24년 8월'!$I:$I,"경유")</f>
        <v>4556000</v>
      </c>
      <c r="C131" s="9">
        <f>SUMIFS('24년 8월'!$M:$M,'24년 8월'!$C:$C,"안동운용팀",'24년 8월'!$I:$I,"휘발유")</f>
        <v>680000</v>
      </c>
      <c r="D131" s="9">
        <f>SUMIFS('24년 8월'!$M:$M,'24년 8월'!$C:$C,"안동운용팀",'24년 8월'!$I:$I,"EV")</f>
        <v>129037</v>
      </c>
      <c r="E131" s="9">
        <f>SUMIFS('25년 8월'!$M:$M,'25년 8월'!$C:$C,"안동운용팀",'25년 8월'!$I:$I,"경유")</f>
        <v>3379000</v>
      </c>
      <c r="F131" s="9">
        <f>SUMIFS('25년 8월'!$M:$M,'25년 8월'!$C:$C,"안동운용팀",'25년 8월'!$I:$I,"휘발유")</f>
        <v>2132000</v>
      </c>
      <c r="G131" s="9">
        <f>SUMIFS('25년 8월'!$M:$M,'25년 8월'!$C:$C,"안동운용팀",'25년 8월'!$I:$I,"EV")</f>
        <v>0</v>
      </c>
      <c r="H131" s="15"/>
      <c r="I131" s="13" t="s">
        <v>7</v>
      </c>
      <c r="J131" s="22">
        <f t="shared" si="51"/>
        <v>5365037</v>
      </c>
      <c r="K131" s="22">
        <f t="shared" si="52"/>
        <v>5511000</v>
      </c>
      <c r="L131" s="24">
        <f t="shared" si="53"/>
        <v>145963</v>
      </c>
      <c r="M131" s="57"/>
      <c r="N131" s="59">
        <f>SUMIFS('24년 8월'!$K:$K,'24년 8월'!$B:$B,"소계",'24년 8월'!$C:$C,"안동운용팀")</f>
        <v>42436</v>
      </c>
      <c r="O131" s="63">
        <f>SUMIFS('25년 8월'!$K:$K,'25년 8월'!$B:$B,"소계",'25년 8월'!$C:$C,"안동운용팀")</f>
        <v>40084</v>
      </c>
      <c r="P131" s="64">
        <f t="shared" si="54"/>
        <v>-2352</v>
      </c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32"/>
      <c r="AG131" s="91"/>
      <c r="AH131" s="92"/>
      <c r="AI131" s="92"/>
      <c r="AJ131" s="92"/>
      <c r="AK131" s="92"/>
      <c r="AL131" s="92"/>
      <c r="AM131" s="92"/>
      <c r="AN131" s="93"/>
    </row>
    <row r="132" spans="1:40" ht="23.25" customHeight="1" x14ac:dyDescent="0.3">
      <c r="A132" s="33" t="s">
        <v>8</v>
      </c>
      <c r="B132" s="9">
        <f>SUMIFS('24년 9월'!$M:$M,'24년 9월'!$C:$C,"안동운용팀",'24년 9월'!$I:$I,"경유")</f>
        <v>3520000</v>
      </c>
      <c r="C132" s="9">
        <f>SUMIFS('24년 9월'!$M:$M,'24년 9월'!$C:$C,"안동운용팀",'24년 9월'!$I:$I,"휘발유")</f>
        <v>548000</v>
      </c>
      <c r="D132" s="9">
        <f>SUMIFS('24년 9월'!$M:$M,'24년 9월'!$C:$C,"안동운용팀",'24년 9월'!$I:$I,"EV")</f>
        <v>0</v>
      </c>
      <c r="E132" s="9">
        <f>SUMIFS('25년 9월'!$M:$M,'25년 9월'!$C:$C,"안동운용팀",'25년 9월'!$I:$I,"경유")</f>
        <v>3580000</v>
      </c>
      <c r="F132" s="9">
        <f>SUMIFS('25년 9월'!$M:$M,'25년 9월'!$C:$C,"안동운용팀",'25년 9월'!$I:$I,"휘발유")</f>
        <v>1964000</v>
      </c>
      <c r="G132" s="9">
        <f>SUMIFS('25년 9월'!$M:$M,'25년 9월'!$C:$C,"안동운용팀",'25년 9월'!$I:$I,"EV")</f>
        <v>0</v>
      </c>
      <c r="H132" s="15"/>
      <c r="I132" s="13" t="s">
        <v>8</v>
      </c>
      <c r="J132" s="22">
        <f t="shared" si="51"/>
        <v>4068000</v>
      </c>
      <c r="K132" s="22">
        <f>E132+F132+G132</f>
        <v>5544000</v>
      </c>
      <c r="L132" s="24">
        <f t="shared" si="53"/>
        <v>1476000</v>
      </c>
      <c r="M132" s="58"/>
      <c r="N132" s="59">
        <f>SUMIFS('24년 9월'!$K:$K,'24년 9월'!$B:$B,"소계",'24년 9월'!$C:$C,"안동운용팀")</f>
        <v>36166</v>
      </c>
      <c r="O132" s="63">
        <f>SUMIFS('25년 9월'!$K:$K,'25년 9월'!$B:$B,"소계",'25년 9월'!$C:$C,"안동운용팀")</f>
        <v>43985</v>
      </c>
      <c r="P132" s="64">
        <f t="shared" si="54"/>
        <v>7819</v>
      </c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32"/>
      <c r="AG132" s="91"/>
      <c r="AH132" s="92"/>
      <c r="AI132" s="92"/>
      <c r="AJ132" s="92"/>
      <c r="AK132" s="92"/>
      <c r="AL132" s="92"/>
      <c r="AM132" s="92"/>
      <c r="AN132" s="93"/>
    </row>
    <row r="133" spans="1:40" ht="23.25" customHeight="1" x14ac:dyDescent="0.3">
      <c r="A133" s="33" t="s">
        <v>9</v>
      </c>
      <c r="B133" s="9">
        <f>SUMIFS('24년 10월'!$M:$M,'24년 10월'!$C:$C,"안동운용팀",'24년 10월'!$I:$I,"경유")</f>
        <v>3539565</v>
      </c>
      <c r="C133" s="9">
        <f>SUMIFS('24년 10월'!$M:$M,'24년 10월'!$C:$C,"안동운용팀",'24년 10월'!$I:$I,"휘발유")</f>
        <v>445000</v>
      </c>
      <c r="D133" s="9">
        <f>SUMIFS('24년 10월'!$M:$M,'24년 10월'!$C:$C,"안동운용팀",'24년 10월'!$I:$I,"EV")</f>
        <v>0</v>
      </c>
      <c r="E133" s="9">
        <f>SUMIFS('25년 10월'!$M:$M,'25년 10월'!$C:$C,"안동운용팀",'25년 10월'!$I:$I,"경유")</f>
        <v>2978000</v>
      </c>
      <c r="F133" s="9">
        <f>SUMIFS('25년 10월'!$M:$M,'25년 10월'!$C:$C,"안동운용팀",'25년 10월'!$I:$I,"휘발유")</f>
        <v>1781000</v>
      </c>
      <c r="G133" s="9">
        <f>SUMIFS('25년 10월'!$M:$M,'25년 10월'!$C:$C,"안동운용팀",'25년 10월'!$I:$I,"EV")</f>
        <v>0</v>
      </c>
      <c r="H133" s="15"/>
      <c r="I133" s="13" t="s">
        <v>9</v>
      </c>
      <c r="J133" s="22">
        <f t="shared" si="51"/>
        <v>3984565</v>
      </c>
      <c r="K133" s="22">
        <f>E133+F133+G133</f>
        <v>4759000</v>
      </c>
      <c r="L133" s="24">
        <f t="shared" si="53"/>
        <v>774435</v>
      </c>
      <c r="M133" s="58"/>
      <c r="N133" s="59">
        <f>SUMIFS('24년 10월'!$K:$K,'24년 10월'!$B:$B,"소계",'24년 10월'!$C:$C,"안동운용팀")</f>
        <v>36598</v>
      </c>
      <c r="O133" s="63">
        <f>SUMIFS('25년 10월'!$K:$K,'25년 10월'!$B:$B,"소계",'25년 10월'!$C:$C,"안동운용팀")</f>
        <v>37405</v>
      </c>
      <c r="P133" s="64">
        <f t="shared" si="54"/>
        <v>807</v>
      </c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32"/>
      <c r="AG133" s="91"/>
      <c r="AH133" s="92"/>
      <c r="AI133" s="92"/>
      <c r="AJ133" s="92"/>
      <c r="AK133" s="92"/>
      <c r="AL133" s="92"/>
      <c r="AM133" s="92"/>
      <c r="AN133" s="93"/>
    </row>
    <row r="134" spans="1:40" ht="23.25" customHeight="1" x14ac:dyDescent="0.3">
      <c r="A134" s="33" t="s">
        <v>10</v>
      </c>
      <c r="B134" s="9">
        <f>SUMIFS('24년 11월'!$M:$M,'24년 11월'!$C:$C,"안동운용팀",'24년 11월'!$I:$I,"경유")</f>
        <v>3430000</v>
      </c>
      <c r="C134" s="9">
        <f>SUMIFS('24년 11월'!$M:$M,'24년 11월'!$C:$C,"안동운용팀",'24년 11월'!$I:$I,"휘발유")</f>
        <v>532000</v>
      </c>
      <c r="D134" s="9">
        <f>SUMIFS('24년 11월'!$M:$M,'24년 11월'!$C:$C,"안동운용팀",'24년 11월'!$I:$I,"EV")</f>
        <v>0</v>
      </c>
      <c r="E134" s="9">
        <f>SUMIFS('25년 11월'!$M:$M,'25년 11월'!$C:$C,"안동운용팀",'25년 11월'!$I:$I,"경유")</f>
        <v>3005000</v>
      </c>
      <c r="F134" s="9">
        <f>SUMIFS('25년 11월'!$M:$M,'25년 11월'!$C:$C,"안동운용팀",'25년 11월'!$I:$I,"휘발유")</f>
        <v>1576000</v>
      </c>
      <c r="G134" s="9">
        <f>SUMIFS('25년 11월'!$M:$M,'25년 11월'!$C:$C,"안동운용팀",'25년 11월'!$I:$I,"EV")</f>
        <v>0</v>
      </c>
      <c r="H134" s="15"/>
      <c r="I134" s="13" t="s">
        <v>10</v>
      </c>
      <c r="J134" s="22">
        <f t="shared" si="51"/>
        <v>3962000</v>
      </c>
      <c r="K134" s="22">
        <f>E134+F134+G134</f>
        <v>4581000</v>
      </c>
      <c r="L134" s="24">
        <f t="shared" si="53"/>
        <v>619000</v>
      </c>
      <c r="M134" s="58"/>
      <c r="N134" s="59">
        <f>SUMIFS('24년 11월'!$K:$K,'24년 11월'!$B:$B,"소계",'24년 11월'!$C:$C,"안동운용팀")</f>
        <v>35995</v>
      </c>
      <c r="O134" s="63">
        <f>SUMIFS('25년 11월'!$K:$K,'25년 11월'!$B:$B,"소계",'25년 11월'!$C:$C,"안동운용팀")</f>
        <v>35853</v>
      </c>
      <c r="P134" s="64">
        <f t="shared" si="54"/>
        <v>-142</v>
      </c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32"/>
      <c r="AG134" s="91"/>
      <c r="AH134" s="92"/>
      <c r="AI134" s="92"/>
      <c r="AJ134" s="92"/>
      <c r="AK134" s="92"/>
      <c r="AL134" s="92"/>
      <c r="AM134" s="92"/>
      <c r="AN134" s="93"/>
    </row>
    <row r="135" spans="1:40" ht="23.25" customHeight="1" x14ac:dyDescent="0.3">
      <c r="A135" s="33" t="s">
        <v>11</v>
      </c>
      <c r="B135" s="9">
        <f>SUMIFS('24년 12월'!$M:$M,'24년 12월'!$C:$C,"안동운용팀",'24년 12월'!$I:$I,"경유")</f>
        <v>3818000</v>
      </c>
      <c r="C135" s="9">
        <f>SUMIFS('24년 12월'!$M:$M,'24년 12월'!$C:$C,"안동운용팀",'24년 12월'!$I:$I,"휘발유")</f>
        <v>339000</v>
      </c>
      <c r="D135" s="9">
        <f>SUMIFS('24년 12월'!$M:$M,'24년 12월'!$C:$C,"안동운용팀",'24년 12월'!$I:$I,"EV")</f>
        <v>0</v>
      </c>
      <c r="E135" s="9">
        <f>SUMIFS('25년 12월'!$M:$M,'25년 12월'!$C:$C,"안동운용팀",'25년 12월'!$I:$I,"경유")</f>
        <v>3568000</v>
      </c>
      <c r="F135" s="9">
        <f>SUMIFS('25년 12월'!$M:$M,'25년 12월'!$C:$C,"안동운용팀",'25년 12월'!$I:$I,"휘발유")</f>
        <v>1663000</v>
      </c>
      <c r="G135" s="9">
        <f>SUMIFS('25년 12월'!$M:$M,'25년 12월'!$C:$C,"안동운용팀",'25년 12월'!$I:$I,"EV")</f>
        <v>0</v>
      </c>
      <c r="H135" s="15"/>
      <c r="I135" s="13" t="s">
        <v>11</v>
      </c>
      <c r="J135" s="22">
        <f t="shared" si="51"/>
        <v>4157000</v>
      </c>
      <c r="K135" s="22">
        <f>E135+F135+G135</f>
        <v>5231000</v>
      </c>
      <c r="L135" s="24">
        <f t="shared" ref="L135" si="55">K135-J135</f>
        <v>1074000</v>
      </c>
      <c r="M135" s="58"/>
      <c r="N135" s="59">
        <f>SUMIFS('24년 12월'!$K:$K,'24년 12월'!$B:$B,"소계",'24년 12월'!$C:$C,"안동운용팀")</f>
        <v>33940</v>
      </c>
      <c r="O135" s="63">
        <f>SUMIFS('25년 12월'!$K:$K,'25년 12월'!$B:$B,"소계",'25년 12월'!$C:$C,"안동운용팀")</f>
        <v>36538</v>
      </c>
      <c r="P135" s="64">
        <f t="shared" ref="P135" si="56">O135-N135</f>
        <v>2598</v>
      </c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32"/>
      <c r="AG135" s="91"/>
      <c r="AH135" s="92"/>
      <c r="AI135" s="92"/>
      <c r="AJ135" s="92"/>
      <c r="AK135" s="92"/>
      <c r="AL135" s="92"/>
      <c r="AM135" s="92"/>
      <c r="AN135" s="93"/>
    </row>
    <row r="136" spans="1:40" ht="23.25" customHeight="1" x14ac:dyDescent="0.3">
      <c r="A136" s="33" t="s">
        <v>13</v>
      </c>
      <c r="B136" s="14">
        <f t="shared" ref="B136:G136" si="57">SUM(B124:B135)</f>
        <v>47595693</v>
      </c>
      <c r="C136" s="14">
        <f t="shared" si="57"/>
        <v>8024000</v>
      </c>
      <c r="D136" s="14">
        <f t="shared" si="57"/>
        <v>432619</v>
      </c>
      <c r="E136" s="14">
        <f t="shared" si="57"/>
        <v>44876322</v>
      </c>
      <c r="F136" s="14">
        <f t="shared" si="57"/>
        <v>16270000</v>
      </c>
      <c r="G136" s="14">
        <f t="shared" si="57"/>
        <v>0</v>
      </c>
      <c r="H136" s="15"/>
      <c r="I136" s="15"/>
      <c r="J136" s="15"/>
      <c r="K136" s="15"/>
      <c r="L136" s="15"/>
      <c r="M136" s="15"/>
      <c r="N136" s="15"/>
      <c r="O136" s="15"/>
      <c r="P136" s="57">
        <f>SUM(P124:P135)</f>
        <v>5719</v>
      </c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32"/>
      <c r="AG136" s="91"/>
      <c r="AH136" s="92"/>
      <c r="AI136" s="92"/>
      <c r="AJ136" s="92"/>
      <c r="AK136" s="92"/>
      <c r="AL136" s="92"/>
      <c r="AM136" s="92"/>
      <c r="AN136" s="93"/>
    </row>
    <row r="137" spans="1:40" ht="23.25" customHeight="1" thickBot="1" x14ac:dyDescent="0.35">
      <c r="A137" s="34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6"/>
      <c r="AG137" s="94"/>
      <c r="AH137" s="95"/>
      <c r="AI137" s="95"/>
      <c r="AJ137" s="95"/>
      <c r="AK137" s="95"/>
      <c r="AL137" s="95"/>
      <c r="AM137" s="95"/>
      <c r="AN137" s="96"/>
    </row>
    <row r="138" spans="1:40" ht="23.25" customHeight="1" x14ac:dyDescent="0.3"/>
    <row r="139" spans="1:40" ht="27.75" customHeight="1" x14ac:dyDescent="0.3"/>
    <row r="140" spans="1:40" ht="27.75" customHeight="1" x14ac:dyDescent="0.3"/>
    <row r="141" spans="1:40" ht="27.75" customHeight="1" x14ac:dyDescent="0.3"/>
    <row r="142" spans="1:40" ht="27.75" customHeight="1" x14ac:dyDescent="0.3"/>
    <row r="143" spans="1:40" ht="27.75" customHeight="1" x14ac:dyDescent="0.3"/>
    <row r="144" spans="1:40" ht="27.75" customHeight="1" x14ac:dyDescent="0.3"/>
    <row r="145" ht="27.75" customHeight="1" x14ac:dyDescent="0.3"/>
    <row r="146" ht="27.75" customHeight="1" x14ac:dyDescent="0.3"/>
    <row r="147" ht="27.75" customHeight="1" x14ac:dyDescent="0.3"/>
    <row r="148" ht="27.75" customHeight="1" x14ac:dyDescent="0.3"/>
    <row r="149" ht="27.75" customHeight="1" x14ac:dyDescent="0.3"/>
    <row r="150" ht="27.75" customHeight="1" x14ac:dyDescent="0.3"/>
    <row r="151" ht="27.75" customHeight="1" x14ac:dyDescent="0.3"/>
    <row r="152" ht="27.75" customHeight="1" x14ac:dyDescent="0.3"/>
    <row r="153" ht="27.75" customHeight="1" x14ac:dyDescent="0.3"/>
    <row r="154" ht="27.75" customHeight="1" x14ac:dyDescent="0.3"/>
    <row r="155" ht="27.75" customHeight="1" x14ac:dyDescent="0.3"/>
    <row r="156" ht="27.75" customHeight="1" x14ac:dyDescent="0.3"/>
    <row r="157" ht="27.75" customHeight="1" x14ac:dyDescent="0.3"/>
    <row r="158" ht="27.75" customHeight="1" x14ac:dyDescent="0.3"/>
    <row r="159" ht="27.75" customHeight="1" x14ac:dyDescent="0.3"/>
    <row r="160" ht="27.75" customHeight="1" x14ac:dyDescent="0.3"/>
    <row r="161" ht="27.75" customHeight="1" x14ac:dyDescent="0.3"/>
    <row r="162" ht="27.75" customHeight="1" x14ac:dyDescent="0.3"/>
    <row r="163" ht="27.75" customHeight="1" x14ac:dyDescent="0.3"/>
    <row r="164" ht="27.75" customHeight="1" x14ac:dyDescent="0.3"/>
    <row r="165" ht="27.75" customHeight="1" x14ac:dyDescent="0.3"/>
    <row r="166" ht="27.75" customHeight="1" x14ac:dyDescent="0.3"/>
    <row r="167" ht="27.75" customHeight="1" x14ac:dyDescent="0.3"/>
    <row r="168" ht="27.75" customHeight="1" x14ac:dyDescent="0.3"/>
    <row r="169" ht="27.75" customHeight="1" x14ac:dyDescent="0.3"/>
    <row r="170" ht="27.75" customHeight="1" x14ac:dyDescent="0.3"/>
    <row r="171" ht="27.75" customHeight="1" x14ac:dyDescent="0.3"/>
    <row r="172" ht="27.75" customHeight="1" x14ac:dyDescent="0.3"/>
    <row r="173" ht="27.75" customHeight="1" x14ac:dyDescent="0.3"/>
    <row r="174" ht="27.75" customHeight="1" x14ac:dyDescent="0.3"/>
    <row r="175" ht="27.75" customHeight="1" x14ac:dyDescent="0.3"/>
    <row r="176" ht="27.75" customHeight="1" x14ac:dyDescent="0.3"/>
    <row r="177" ht="27.75" customHeight="1" x14ac:dyDescent="0.3"/>
    <row r="178" ht="27.75" customHeight="1" x14ac:dyDescent="0.3"/>
    <row r="179" ht="27.75" customHeight="1" x14ac:dyDescent="0.3"/>
    <row r="180" ht="27.75" customHeight="1" x14ac:dyDescent="0.3"/>
    <row r="181" ht="27.75" customHeight="1" x14ac:dyDescent="0.3"/>
    <row r="182" ht="27.75" customHeight="1" x14ac:dyDescent="0.3"/>
    <row r="183" ht="27.75" customHeight="1" x14ac:dyDescent="0.3"/>
    <row r="184" ht="27.75" customHeight="1" x14ac:dyDescent="0.3"/>
    <row r="185" ht="27.75" customHeight="1" x14ac:dyDescent="0.3"/>
    <row r="186" ht="27.75" customHeight="1" x14ac:dyDescent="0.3"/>
    <row r="187" ht="27.75" customHeight="1" x14ac:dyDescent="0.3"/>
    <row r="188" ht="27.75" customHeight="1" x14ac:dyDescent="0.3"/>
    <row r="189" ht="27.75" customHeight="1" x14ac:dyDescent="0.3"/>
    <row r="190" ht="27.75" customHeight="1" x14ac:dyDescent="0.3"/>
    <row r="191" ht="27.75" customHeight="1" x14ac:dyDescent="0.3"/>
    <row r="192" ht="27.75" customHeight="1" x14ac:dyDescent="0.3"/>
    <row r="193" ht="27.75" customHeight="1" x14ac:dyDescent="0.3"/>
    <row r="194" ht="27.75" customHeight="1" x14ac:dyDescent="0.3"/>
    <row r="195" ht="27.75" customHeight="1" x14ac:dyDescent="0.3"/>
    <row r="196" ht="27.75" customHeight="1" x14ac:dyDescent="0.3"/>
    <row r="197" ht="27.75" customHeight="1" x14ac:dyDescent="0.3"/>
    <row r="198" ht="27.75" customHeight="1" x14ac:dyDescent="0.3"/>
    <row r="199" ht="27.75" customHeight="1" x14ac:dyDescent="0.3"/>
    <row r="200" ht="27.75" customHeight="1" x14ac:dyDescent="0.3"/>
    <row r="201" ht="27.75" customHeight="1" x14ac:dyDescent="0.3"/>
    <row r="202" ht="27.75" customHeight="1" x14ac:dyDescent="0.3"/>
    <row r="203" ht="27.75" customHeight="1" x14ac:dyDescent="0.3"/>
    <row r="204" ht="27.75" customHeight="1" x14ac:dyDescent="0.3"/>
    <row r="205" ht="27.75" customHeight="1" x14ac:dyDescent="0.3"/>
    <row r="206" ht="27.75" customHeight="1" x14ac:dyDescent="0.3"/>
    <row r="207" ht="27.75" customHeight="1" x14ac:dyDescent="0.3"/>
    <row r="208" ht="27.75" customHeight="1" x14ac:dyDescent="0.3"/>
    <row r="209" ht="27.75" customHeight="1" x14ac:dyDescent="0.3"/>
    <row r="210" ht="27.75" customHeight="1" x14ac:dyDescent="0.3"/>
    <row r="211" ht="27.75" customHeight="1" x14ac:dyDescent="0.3"/>
    <row r="212" ht="27.75" customHeight="1" x14ac:dyDescent="0.3"/>
    <row r="213" ht="27.75" customHeight="1" x14ac:dyDescent="0.3"/>
    <row r="214" ht="27.75" customHeight="1" x14ac:dyDescent="0.3"/>
    <row r="215" ht="27.75" customHeight="1" x14ac:dyDescent="0.3"/>
    <row r="216" ht="27.75" customHeight="1" x14ac:dyDescent="0.3"/>
    <row r="217" ht="27.75" customHeight="1" x14ac:dyDescent="0.3"/>
    <row r="218" ht="27.75" customHeight="1" x14ac:dyDescent="0.3"/>
    <row r="219" ht="27.75" customHeight="1" x14ac:dyDescent="0.3"/>
    <row r="220" ht="27.75" customHeight="1" x14ac:dyDescent="0.3"/>
    <row r="221" ht="27.75" customHeight="1" x14ac:dyDescent="0.3"/>
    <row r="222" ht="27.75" customHeight="1" x14ac:dyDescent="0.3"/>
    <row r="223" ht="27.75" customHeight="1" x14ac:dyDescent="0.3"/>
    <row r="224" ht="27.75" customHeight="1" x14ac:dyDescent="0.3"/>
    <row r="225" ht="27.75" customHeight="1" x14ac:dyDescent="0.3"/>
    <row r="226" ht="27.75" customHeight="1" x14ac:dyDescent="0.3"/>
    <row r="227" ht="27.75" customHeight="1" x14ac:dyDescent="0.3"/>
    <row r="228" ht="27.75" customHeight="1" x14ac:dyDescent="0.3"/>
    <row r="229" ht="27.75" customHeight="1" x14ac:dyDescent="0.3"/>
    <row r="230" ht="27.75" customHeight="1" x14ac:dyDescent="0.3"/>
    <row r="231" ht="27.75" customHeight="1" x14ac:dyDescent="0.3"/>
    <row r="232" ht="27.75" customHeight="1" x14ac:dyDescent="0.3"/>
    <row r="233" ht="27.75" customHeight="1" x14ac:dyDescent="0.3"/>
    <row r="234" ht="27.75" customHeight="1" x14ac:dyDescent="0.3"/>
    <row r="235" ht="27.75" customHeight="1" x14ac:dyDescent="0.3"/>
    <row r="236" ht="27.75" customHeight="1" x14ac:dyDescent="0.3"/>
    <row r="237" ht="27.75" customHeight="1" x14ac:dyDescent="0.3"/>
  </sheetData>
  <mergeCells count="43">
    <mergeCell ref="A122:A123"/>
    <mergeCell ref="B122:D122"/>
    <mergeCell ref="B102:D102"/>
    <mergeCell ref="E102:G102"/>
    <mergeCell ref="E122:G122"/>
    <mergeCell ref="A119:AE120"/>
    <mergeCell ref="A103:A104"/>
    <mergeCell ref="B103:D103"/>
    <mergeCell ref="E103:G103"/>
    <mergeCell ref="A1:AE2"/>
    <mergeCell ref="A41:AE42"/>
    <mergeCell ref="B44:D44"/>
    <mergeCell ref="E44:G44"/>
    <mergeCell ref="A64:A65"/>
    <mergeCell ref="B64:D64"/>
    <mergeCell ref="E64:G64"/>
    <mergeCell ref="B4:D4"/>
    <mergeCell ref="E4:G4"/>
    <mergeCell ref="A4:A5"/>
    <mergeCell ref="B24:D24"/>
    <mergeCell ref="E24:G24"/>
    <mergeCell ref="A24:A25"/>
    <mergeCell ref="A99:AE100"/>
    <mergeCell ref="A80:AE81"/>
    <mergeCell ref="A61:AE62"/>
    <mergeCell ref="A20:AE21"/>
    <mergeCell ref="A83:A84"/>
    <mergeCell ref="B83:D83"/>
    <mergeCell ref="E83:G83"/>
    <mergeCell ref="AG82:AN98"/>
    <mergeCell ref="AG121:AN137"/>
    <mergeCell ref="AG99:AN100"/>
    <mergeCell ref="AG119:AN120"/>
    <mergeCell ref="AG101:AN118"/>
    <mergeCell ref="AG1:AN2"/>
    <mergeCell ref="AG20:AN21"/>
    <mergeCell ref="AG41:AN42"/>
    <mergeCell ref="AG61:AN62"/>
    <mergeCell ref="AG80:AN81"/>
    <mergeCell ref="AG22:AN40"/>
    <mergeCell ref="AG43:AN59"/>
    <mergeCell ref="AG63:AN79"/>
    <mergeCell ref="AG3:AN1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1"/>
  <sheetViews>
    <sheetView topLeftCell="A16" zoomScale="70" zoomScaleNormal="70" workbookViewId="0">
      <selection activeCell="L17" activeCellId="2" sqref="L51 L34 L17"/>
    </sheetView>
  </sheetViews>
  <sheetFormatPr defaultRowHeight="16.5" x14ac:dyDescent="0.3"/>
  <cols>
    <col min="1" max="1" width="14.25" bestFit="1" customWidth="1"/>
    <col min="2" max="6" width="12.375" bestFit="1" customWidth="1"/>
    <col min="7" max="7" width="11.75" bestFit="1" customWidth="1"/>
    <col min="8" max="8" width="7.25" customWidth="1"/>
    <col min="9" max="10" width="15.75" bestFit="1" customWidth="1"/>
    <col min="11" max="11" width="12.125" bestFit="1" customWidth="1"/>
    <col min="12" max="12" width="13.375" customWidth="1"/>
    <col min="13" max="13" width="16.625" customWidth="1"/>
    <col min="14" max="14" width="9.875" bestFit="1" customWidth="1"/>
    <col min="15" max="15" width="12.125" bestFit="1" customWidth="1"/>
    <col min="16" max="16" width="9.875" bestFit="1" customWidth="1"/>
    <col min="17" max="17" width="12.125" bestFit="1" customWidth="1"/>
    <col min="18" max="18" width="9.875" bestFit="1" customWidth="1"/>
    <col min="19" max="19" width="9.5" bestFit="1" customWidth="1"/>
    <col min="20" max="20" width="9.875" bestFit="1" customWidth="1"/>
    <col min="21" max="21" width="12.125" bestFit="1" customWidth="1"/>
    <col min="22" max="22" width="9.875" bestFit="1" customWidth="1"/>
    <col min="23" max="23" width="12.125" bestFit="1" customWidth="1"/>
    <col min="24" max="24" width="9.875" bestFit="1" customWidth="1"/>
    <col min="25" max="25" width="8.125" bestFit="1" customWidth="1"/>
  </cols>
  <sheetData>
    <row r="1" spans="1:12" x14ac:dyDescent="0.3">
      <c r="A1" s="98" t="s">
        <v>806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100"/>
    </row>
    <row r="2" spans="1:12" ht="23.25" customHeight="1" thickBot="1" x14ac:dyDescent="0.35">
      <c r="A2" s="101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3"/>
    </row>
    <row r="3" spans="1:12" ht="23.25" customHeight="1" x14ac:dyDescent="0.3">
      <c r="A3" s="104" t="s">
        <v>769</v>
      </c>
      <c r="B3" s="106" t="s">
        <v>763</v>
      </c>
      <c r="C3" s="107"/>
      <c r="D3" s="108"/>
      <c r="E3" s="106" t="s">
        <v>762</v>
      </c>
      <c r="F3" s="107"/>
      <c r="G3" s="108"/>
      <c r="I3" s="10" t="s">
        <v>15</v>
      </c>
    </row>
    <row r="4" spans="1:12" ht="23.25" customHeight="1" x14ac:dyDescent="0.3">
      <c r="A4" s="105"/>
      <c r="B4" s="20" t="s">
        <v>779</v>
      </c>
      <c r="C4" s="20" t="s">
        <v>780</v>
      </c>
      <c r="D4" s="20" t="s">
        <v>781</v>
      </c>
      <c r="E4" s="20" t="s">
        <v>779</v>
      </c>
      <c r="F4" s="20" t="s">
        <v>780</v>
      </c>
      <c r="G4" s="20" t="s">
        <v>781</v>
      </c>
      <c r="I4" s="20" t="s">
        <v>769</v>
      </c>
      <c r="J4" s="20" t="s">
        <v>770</v>
      </c>
      <c r="K4" s="20" t="s">
        <v>771</v>
      </c>
      <c r="L4" s="20" t="s">
        <v>776</v>
      </c>
    </row>
    <row r="5" spans="1:12" ht="23.25" customHeight="1" x14ac:dyDescent="0.3">
      <c r="A5" s="13" t="s">
        <v>0</v>
      </c>
      <c r="B5" s="9">
        <f>SUMIFS('24년 1월'!$M:$M,'24년 1월'!$C:$C,"운용지원팀",'24년 1월'!$I:$I,"경유")</f>
        <v>240000</v>
      </c>
      <c r="C5" s="9">
        <f>SUMIFS('24년 1월'!$M:$M,'24년 1월'!$C:$C,"운용지원팀",'24년 1월'!$I:$I,"휘발유")</f>
        <v>0</v>
      </c>
      <c r="D5" s="9">
        <f>SUMIFS('24년 1월'!$M:$M,'24년 1월'!$C:$C,"운용지원팀",'24년 1월'!$I:$I,"EV")</f>
        <v>0</v>
      </c>
      <c r="E5" s="9">
        <f>SUMIFS('25년 1월'!$M:$M,'25년 1월'!$C:$C,"운용지원팀",'25년 1월'!$I:$I,"경유")</f>
        <v>90000</v>
      </c>
      <c r="F5" s="9">
        <f>SUMIFS('25년 1월'!$M:$M,'25년 1월'!$C:$C,"운용지원팀",'25년 1월'!$I:$I,"휘발유")</f>
        <v>0</v>
      </c>
      <c r="G5" s="9">
        <f>SUMIFS('25년 1월'!$M:$M,'25년 1월'!$C:$C,"운용지원팀",'25년 1월'!$I:$I,"EV")</f>
        <v>0</v>
      </c>
      <c r="I5" s="13" t="s">
        <v>0</v>
      </c>
      <c r="J5" s="22">
        <f t="shared" ref="J5:J16" si="0">B5+C5+D5</f>
        <v>240000</v>
      </c>
      <c r="K5" s="22">
        <f t="shared" ref="K5:K12" si="1">E5+F5+G5</f>
        <v>90000</v>
      </c>
      <c r="L5" s="24">
        <f>K5-J5</f>
        <v>-150000</v>
      </c>
    </row>
    <row r="6" spans="1:12" ht="23.25" customHeight="1" x14ac:dyDescent="0.3">
      <c r="A6" s="13" t="s">
        <v>1</v>
      </c>
      <c r="B6" s="9">
        <f>SUMIFS('24년 2월'!$M:$M,'24년 2월'!$C:$C,"운용지원팀",'24년 2월'!$I:$I,"경유")</f>
        <v>233000</v>
      </c>
      <c r="C6" s="9">
        <f>SUMIFS('24년 2월'!$M:$M,'24년 2월'!$C:$C,"운용지원팀",'24년 2월'!$I:$I,"휘발유")</f>
        <v>0</v>
      </c>
      <c r="D6" s="9">
        <f>SUMIFS('24년 2월'!$M:$M,'24년 2월'!$C:$C,"운용지원팀",'24년 2월'!$I:$I,"EV")</f>
        <v>0</v>
      </c>
      <c r="E6" s="9">
        <f>SUMIFS('25년 2월'!$M:$M,'25년 2월'!$C:$C,"운용지원팀",'25년 2월'!$I:$I,"경유")</f>
        <v>200000</v>
      </c>
      <c r="F6" s="9">
        <f>SUMIFS('25년 2월'!$M:$M,'25년 2월'!$C:$C,"운용지원팀",'25년 2월'!$I:$I,"휘발유")</f>
        <v>0</v>
      </c>
      <c r="G6" s="9">
        <f>SUMIFS('25년 2월'!$M:$M,'25년 2월'!$C:$C,"운용지원팀",'25년 2월'!$I:$I,"EV")</f>
        <v>0</v>
      </c>
      <c r="I6" s="13" t="s">
        <v>1</v>
      </c>
      <c r="J6" s="22">
        <f t="shared" si="0"/>
        <v>233000</v>
      </c>
      <c r="K6" s="22">
        <f t="shared" si="1"/>
        <v>200000</v>
      </c>
      <c r="L6" s="24">
        <f t="shared" ref="L6:L12" si="2">K6-J6</f>
        <v>-33000</v>
      </c>
    </row>
    <row r="7" spans="1:12" ht="23.25" customHeight="1" x14ac:dyDescent="0.3">
      <c r="A7" s="13" t="s">
        <v>2</v>
      </c>
      <c r="B7" s="9">
        <f>SUMIFS('24년 3월'!$M:$M,'24년 3월'!$C:$C,"운용지원팀",'24년 3월'!$I:$I,"경유")</f>
        <v>152000</v>
      </c>
      <c r="C7" s="9">
        <f>SUMIFS('24년 3월'!$M:$M,'24년 3월'!$C:$C,"운용지원팀",'24년 3월'!$I:$I,"휘발유")</f>
        <v>0</v>
      </c>
      <c r="D7" s="9">
        <f>SUMIFS('24년 3월'!$M:$M,'24년 3월'!$C:$C,"운용지원팀",'24년 3월'!$I:$I,"EV")</f>
        <v>0</v>
      </c>
      <c r="E7" s="9">
        <f>SUMIFS('25년 3월'!$M:$M,'25년 3월'!$C:$C,"운용지원팀",'25년 3월'!$I:$I,"경유")</f>
        <v>290000</v>
      </c>
      <c r="F7" s="9">
        <f>SUMIFS('25년 3월'!$M:$M,'25년 3월'!$C:$C,"운용지원팀",'25년 3월'!$I:$I,"휘발유")</f>
        <v>0</v>
      </c>
      <c r="G7" s="9">
        <f>SUMIFS('25년 3월'!$M:$M,'25년 3월'!$C:$C,"운용지원팀",'25년 3월'!$I:$I,"EV")</f>
        <v>0</v>
      </c>
      <c r="I7" s="13" t="s">
        <v>2</v>
      </c>
      <c r="J7" s="22">
        <f t="shared" si="0"/>
        <v>152000</v>
      </c>
      <c r="K7" s="22">
        <f t="shared" si="1"/>
        <v>290000</v>
      </c>
      <c r="L7" s="24">
        <f t="shared" si="2"/>
        <v>138000</v>
      </c>
    </row>
    <row r="8" spans="1:12" ht="23.25" customHeight="1" x14ac:dyDescent="0.3">
      <c r="A8" s="13" t="s">
        <v>3</v>
      </c>
      <c r="B8" s="9">
        <f>SUMIFS('24년 4월'!$M:$M,'24년 4월'!$C:$C,"운용지원팀",'24년 4월'!$I:$I,"경유")</f>
        <v>200000</v>
      </c>
      <c r="C8" s="9">
        <f>SUMIFS('24년 4월'!$M:$M,'24년 4월'!$C:$C,"운용지원팀",'24년 4월'!$I:$I,"휘발유")</f>
        <v>0</v>
      </c>
      <c r="D8" s="9">
        <f>SUMIFS('24년 4월'!$M:$M,'24년 4월'!$C:$C,"운용지원팀",'24년 4월'!$I:$I,"EV")</f>
        <v>0</v>
      </c>
      <c r="E8" s="9">
        <f>SUMIFS('25년 4월'!$M:$M,'25년 4월'!$C:$C,"운용지원팀",'25년 4월'!$I:$I,"경유")</f>
        <v>216000</v>
      </c>
      <c r="F8" s="9">
        <f>SUMIFS('25년 4월'!$M:$M,'25년 4월'!$C:$C,"운용지원팀",'25년 4월'!$I:$I,"휘발유")</f>
        <v>0</v>
      </c>
      <c r="G8" s="9">
        <f>SUMIFS('25년 4월'!$M:$M,'25년 4월'!$C:$C,"운용지원팀",'25년 4월'!$I:$I,"EV")</f>
        <v>0</v>
      </c>
      <c r="I8" s="13" t="s">
        <v>3</v>
      </c>
      <c r="J8" s="22">
        <f t="shared" si="0"/>
        <v>200000</v>
      </c>
      <c r="K8" s="22">
        <f t="shared" si="1"/>
        <v>216000</v>
      </c>
      <c r="L8" s="24">
        <f t="shared" si="2"/>
        <v>16000</v>
      </c>
    </row>
    <row r="9" spans="1:12" ht="23.25" customHeight="1" x14ac:dyDescent="0.3">
      <c r="A9" s="13" t="s">
        <v>766</v>
      </c>
      <c r="B9" s="9">
        <f>SUMIFS('24년 5월'!$M:$M,'24년 5월'!$C:$C,"운용지원팀",'24년 5월'!$I:$I,"경유")</f>
        <v>230000</v>
      </c>
      <c r="C9" s="9">
        <f>SUMIFS('24년 5월'!$M:$M,'24년 5월'!$C:$C,"운용지원팀",'24년 5월'!$I:$I,"휘발유")</f>
        <v>0</v>
      </c>
      <c r="D9" s="9">
        <f>SUMIFS('24년 5월'!$M:$M,'24년 5월'!$C:$C,"운용지원팀",'24년 5월'!$I:$I,"EV")</f>
        <v>0</v>
      </c>
      <c r="E9" s="9">
        <f>SUMIFS('25년 5월'!$M:$M,'25년 5월'!$C:$C,"운용지원팀",'25년 5월'!$I:$I,"경유")</f>
        <v>240000</v>
      </c>
      <c r="F9" s="9">
        <f>SUMIFS('25년 5월'!$M:$M,'25년 5월'!$C:$C,"운용지원팀",'25년 5월'!$I:$I,"휘발유")</f>
        <v>0</v>
      </c>
      <c r="G9" s="9">
        <f>SUMIFS('25년 5월'!$M:$M,'25년 5월'!$C:$C,"운용지원팀",'25년 5월'!$I:$I,"EV")</f>
        <v>0</v>
      </c>
      <c r="I9" s="13" t="s">
        <v>766</v>
      </c>
      <c r="J9" s="22">
        <f t="shared" si="0"/>
        <v>230000</v>
      </c>
      <c r="K9" s="22">
        <f t="shared" si="1"/>
        <v>240000</v>
      </c>
      <c r="L9" s="24">
        <f t="shared" si="2"/>
        <v>10000</v>
      </c>
    </row>
    <row r="10" spans="1:12" ht="23.25" customHeight="1" x14ac:dyDescent="0.3">
      <c r="A10" s="13" t="s">
        <v>5</v>
      </c>
      <c r="B10" s="9">
        <f>SUMIFS('24년 6월'!$M:$M,'24년 6월'!$C:$C,"운용지원팀",'24년 6월'!$I:$I,"경유")</f>
        <v>230000</v>
      </c>
      <c r="C10" s="9">
        <f>SUMIFS('24년 6월'!$M:$M,'24년 6월'!$C:$C,"운용지원팀",'24년 6월'!$I:$I,"휘발유")</f>
        <v>0</v>
      </c>
      <c r="D10" s="9">
        <f>SUMIFS('24년 6월'!$M:$M,'24년 6월'!$C:$C,"운용지원팀",'24년 6월'!$I:$I,"EV")</f>
        <v>0</v>
      </c>
      <c r="E10" s="9">
        <f>SUMIFS('25년 6월'!$M:$M,'25년 6월'!$C:$C,"운용지원팀",'25년 6월'!$I:$I,"경유")</f>
        <v>236017</v>
      </c>
      <c r="F10" s="9">
        <f>SUMIFS('25년 6월'!$M:$M,'25년 6월'!$C:$C,"운용지원팀",'25년 6월'!$I:$I,"휘발유")</f>
        <v>0</v>
      </c>
      <c r="G10" s="9">
        <f>SUMIFS('25년 6월'!$M:$M,'25년 6월'!$C:$C,"운용지원팀",'25년 6월'!$I:$I,"EV")</f>
        <v>0</v>
      </c>
      <c r="I10" s="13" t="s">
        <v>5</v>
      </c>
      <c r="J10" s="22">
        <f t="shared" si="0"/>
        <v>230000</v>
      </c>
      <c r="K10" s="22">
        <f t="shared" si="1"/>
        <v>236017</v>
      </c>
      <c r="L10" s="24">
        <f t="shared" si="2"/>
        <v>6017</v>
      </c>
    </row>
    <row r="11" spans="1:12" ht="23.25" customHeight="1" x14ac:dyDescent="0.3">
      <c r="A11" s="13" t="s">
        <v>767</v>
      </c>
      <c r="B11" s="9">
        <f>SUMIFS('24년 7월'!$M:$M,'24년 7월'!$C:$C,"운용지원팀",'24년 7월'!$I:$I,"경유")</f>
        <v>272000</v>
      </c>
      <c r="C11" s="9">
        <f>SUMIFS('24년 7월'!$M:$M,'24년 7월'!$C:$C,"운용지원팀",'24년 7월'!$I:$I,"휘발유")</f>
        <v>0</v>
      </c>
      <c r="D11" s="9">
        <f>SUMIFS('24년 7월'!$M:$M,'24년 7월'!$C:$C,"운용지원팀",'24년 7월'!$I:$I,"EV")</f>
        <v>0</v>
      </c>
      <c r="E11" s="9">
        <f>SUMIFS('25년 7월'!$M:$M,'25년 7월'!$C:$C,"운용지원팀",'25년 7월'!$I:$I,"경유")</f>
        <v>315000</v>
      </c>
      <c r="F11" s="9">
        <f>SUMIFS('25년 7월'!$M:$M,'25년 7월'!$C:$C,"운용지원팀",'25년 7월'!$I:$I,"휘발유")</f>
        <v>206000</v>
      </c>
      <c r="G11" s="9">
        <f>SUMIFS('25년 7월'!$M:$M,'25년 7월'!$C:$C,"운용지원팀",'25년 7월'!$I:$I,"EV")</f>
        <v>0</v>
      </c>
      <c r="I11" s="13" t="s">
        <v>767</v>
      </c>
      <c r="J11" s="22">
        <f t="shared" si="0"/>
        <v>272000</v>
      </c>
      <c r="K11" s="22">
        <f t="shared" si="1"/>
        <v>521000</v>
      </c>
      <c r="L11" s="24">
        <f t="shared" si="2"/>
        <v>249000</v>
      </c>
    </row>
    <row r="12" spans="1:12" ht="23.25" customHeight="1" x14ac:dyDescent="0.3">
      <c r="A12" s="13" t="s">
        <v>7</v>
      </c>
      <c r="B12" s="9">
        <f>SUMIFS('24년 8월'!$M:$M,'24년 8월'!$C:$C,"운용지원팀",'24년 8월'!$I:$I,"경유")</f>
        <v>230000</v>
      </c>
      <c r="C12" s="9">
        <f>SUMIFS('24년 8월'!$M:$M,'24년 8월'!$C:$C,"운용지원팀",'24년 8월'!$I:$I,"휘발유")</f>
        <v>0</v>
      </c>
      <c r="D12" s="9">
        <f>SUMIFS('24년 8월'!$M:$M,'24년 8월'!$C:$C,"운용지원팀",'24년 8월'!$I:$I,"EV")</f>
        <v>0</v>
      </c>
      <c r="E12" s="9">
        <f>SUMIFS('25년 8월'!$M:$M,'25년 8월'!$C:$C,"운용지원팀",'25년 8월'!$I:$I,"경유")</f>
        <v>170000</v>
      </c>
      <c r="F12" s="9">
        <f>SUMIFS('25년 8월'!$M:$M,'25년 8월'!$C:$C,"운용지원팀",'25년 8월'!$I:$I,"휘발유")</f>
        <v>100000</v>
      </c>
      <c r="G12" s="9">
        <f>SUMIFS('25년 8월'!$M:$M,'25년 8월'!$C:$C,"운용지원팀",'25년 8월'!$I:$I,"EV")</f>
        <v>0</v>
      </c>
      <c r="I12" s="13" t="s">
        <v>7</v>
      </c>
      <c r="J12" s="22">
        <f t="shared" si="0"/>
        <v>230000</v>
      </c>
      <c r="K12" s="22">
        <f t="shared" si="1"/>
        <v>270000</v>
      </c>
      <c r="L12" s="24">
        <f t="shared" si="2"/>
        <v>40000</v>
      </c>
    </row>
    <row r="13" spans="1:12" ht="23.25" customHeight="1" x14ac:dyDescent="0.3">
      <c r="A13" s="13" t="s">
        <v>8</v>
      </c>
      <c r="B13" s="9">
        <f>SUMIFS('24년 9월'!$M:$M,'24년 9월'!$C:$C,"운용지원팀",'24년 9월'!$I:$I,"경유")</f>
        <v>145000</v>
      </c>
      <c r="C13" s="9">
        <f>SUMIFS('24년 9월'!$M:$M,'24년 9월'!$C:$C,"운용지원팀",'24년 9월'!$I:$I,"휘발유")</f>
        <v>0</v>
      </c>
      <c r="D13" s="9">
        <f>SUMIFS('24년 9월'!$M:$M,'24년 9월'!$C:$C,"운용지원팀",'24년 9월'!$I:$I,"EV")</f>
        <v>0</v>
      </c>
      <c r="E13" s="9">
        <f>SUMIFS('25년 9월'!$M:$M,'25년 9월'!$C:$C,"운용지원팀",'25년 9월'!$I:$I,"경유")</f>
        <v>130000</v>
      </c>
      <c r="F13" s="9">
        <f>SUMIFS('25년 9월'!$M:$M,'25년 9월'!$C:$C,"운용지원팀",'25년 9월'!$I:$I,"휘발유")</f>
        <v>160000</v>
      </c>
      <c r="G13" s="9">
        <f>SUMIFS('25년 9월'!$M:$M,'25년 9월'!$C:$C,"운용지원팀",'25년 9월'!$I:$I,"EV")</f>
        <v>0</v>
      </c>
      <c r="I13" s="13" t="s">
        <v>8</v>
      </c>
      <c r="J13" s="22">
        <f t="shared" si="0"/>
        <v>145000</v>
      </c>
      <c r="K13" s="22">
        <f t="shared" ref="K13:K15" si="3">E13+F13+G13</f>
        <v>290000</v>
      </c>
      <c r="L13" s="24">
        <f t="shared" ref="L13:L15" si="4">K13-J13</f>
        <v>145000</v>
      </c>
    </row>
    <row r="14" spans="1:12" ht="23.25" customHeight="1" x14ac:dyDescent="0.3">
      <c r="A14" s="13" t="s">
        <v>9</v>
      </c>
      <c r="B14" s="9">
        <f>SUMIFS('24년 10월'!$M:$M,'24년 10월'!$C:$C,"운용지원팀",'24년 10월'!$I:$I,"경유")</f>
        <v>200000</v>
      </c>
      <c r="C14" s="9">
        <f>SUMIFS('24년 10월'!$M:$M,'24년 10월'!$C:$C,"운용지원팀",'24년 10월'!$I:$I,"휘발유")</f>
        <v>0</v>
      </c>
      <c r="D14" s="9">
        <f>SUMIFS('24년 10월'!$M:$M,'24년 10월'!$C:$C,"운용지원팀",'24년 10월'!$I:$I,"EV")</f>
        <v>0</v>
      </c>
      <c r="E14" s="9">
        <f>SUMIFS('25년 10월'!$M:$M,'25년 10월'!$C:$C,"운용지원팀",'25년 10월'!$I:$I,"경유")</f>
        <v>260000</v>
      </c>
      <c r="F14" s="9">
        <f>SUMIFS('25년 10월'!$M:$M,'25년 10월'!$C:$C,"운용지원팀",'25년 10월'!$I:$I,"휘발유")</f>
        <v>180000</v>
      </c>
      <c r="G14" s="9">
        <f>SUMIFS('25년 10월'!$M:$M,'25년 10월'!$C:$C,"운용지원팀",'25년 10월'!$I:$I,"EV")</f>
        <v>0</v>
      </c>
      <c r="I14" s="13" t="s">
        <v>9</v>
      </c>
      <c r="J14" s="22">
        <f t="shared" si="0"/>
        <v>200000</v>
      </c>
      <c r="K14" s="22">
        <f t="shared" si="3"/>
        <v>440000</v>
      </c>
      <c r="L14" s="24">
        <f t="shared" si="4"/>
        <v>240000</v>
      </c>
    </row>
    <row r="15" spans="1:12" ht="23.25" customHeight="1" x14ac:dyDescent="0.3">
      <c r="A15" s="13" t="s">
        <v>10</v>
      </c>
      <c r="B15" s="9">
        <f>SUMIFS('24년 11월'!$M:$M,'24년 11월'!$C:$C,"운용지원팀",'24년 11월'!$I:$I,"경유")</f>
        <v>251000</v>
      </c>
      <c r="C15" s="9">
        <f>SUMIFS('24년 11월'!$M:$M,'24년 11월'!$C:$C,"운용지원팀",'24년 11월'!$I:$I,"휘발유")</f>
        <v>0</v>
      </c>
      <c r="D15" s="9">
        <f>SUMIFS('24년 11월'!$M:$M,'24년 11월'!$C:$C,"운용지원팀",'24년 11월'!$I:$I,"EV")</f>
        <v>0</v>
      </c>
      <c r="E15" s="9">
        <f>SUMIFS('25년 11월'!$M:$M,'25년 11월'!$C:$C,"운용지원팀",'25년 11월'!$I:$I,"경유")</f>
        <v>285000</v>
      </c>
      <c r="F15" s="9">
        <f>SUMIFS('25년 11월'!$M:$M,'25년 11월'!$C:$C,"운용지원팀",'25년 11월'!$I:$I,"휘발유")</f>
        <v>212000</v>
      </c>
      <c r="G15" s="9">
        <f>SUMIFS('25년 11월'!$M:$M,'25년 11월'!$C:$C,"운용지원팀",'25년 11월'!$I:$I,"EV")</f>
        <v>0</v>
      </c>
      <c r="I15" s="13" t="s">
        <v>10</v>
      </c>
      <c r="J15" s="22">
        <f t="shared" si="0"/>
        <v>251000</v>
      </c>
      <c r="K15" s="22">
        <f t="shared" si="3"/>
        <v>497000</v>
      </c>
      <c r="L15" s="24">
        <f t="shared" si="4"/>
        <v>246000</v>
      </c>
    </row>
    <row r="16" spans="1:12" ht="23.25" customHeight="1" x14ac:dyDescent="0.3">
      <c r="A16" s="13" t="s">
        <v>11</v>
      </c>
      <c r="B16" s="9">
        <f>SUMIFS('24년 12월'!$M:$M,'24년 12월'!$C:$C,"운용지원팀",'24년 12월'!$I:$I,"경유")</f>
        <v>210000</v>
      </c>
      <c r="C16" s="9">
        <f>SUMIFS('24년 12월'!$M:$M,'24년 12월'!$C:$C,"운용지원팀",'24년 12월'!$I:$I,"휘발유")</f>
        <v>0</v>
      </c>
      <c r="D16" s="9">
        <f>SUMIFS('24년 12월'!$M:$M,'24년 12월'!$C:$C,"운용지원팀",'24년 12월'!$I:$I,"EV")</f>
        <v>0</v>
      </c>
      <c r="E16" s="9">
        <f>SUMIFS('25년 12월'!$M:$M,'25년 12월'!$C:$C,"운용지원팀",'25년 12월'!$I:$I,"경유")</f>
        <v>160000</v>
      </c>
      <c r="F16" s="9">
        <f>SUMIFS('25년 12월'!$M:$M,'25년 12월'!$C:$C,"운용지원팀",'25년 12월'!$I:$I,"휘발유")</f>
        <v>129249</v>
      </c>
      <c r="G16" s="9">
        <f>SUMIFS('25년 12월'!$M:$M,'25년 12월'!$C:$C,"운용지원팀",'25년 12월'!$I:$I,"EV")</f>
        <v>0</v>
      </c>
      <c r="I16" s="13" t="s">
        <v>11</v>
      </c>
      <c r="J16" s="22">
        <f t="shared" si="0"/>
        <v>210000</v>
      </c>
      <c r="K16" s="22">
        <f t="shared" ref="K16" si="5">E16+F16+G16</f>
        <v>289249</v>
      </c>
      <c r="L16" s="24">
        <f t="shared" ref="L16" si="6">K16-J16</f>
        <v>79249</v>
      </c>
    </row>
    <row r="17" spans="1:12" ht="23.25" customHeight="1" thickBot="1" x14ac:dyDescent="0.35">
      <c r="A17" s="13" t="s">
        <v>13</v>
      </c>
      <c r="B17" s="14">
        <f t="shared" ref="B17:G17" si="7">SUM(B5:B16)</f>
        <v>2593000</v>
      </c>
      <c r="C17" s="14">
        <f t="shared" si="7"/>
        <v>0</v>
      </c>
      <c r="D17" s="14">
        <f t="shared" si="7"/>
        <v>0</v>
      </c>
      <c r="E17" s="14">
        <f t="shared" si="7"/>
        <v>2592017</v>
      </c>
      <c r="F17" s="14">
        <f t="shared" si="7"/>
        <v>987249</v>
      </c>
      <c r="G17" s="14">
        <f t="shared" si="7"/>
        <v>0</v>
      </c>
      <c r="L17" s="65">
        <f>SUM(L5:L16)</f>
        <v>986266</v>
      </c>
    </row>
    <row r="18" spans="1:12" ht="23.25" customHeight="1" x14ac:dyDescent="0.3">
      <c r="A18" s="98" t="s">
        <v>807</v>
      </c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100"/>
    </row>
    <row r="19" spans="1:12" ht="21.75" customHeight="1" thickBot="1" x14ac:dyDescent="0.35">
      <c r="A19" s="101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3"/>
    </row>
    <row r="20" spans="1:12" ht="23.25" customHeight="1" x14ac:dyDescent="0.3">
      <c r="A20" s="104" t="s">
        <v>769</v>
      </c>
      <c r="B20" s="106" t="s">
        <v>763</v>
      </c>
      <c r="C20" s="107"/>
      <c r="D20" s="108"/>
      <c r="E20" s="106" t="s">
        <v>762</v>
      </c>
      <c r="F20" s="107"/>
      <c r="G20" s="108"/>
      <c r="I20" s="10" t="s">
        <v>549</v>
      </c>
    </row>
    <row r="21" spans="1:12" ht="23.25" customHeight="1" x14ac:dyDescent="0.3">
      <c r="A21" s="105"/>
      <c r="B21" s="20" t="s">
        <v>779</v>
      </c>
      <c r="C21" s="20" t="s">
        <v>780</v>
      </c>
      <c r="D21" s="20" t="s">
        <v>781</v>
      </c>
      <c r="E21" s="20" t="s">
        <v>779</v>
      </c>
      <c r="F21" s="20" t="s">
        <v>780</v>
      </c>
      <c r="G21" s="20" t="s">
        <v>781</v>
      </c>
      <c r="I21" s="20" t="s">
        <v>769</v>
      </c>
      <c r="J21" s="20" t="s">
        <v>770</v>
      </c>
      <c r="K21" s="20" t="s">
        <v>771</v>
      </c>
      <c r="L21" s="20" t="s">
        <v>776</v>
      </c>
    </row>
    <row r="22" spans="1:12" ht="23.25" customHeight="1" x14ac:dyDescent="0.3">
      <c r="A22" s="13" t="s">
        <v>0</v>
      </c>
      <c r="B22" s="9">
        <f>SUMIFS('24년 1월'!$M:$M,'24년 1월'!$C:$C,"미래사업팀",'24년 1월'!$I:$I,"경유")</f>
        <v>0</v>
      </c>
      <c r="C22" s="9">
        <f>SUMIFS('24년 1월'!$M:$M,'24년 1월'!$C:$C,"전원지원팀",'24년 1월'!$I:$I,"휘발유")</f>
        <v>0</v>
      </c>
      <c r="D22" s="9">
        <f>SUMIFS('24년 1월'!$M:$M,'24년 1월'!$C:$C,"미래사업팀",'24년 1월'!$I:$I,"EV")</f>
        <v>0</v>
      </c>
      <c r="E22" s="9">
        <f>SUMIFS('25년 1월'!$M:$M,'25년 1월'!$C:$C,"사업지원팀",'25년 1월'!$I:$I,"경유")</f>
        <v>0</v>
      </c>
      <c r="F22" s="9">
        <f>SUMIFS('25년 1월'!$M:$M,'25년 1월'!$C:$C,"사업지원팀",'25년 1월'!$I:$I,"휘발유")</f>
        <v>0</v>
      </c>
      <c r="G22" s="9">
        <f>SUMIFS('25년 1월'!$M:$M,'25년 1월'!$C:$C,"사업지원팀",'25년 1월'!$I:$I,"EV")</f>
        <v>0</v>
      </c>
      <c r="I22" s="13" t="s">
        <v>0</v>
      </c>
      <c r="J22" s="22">
        <f t="shared" ref="J22:J33" si="8">B22+C22+D22</f>
        <v>0</v>
      </c>
      <c r="K22" s="22">
        <f t="shared" ref="K22:K29" si="9">E22+F22+G22</f>
        <v>0</v>
      </c>
      <c r="L22" s="24">
        <f>K22-J22</f>
        <v>0</v>
      </c>
    </row>
    <row r="23" spans="1:12" ht="23.25" customHeight="1" x14ac:dyDescent="0.3">
      <c r="A23" s="13" t="s">
        <v>1</v>
      </c>
      <c r="B23" s="9">
        <f>SUMIFS('24년 2월'!$M:$M,'24년 2월'!$C:$C,"미래사업팀",'24년 2월'!$I:$I,"경유")</f>
        <v>0</v>
      </c>
      <c r="C23" s="9">
        <f>SUMIFS('24년 2월'!$M:$M,'24년 2월'!$C:$C,"전원지원팀",'24년 2월'!$I:$I,"휘발유")</f>
        <v>0</v>
      </c>
      <c r="D23" s="9">
        <f>SUMIFS('24년 2월'!$M:$M,'24년 2월'!$C:$C,"미래사업팀",'24년 2월'!$I:$I,"EV")</f>
        <v>0</v>
      </c>
      <c r="E23" s="9">
        <f>SUMIFS('25년 2월'!$M:$M,'25년 2월'!$C:$C,"사업지원팀",'25년 2월'!$I:$I,"경유")</f>
        <v>0</v>
      </c>
      <c r="F23" s="9">
        <f>SUMIFS('25년 2월'!$M:$M,'25년 2월'!$C:$C,"사업지원팀",'25년 2월'!$I:$I,"휘발유")</f>
        <v>196000</v>
      </c>
      <c r="G23" s="9">
        <f>SUMIFS('25년 2월'!$M:$M,'25년 2월'!$C:$C,"사업지원팀",'25년 2월'!$I:$I,"EV")</f>
        <v>0</v>
      </c>
      <c r="I23" s="13" t="s">
        <v>1</v>
      </c>
      <c r="J23" s="22">
        <f t="shared" si="8"/>
        <v>0</v>
      </c>
      <c r="K23" s="22">
        <f t="shared" si="9"/>
        <v>196000</v>
      </c>
      <c r="L23" s="24">
        <f t="shared" ref="L23:L29" si="10">K23-J23</f>
        <v>196000</v>
      </c>
    </row>
    <row r="24" spans="1:12" ht="23.25" customHeight="1" x14ac:dyDescent="0.3">
      <c r="A24" s="13" t="s">
        <v>2</v>
      </c>
      <c r="B24" s="9">
        <f>SUMIFS('24년 3월'!$M:$M,'24년 3월'!$C:$C,"미래사업팀",'24년 3월'!$I:$I,"경유")</f>
        <v>0</v>
      </c>
      <c r="C24" s="9">
        <f>SUMIFS('24년 3월'!$M:$M,'24년 3월'!$C:$C,"전원지원팀",'24년 3월'!$I:$I,"휘발유")</f>
        <v>0</v>
      </c>
      <c r="D24" s="9">
        <f>SUMIFS('24년 3월'!$M:$M,'24년 3월'!$C:$C,"미래사업팀",'24년 3월'!$I:$I,"EV")</f>
        <v>0</v>
      </c>
      <c r="E24" s="9">
        <f>SUMIFS('25년 3월'!$M:$M,'25년 3월'!$C:$C,"사업지원팀",'25년 3월'!$I:$I,"경유")</f>
        <v>0</v>
      </c>
      <c r="F24" s="9">
        <f>SUMIFS('25년 3월'!$M:$M,'25년 3월'!$C:$C,"사업지원팀",'25년 3월'!$I:$I,"휘발유")</f>
        <v>110000</v>
      </c>
      <c r="G24" s="9">
        <f>SUMIFS('25년 3월'!$M:$M,'25년 3월'!$C:$C,"사업지원팀",'25년 3월'!$I:$I,"EV")</f>
        <v>0</v>
      </c>
      <c r="I24" s="13" t="s">
        <v>2</v>
      </c>
      <c r="J24" s="22">
        <f t="shared" si="8"/>
        <v>0</v>
      </c>
      <c r="K24" s="22">
        <f t="shared" si="9"/>
        <v>110000</v>
      </c>
      <c r="L24" s="24">
        <f t="shared" si="10"/>
        <v>110000</v>
      </c>
    </row>
    <row r="25" spans="1:12" ht="23.25" customHeight="1" x14ac:dyDescent="0.3">
      <c r="A25" s="13" t="s">
        <v>3</v>
      </c>
      <c r="B25" s="9">
        <f>SUMIFS('24년 4월'!$M:$M,'24년 4월'!$C:$C,"미래사업팀",'24년 4월'!$I:$I,"경유")</f>
        <v>0</v>
      </c>
      <c r="C25" s="9">
        <f>SUMIFS('24년 4월'!$M:$M,'24년 4월'!$C:$C,"전원지원팀",'24년 4월'!$I:$I,"휘발유")</f>
        <v>0</v>
      </c>
      <c r="D25" s="9">
        <f>SUMIFS('24년 4월'!$M:$M,'24년 4월'!$C:$C,"미래사업팀",'24년 4월'!$I:$I,"EV")</f>
        <v>0</v>
      </c>
      <c r="E25" s="9">
        <f>SUMIFS('25년 4월'!$M:$M,'25년 4월'!$C:$C,"사업지원팀",'25년 4월'!$I:$I,"경유")</f>
        <v>0</v>
      </c>
      <c r="F25" s="9">
        <f>SUMIFS('25년 4월'!$M:$M,'25년 4월'!$C:$C,"사업지원팀",'25년 4월'!$I:$I,"휘발유")</f>
        <v>307000</v>
      </c>
      <c r="G25" s="9">
        <f>SUMIFS('25년 4월'!$M:$M,'25년 4월'!$C:$C,"사업지원팀",'25년 4월'!$I:$I,"EV")</f>
        <v>0</v>
      </c>
      <c r="I25" s="13" t="s">
        <v>3</v>
      </c>
      <c r="J25" s="22">
        <f t="shared" si="8"/>
        <v>0</v>
      </c>
      <c r="K25" s="22">
        <f t="shared" si="9"/>
        <v>307000</v>
      </c>
      <c r="L25" s="24">
        <f t="shared" si="10"/>
        <v>307000</v>
      </c>
    </row>
    <row r="26" spans="1:12" ht="23.25" customHeight="1" x14ac:dyDescent="0.3">
      <c r="A26" s="13" t="s">
        <v>766</v>
      </c>
      <c r="B26" s="9">
        <f>SUMIFS('24년 5월'!$M:$M,'24년 5월'!$C:$C,"미래사업팀",'24년 5월'!$I:$I,"경유")</f>
        <v>0</v>
      </c>
      <c r="C26" s="9">
        <f>SUMIFS('24년 5월'!$M:$M,'24년 5월'!$C:$C,"전원지원팀",'24년 5월'!$I:$I,"휘발유")</f>
        <v>0</v>
      </c>
      <c r="D26" s="9">
        <f>SUMIFS('24년 5월'!$M:$M,'24년 5월'!$C:$C,"미래사업팀",'24년 5월'!$I:$I,"EV")</f>
        <v>0</v>
      </c>
      <c r="E26" s="9">
        <f>SUMIFS('25년 5월'!$M:$M,'25년 5월'!$C:$C,"사업지원팀",'25년 5월'!$I:$I,"경유")</f>
        <v>0</v>
      </c>
      <c r="F26" s="9">
        <f>SUMIFS('25년 5월'!$M:$M,'25년 5월'!$C:$C,"사업지원팀",'25년 5월'!$I:$I,"휘발유")</f>
        <v>120000</v>
      </c>
      <c r="G26" s="9">
        <f>SUMIFS('25년 5월'!$M:$M,'25년 5월'!$C:$C,"사업지원팀",'25년 5월'!$I:$I,"EV")</f>
        <v>0</v>
      </c>
      <c r="I26" s="13" t="s">
        <v>766</v>
      </c>
      <c r="J26" s="22">
        <f t="shared" si="8"/>
        <v>0</v>
      </c>
      <c r="K26" s="22">
        <f t="shared" si="9"/>
        <v>120000</v>
      </c>
      <c r="L26" s="24">
        <f t="shared" si="10"/>
        <v>120000</v>
      </c>
    </row>
    <row r="27" spans="1:12" ht="23.25" customHeight="1" x14ac:dyDescent="0.3">
      <c r="A27" s="13" t="s">
        <v>5</v>
      </c>
      <c r="B27" s="9">
        <f>SUMIFS('24년 6월'!$M:$M,'24년 6월'!$C:$C,"미래사업팀",'24년 6월'!$I:$I,"경유")</f>
        <v>0</v>
      </c>
      <c r="C27" s="9">
        <f>SUMIFS('24년 6월'!$M:$M,'24년 6월'!$C:$C,"전원지원팀",'24년 6월'!$I:$I,"휘발유")</f>
        <v>0</v>
      </c>
      <c r="D27" s="9">
        <f>SUMIFS('24년 6월'!$M:$M,'24년 6월'!$C:$C,"미래사업팀",'24년 6월'!$I:$I,"EV")</f>
        <v>0</v>
      </c>
      <c r="E27" s="9">
        <f>SUMIFS('25년 6월'!$M:$M,'25년 6월'!$C:$C,"사업지원팀",'25년 6월'!$I:$I,"경유")</f>
        <v>0</v>
      </c>
      <c r="F27" s="9">
        <f>SUMIFS('25년 6월'!$M:$M,'25년 6월'!$C:$C,"사업지원팀",'25년 6월'!$I:$I,"휘발유")</f>
        <v>128000</v>
      </c>
      <c r="G27" s="9">
        <f>SUMIFS('25년 6월'!$M:$M,'25년 6월'!$C:$C,"사업지원팀",'25년 6월'!$I:$I,"EV")</f>
        <v>0</v>
      </c>
      <c r="I27" s="13" t="s">
        <v>5</v>
      </c>
      <c r="J27" s="22">
        <f t="shared" si="8"/>
        <v>0</v>
      </c>
      <c r="K27" s="22">
        <f t="shared" si="9"/>
        <v>128000</v>
      </c>
      <c r="L27" s="24">
        <f t="shared" si="10"/>
        <v>128000</v>
      </c>
    </row>
    <row r="28" spans="1:12" ht="23.25" customHeight="1" x14ac:dyDescent="0.3">
      <c r="A28" s="13" t="s">
        <v>767</v>
      </c>
      <c r="B28" s="9">
        <f>SUMIFS('24년 7월'!$M:$M,'24년 7월'!$C:$C,"미래사업팀",'24년 7월'!$I:$I,"경유")</f>
        <v>0</v>
      </c>
      <c r="C28" s="9">
        <f>SUMIFS('24년 7월'!$M:$M,'24년 7월'!$C:$C,"전원지원팀",'24년 7월'!$I:$I,"휘발유")</f>
        <v>0</v>
      </c>
      <c r="D28" s="9">
        <f>SUMIFS('24년 7월'!$M:$M,'24년 7월'!$C:$C,"미래사업팀",'24년 7월'!$I:$I,"EV")</f>
        <v>0</v>
      </c>
      <c r="E28" s="9">
        <f>SUMIFS('25년 7월'!$M:$M,'25년 7월'!$C:$C,"사업지원팀",'25년 7월'!$I:$I,"경유")</f>
        <v>0</v>
      </c>
      <c r="F28" s="9">
        <f>SUMIFS('25년 7월'!$M:$M,'25년 7월'!$C:$C,"사업지원팀",'25년 7월'!$I:$I,"휘발유")</f>
        <v>120000</v>
      </c>
      <c r="G28" s="9">
        <f>SUMIFS('25년 7월'!$M:$M,'25년 7월'!$C:$C,"사업지원팀",'25년 7월'!$I:$I,"EV")</f>
        <v>0</v>
      </c>
      <c r="I28" s="13" t="s">
        <v>767</v>
      </c>
      <c r="J28" s="22">
        <f t="shared" si="8"/>
        <v>0</v>
      </c>
      <c r="K28" s="22">
        <f t="shared" si="9"/>
        <v>120000</v>
      </c>
      <c r="L28" s="24">
        <f t="shared" si="10"/>
        <v>120000</v>
      </c>
    </row>
    <row r="29" spans="1:12" ht="23.25" customHeight="1" x14ac:dyDescent="0.3">
      <c r="A29" s="13" t="s">
        <v>7</v>
      </c>
      <c r="B29" s="9">
        <f>SUMIFS('24년 8월'!$M:$M,'24년 8월'!$C:$C,"미래사업팀",'24년 8월'!$I:$I,"경유")</f>
        <v>0</v>
      </c>
      <c r="C29" s="9">
        <f>SUMIFS('24년 8월'!$M:$M,'24년 8월'!$C:$C,"전원지원팀",'24년 8월'!$I:$I,"휘발유")</f>
        <v>0</v>
      </c>
      <c r="D29" s="9">
        <f>SUMIFS('24년 8월'!$M:$M,'24년 8월'!$C:$C,"미래사업팀",'24년 8월'!$I:$I,"EV")</f>
        <v>0</v>
      </c>
      <c r="E29" s="9">
        <f>SUMIFS('25년 8월'!$M:$M,'25년 8월'!$C:$C,"사업지원팀",'25년 8월'!$I:$I,"경유")</f>
        <v>0</v>
      </c>
      <c r="F29" s="9">
        <f>SUMIFS('25년 8월'!$M:$M,'25년 8월'!$C:$C,"사업지원팀",'25년 8월'!$I:$I,"휘발유")</f>
        <v>182000</v>
      </c>
      <c r="G29" s="9">
        <f>SUMIFS('25년 8월'!$M:$M,'25년 8월'!$C:$C,"사업지원팀",'25년 8월'!$I:$I,"EV")</f>
        <v>0</v>
      </c>
      <c r="I29" s="13" t="s">
        <v>7</v>
      </c>
      <c r="J29" s="22">
        <f t="shared" si="8"/>
        <v>0</v>
      </c>
      <c r="K29" s="22">
        <f t="shared" si="9"/>
        <v>182000</v>
      </c>
      <c r="L29" s="24">
        <f t="shared" si="10"/>
        <v>182000</v>
      </c>
    </row>
    <row r="30" spans="1:12" ht="23.25" customHeight="1" x14ac:dyDescent="0.3">
      <c r="A30" s="13" t="s">
        <v>8</v>
      </c>
      <c r="B30" s="9">
        <f>SUMIFS('24년 9월'!$M:$M,'24년 9월'!$C:$C,"미래사업팀",'24년 9월'!$I:$I,"경유")</f>
        <v>0</v>
      </c>
      <c r="C30" s="9">
        <f>SUMIFS('24년 9월'!$M:$M,'24년 9월'!$C:$C,"미래사업팀",'24년 9월'!$I:$I,"휘발유")</f>
        <v>100000</v>
      </c>
      <c r="D30" s="9">
        <f>SUMIFS('24년 9월'!$M:$M,'24년 9월'!$C:$C,"미래사업팀",'24년 9월'!$I:$I,"EV")</f>
        <v>0</v>
      </c>
      <c r="E30" s="9">
        <f>SUMIFS('25년 9월'!$M:$M,'25년 9월'!$C:$C,"사업지원팀",'25년 9월'!$I:$I,"경유")</f>
        <v>0</v>
      </c>
      <c r="F30" s="9">
        <f>SUMIFS('25년 9월'!$M:$M,'25년 9월'!$C:$C,"사업지원팀",'25년 9월'!$I:$I,"휘발유")</f>
        <v>220000</v>
      </c>
      <c r="G30" s="9">
        <f>SUMIFS('25년 9월'!$M:$M,'25년 9월'!$C:$C,"사업지원팀",'25년 9월'!$I:$I,"EV")</f>
        <v>0</v>
      </c>
      <c r="I30" s="13" t="s">
        <v>8</v>
      </c>
      <c r="J30" s="22">
        <f t="shared" si="8"/>
        <v>100000</v>
      </c>
      <c r="K30" s="22">
        <f t="shared" ref="K30:K32" si="11">E30+F30+G30</f>
        <v>220000</v>
      </c>
      <c r="L30" s="24">
        <f t="shared" ref="L30:L32" si="12">K30-J30</f>
        <v>120000</v>
      </c>
    </row>
    <row r="31" spans="1:12" ht="23.25" customHeight="1" x14ac:dyDescent="0.3">
      <c r="A31" s="13" t="s">
        <v>9</v>
      </c>
      <c r="B31" s="9">
        <f>SUMIFS('24년 10월'!$M:$M,'24년 10월'!$C:$C,"미래사업팀",'24년 10월'!$I:$I,"경유")</f>
        <v>0</v>
      </c>
      <c r="C31" s="9">
        <f>SUMIFS('24년 10월'!$M:$M,'24년 10월'!$C:$C,"미래사업팀",'24년 10월'!$I:$I,"휘발유")</f>
        <v>338000</v>
      </c>
      <c r="D31" s="9">
        <f>SUMIFS('24년 10월'!$M:$M,'24년 10월'!$C:$C,"미래사업팀",'24년 10월'!$I:$I,"EV")</f>
        <v>0</v>
      </c>
      <c r="E31" s="9">
        <f>SUMIFS('25년 10월'!$M:$M,'25년 10월'!$C:$C,"사업지원팀",'25년 10월'!$I:$I,"경유")</f>
        <v>0</v>
      </c>
      <c r="F31" s="9">
        <f>SUMIFS('25년 10월'!$M:$M,'25년 10월'!$C:$C,"사업지원팀",'25년 10월'!$I:$I,"휘발유")</f>
        <v>130000</v>
      </c>
      <c r="G31" s="9">
        <f>SUMIFS('25년 10월'!$M:$M,'25년 10월'!$C:$C,"사업지원팀",'25년 10월'!$I:$I,"EV")</f>
        <v>0</v>
      </c>
      <c r="I31" s="13" t="s">
        <v>9</v>
      </c>
      <c r="J31" s="22">
        <f t="shared" si="8"/>
        <v>338000</v>
      </c>
      <c r="K31" s="22">
        <f t="shared" si="11"/>
        <v>130000</v>
      </c>
      <c r="L31" s="24">
        <f t="shared" si="12"/>
        <v>-208000</v>
      </c>
    </row>
    <row r="32" spans="1:12" ht="23.25" customHeight="1" x14ac:dyDescent="0.3">
      <c r="A32" s="13" t="s">
        <v>10</v>
      </c>
      <c r="B32" s="9">
        <f>SUMIFS('24년 11월'!$M:$M,'24년 11월'!$C:$C,"미래사업팀",'24년 11월'!$I:$I,"경유")</f>
        <v>0</v>
      </c>
      <c r="C32" s="9">
        <f>SUMIFS('24년 11월'!$M:$M,'24년 11월'!$C:$C,"미래사업팀",'24년 11월'!$I:$I,"휘발유")</f>
        <v>187000</v>
      </c>
      <c r="D32" s="9">
        <f>SUMIFS('24년 11월'!$M:$M,'24년 11월'!$C:$C,"미래사업팀",'24년 11월'!$I:$I,"EV")</f>
        <v>0</v>
      </c>
      <c r="E32" s="9">
        <f>SUMIFS('25년 11월'!$M:$M,'25년 11월'!$C:$C,"사업지원팀",'25년 11월'!$I:$I,"경유")</f>
        <v>0</v>
      </c>
      <c r="F32" s="9">
        <f>SUMIFS('25년 11월'!$M:$M,'25년 11월'!$C:$C,"사업지원팀",'25년 11월'!$I:$I,"휘발유")</f>
        <v>259000</v>
      </c>
      <c r="G32" s="9">
        <f>SUMIFS('25년 11월'!$M:$M,'25년 11월'!$C:$C,"사업지원팀",'25년 11월'!$I:$I,"EV")</f>
        <v>0</v>
      </c>
      <c r="I32" s="13" t="s">
        <v>10</v>
      </c>
      <c r="J32" s="22">
        <f t="shared" si="8"/>
        <v>187000</v>
      </c>
      <c r="K32" s="22">
        <f t="shared" si="11"/>
        <v>259000</v>
      </c>
      <c r="L32" s="24">
        <f t="shared" si="12"/>
        <v>72000</v>
      </c>
    </row>
    <row r="33" spans="1:12" ht="23.25" customHeight="1" x14ac:dyDescent="0.3">
      <c r="A33" s="13" t="s">
        <v>11</v>
      </c>
      <c r="B33" s="9">
        <f>SUMIFS('24년 12월'!$M:$M,'24년 12월'!$C:$C,"미래사업팀",'24년 12월'!$I:$I,"경유")</f>
        <v>0</v>
      </c>
      <c r="C33" s="9">
        <f>SUMIFS('24년 12월'!$M:$M,'24년 12월'!$C:$C,"미래사업팀",'24년 12월'!$I:$I,"휘발유")</f>
        <v>210000</v>
      </c>
      <c r="D33" s="9">
        <f>SUMIFS('24년 12월'!$M:$M,'24년 12월'!$C:$C,"미래사업팀",'24년 12월'!$I:$I,"EV")</f>
        <v>0</v>
      </c>
      <c r="E33" s="9">
        <f>SUMIFS('25년 12월'!$M:$M,'25년 12월'!$C:$C,"사업지원팀",'25년 12월'!$I:$I,"경유")</f>
        <v>0</v>
      </c>
      <c r="F33" s="9">
        <f>SUMIFS('25년 12월'!$M:$M,'25년 12월'!$C:$C,"사업지원팀",'25년 12월'!$I:$I,"휘발유")</f>
        <v>60000</v>
      </c>
      <c r="G33" s="9">
        <f>SUMIFS('25년 12월'!$M:$M,'25년 12월'!$C:$C,"사업지원팀",'25년 12월'!$I:$I,"EV")</f>
        <v>0</v>
      </c>
      <c r="I33" s="13" t="s">
        <v>11</v>
      </c>
      <c r="J33" s="22">
        <f t="shared" si="8"/>
        <v>210000</v>
      </c>
      <c r="K33" s="22">
        <f t="shared" ref="K33" si="13">E33+F33+G33</f>
        <v>60000</v>
      </c>
      <c r="L33" s="24">
        <f t="shared" ref="L33" si="14">K33-J33</f>
        <v>-150000</v>
      </c>
    </row>
    <row r="34" spans="1:12" ht="23.25" customHeight="1" thickBot="1" x14ac:dyDescent="0.35">
      <c r="A34" s="13" t="s">
        <v>13</v>
      </c>
      <c r="B34" s="14">
        <f t="shared" ref="B34:G34" si="15">SUM(B22:B33)</f>
        <v>0</v>
      </c>
      <c r="C34" s="14">
        <f t="shared" si="15"/>
        <v>835000</v>
      </c>
      <c r="D34" s="14">
        <f t="shared" si="15"/>
        <v>0</v>
      </c>
      <c r="E34" s="14">
        <f t="shared" si="15"/>
        <v>0</v>
      </c>
      <c r="F34" s="14">
        <f t="shared" si="15"/>
        <v>1832000</v>
      </c>
      <c r="G34" s="14">
        <f t="shared" si="15"/>
        <v>0</v>
      </c>
      <c r="L34" s="65">
        <f>SUM(L22:L33)</f>
        <v>997000</v>
      </c>
    </row>
    <row r="35" spans="1:12" ht="23.25" customHeight="1" x14ac:dyDescent="0.3">
      <c r="A35" s="98" t="s">
        <v>808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100"/>
    </row>
    <row r="36" spans="1:12" ht="23.25" customHeight="1" thickBot="1" x14ac:dyDescent="0.35">
      <c r="A36" s="101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3"/>
    </row>
    <row r="37" spans="1:12" ht="17.25" x14ac:dyDescent="0.3">
      <c r="A37" s="104" t="s">
        <v>769</v>
      </c>
      <c r="B37" s="106" t="s">
        <v>763</v>
      </c>
      <c r="C37" s="107"/>
      <c r="D37" s="108"/>
      <c r="E37" s="106" t="s">
        <v>762</v>
      </c>
      <c r="F37" s="107"/>
      <c r="G37" s="108"/>
      <c r="I37" s="10" t="s">
        <v>48</v>
      </c>
    </row>
    <row r="38" spans="1:12" x14ac:dyDescent="0.3">
      <c r="A38" s="105"/>
      <c r="B38" s="20" t="s">
        <v>779</v>
      </c>
      <c r="C38" s="20" t="s">
        <v>780</v>
      </c>
      <c r="D38" s="20" t="s">
        <v>781</v>
      </c>
      <c r="E38" s="20" t="s">
        <v>779</v>
      </c>
      <c r="F38" s="20" t="s">
        <v>780</v>
      </c>
      <c r="G38" s="20" t="s">
        <v>781</v>
      </c>
      <c r="I38" s="20" t="s">
        <v>769</v>
      </c>
      <c r="J38" s="20" t="s">
        <v>770</v>
      </c>
      <c r="K38" s="20" t="s">
        <v>771</v>
      </c>
      <c r="L38" s="20" t="s">
        <v>776</v>
      </c>
    </row>
    <row r="39" spans="1:12" x14ac:dyDescent="0.3">
      <c r="A39" s="13" t="s">
        <v>0</v>
      </c>
      <c r="B39" s="9">
        <f>SUMIFS('24년 1월'!$M:$M,'24년 1월'!$C:$C,"현장경영팀",'24년 1월'!$I:$I,"경유")</f>
        <v>0</v>
      </c>
      <c r="C39" s="9">
        <f>SUMIFS('24년 1월'!$M:$M,'24년 1월'!$C:$C,"현장경영팀",'24년 1월'!$I:$I,"휘발유")</f>
        <v>170000</v>
      </c>
      <c r="D39" s="9">
        <f>SUMIFS('24년 1월'!$M:$M,'24년 1월'!$C:$C,"현장경영팀",'24년 1월'!$I:$I,"EV")</f>
        <v>0</v>
      </c>
      <c r="E39" s="9">
        <f>SUMIFS('25년 1월'!$M:$M,'25년 1월'!$C:$C,"현장경영팀",'25년 1월'!$I:$I,"경유")</f>
        <v>0</v>
      </c>
      <c r="F39" s="9">
        <f>SUMIFS('25년 1월'!$M:$M,'25년 1월'!$C:$C,"현장경영팀",'25년 1월'!$I:$I,"휘발유")</f>
        <v>0</v>
      </c>
      <c r="G39" s="9">
        <f>SUMIFS('25년 1월'!$M:$M,'25년 1월'!$C:$C,"현장경영팀",'25년 1월'!$I:$I,"EV")</f>
        <v>0</v>
      </c>
      <c r="I39" s="13" t="s">
        <v>0</v>
      </c>
      <c r="J39" s="22">
        <f t="shared" ref="J39:J50" si="16">B39+C39+D39</f>
        <v>170000</v>
      </c>
      <c r="K39" s="22">
        <f t="shared" ref="K39:K46" si="17">E39+F39+G39</f>
        <v>0</v>
      </c>
      <c r="L39" s="24">
        <f>K39-J39</f>
        <v>-170000</v>
      </c>
    </row>
    <row r="40" spans="1:12" x14ac:dyDescent="0.3">
      <c r="A40" s="13" t="s">
        <v>1</v>
      </c>
      <c r="B40" s="9">
        <f>SUMIFS('24년 2월'!$M:$M,'24년 2월'!$C:$C,"현장경영팀",'24년 2월'!$I:$I,"경유")</f>
        <v>0</v>
      </c>
      <c r="C40" s="9">
        <f>SUMIFS('24년 2월'!$M:$M,'24년 2월'!$C:$C,"현장경영팀",'24년 2월'!$I:$I,"휘발유")</f>
        <v>200000</v>
      </c>
      <c r="D40" s="9">
        <f>SUMIFS('24년 2월'!$M:$M,'24년 2월'!$C:$C,"현장경영팀",'24년 2월'!$I:$I,"EV")</f>
        <v>0</v>
      </c>
      <c r="E40" s="9">
        <f>SUMIFS('25년 2월'!$M:$M,'25년 2월'!$C:$C,"현장경영팀",'25년 2월'!$I:$I,"경유")</f>
        <v>0</v>
      </c>
      <c r="F40" s="9">
        <f>SUMIFS('25년 2월'!$M:$M,'25년 2월'!$C:$C,"현장경영팀",'25년 2월'!$I:$I,"휘발유")</f>
        <v>270000</v>
      </c>
      <c r="G40" s="9">
        <f>SUMIFS('25년 2월'!$M:$M,'25년 2월'!$C:$C,"현장경영팀",'25년 2월'!$I:$I,"EV")</f>
        <v>0</v>
      </c>
      <c r="I40" s="13" t="s">
        <v>1</v>
      </c>
      <c r="J40" s="22">
        <f t="shared" si="16"/>
        <v>200000</v>
      </c>
      <c r="K40" s="22">
        <f t="shared" si="17"/>
        <v>270000</v>
      </c>
      <c r="L40" s="24">
        <f t="shared" ref="L40:L46" si="18">K40-J40</f>
        <v>70000</v>
      </c>
    </row>
    <row r="41" spans="1:12" x14ac:dyDescent="0.3">
      <c r="A41" s="13" t="s">
        <v>2</v>
      </c>
      <c r="B41" s="9">
        <f>SUMIFS('24년 3월'!$M:$M,'24년 3월'!$C:$C,"현장경영팀",'24년 3월'!$I:$I,"경유")</f>
        <v>0</v>
      </c>
      <c r="C41" s="9">
        <f>SUMIFS('24년 3월'!$M:$M,'24년 3월'!$C:$C,"현장경영팀",'24년 3월'!$I:$I,"휘발유")</f>
        <v>150000</v>
      </c>
      <c r="D41" s="9">
        <f>SUMIFS('24년 3월'!$M:$M,'24년 3월'!$C:$C,"현장경영팀",'24년 3월'!$I:$I,"EV")</f>
        <v>0</v>
      </c>
      <c r="E41" s="9">
        <f>SUMIFS('25년 3월'!$M:$M,'25년 3월'!$C:$C,"현장경영팀",'25년 3월'!$I:$I,"경유")</f>
        <v>0</v>
      </c>
      <c r="F41" s="9">
        <f>SUMIFS('25년 3월'!$M:$M,'25년 3월'!$C:$C,"현장경영팀",'25년 3월'!$I:$I,"휘발유")</f>
        <v>230000</v>
      </c>
      <c r="G41" s="9">
        <f>SUMIFS('25년 3월'!$M:$M,'25년 3월'!$C:$C,"현장경영팀",'25년 3월'!$I:$I,"EV")</f>
        <v>0</v>
      </c>
      <c r="I41" s="13" t="s">
        <v>2</v>
      </c>
      <c r="J41" s="22">
        <f t="shared" si="16"/>
        <v>150000</v>
      </c>
      <c r="K41" s="22">
        <f t="shared" si="17"/>
        <v>230000</v>
      </c>
      <c r="L41" s="24">
        <f t="shared" si="18"/>
        <v>80000</v>
      </c>
    </row>
    <row r="42" spans="1:12" x14ac:dyDescent="0.3">
      <c r="A42" s="13" t="s">
        <v>3</v>
      </c>
      <c r="B42" s="9">
        <f>SUMIFS('24년 4월'!$M:$M,'24년 4월'!$C:$C,"현장경영팀",'24년 4월'!$I:$I,"경유")</f>
        <v>0</v>
      </c>
      <c r="C42" s="9">
        <f>SUMIFS('24년 4월'!$M:$M,'24년 4월'!$C:$C,"현장경영팀",'24년 4월'!$I:$I,"휘발유")</f>
        <v>270000</v>
      </c>
      <c r="D42" s="9">
        <f>SUMIFS('24년 4월'!$M:$M,'24년 4월'!$C:$C,"현장경영팀",'24년 4월'!$I:$I,"EV")</f>
        <v>0</v>
      </c>
      <c r="E42" s="9">
        <f>SUMIFS('25년 4월'!$M:$M,'25년 4월'!$C:$C,"현장경영팀",'25년 4월'!$I:$I,"경유")</f>
        <v>0</v>
      </c>
      <c r="F42" s="9">
        <f>SUMIFS('25년 4월'!$M:$M,'25년 4월'!$C:$C,"현장경영팀",'25년 4월'!$I:$I,"휘발유")</f>
        <v>440000</v>
      </c>
      <c r="G42" s="9">
        <f>SUMIFS('25년 4월'!$M:$M,'25년 4월'!$C:$C,"현장경영팀",'25년 4월'!$I:$I,"EV")</f>
        <v>0</v>
      </c>
      <c r="I42" s="13" t="s">
        <v>3</v>
      </c>
      <c r="J42" s="22">
        <f t="shared" si="16"/>
        <v>270000</v>
      </c>
      <c r="K42" s="22">
        <f t="shared" si="17"/>
        <v>440000</v>
      </c>
      <c r="L42" s="24">
        <f t="shared" si="18"/>
        <v>170000</v>
      </c>
    </row>
    <row r="43" spans="1:12" x14ac:dyDescent="0.3">
      <c r="A43" s="13" t="s">
        <v>766</v>
      </c>
      <c r="B43" s="9">
        <f>SUMIFS('24년 5월'!$M:$M,'24년 5월'!$C:$C,"현장경영팀",'24년 5월'!$I:$I,"경유")</f>
        <v>0</v>
      </c>
      <c r="C43" s="9">
        <f>SUMIFS('24년 5월'!$M:$M,'24년 5월'!$C:$C,"현장경영팀",'24년 5월'!$I:$I,"휘발유")</f>
        <v>245000</v>
      </c>
      <c r="D43" s="9">
        <f>SUMIFS('24년 5월'!$M:$M,'24년 5월'!$C:$C,"현장경영팀",'24년 5월'!$I:$I,"EV")</f>
        <v>0</v>
      </c>
      <c r="E43" s="9">
        <f>SUMIFS('25년 5월'!$M:$M,'25년 5월'!$C:$C,"현장경영팀",'25년 5월'!$I:$I,"경유")</f>
        <v>0</v>
      </c>
      <c r="F43" s="9">
        <f>SUMIFS('25년 5월'!$M:$M,'25년 5월'!$C:$C,"현장경영팀",'25년 5월'!$I:$I,"휘발유")</f>
        <v>230000</v>
      </c>
      <c r="G43" s="9">
        <f>SUMIFS('25년 5월'!$M:$M,'25년 5월'!$C:$C,"현장경영팀",'25년 5월'!$I:$I,"EV")</f>
        <v>0</v>
      </c>
      <c r="I43" s="13" t="s">
        <v>766</v>
      </c>
      <c r="J43" s="22">
        <f t="shared" si="16"/>
        <v>245000</v>
      </c>
      <c r="K43" s="22">
        <f t="shared" si="17"/>
        <v>230000</v>
      </c>
      <c r="L43" s="24">
        <f t="shared" si="18"/>
        <v>-15000</v>
      </c>
    </row>
    <row r="44" spans="1:12" x14ac:dyDescent="0.3">
      <c r="A44" s="13" t="s">
        <v>5</v>
      </c>
      <c r="B44" s="9">
        <f>SUMIFS('24년 6월'!$M:$M,'24년 6월'!$C:$C,"현장경영팀",'24년 6월'!$I:$I,"경유")</f>
        <v>0</v>
      </c>
      <c r="C44" s="9">
        <f>SUMIFS('24년 6월'!$M:$M,'24년 6월'!$C:$C,"현장경영팀",'24년 6월'!$I:$I,"휘발유")</f>
        <v>50000</v>
      </c>
      <c r="D44" s="9">
        <f>SUMIFS('24년 6월'!$M:$M,'24년 6월'!$C:$C,"현장경영팀",'24년 6월'!$I:$I,"EV")</f>
        <v>0</v>
      </c>
      <c r="E44" s="9">
        <f>SUMIFS('25년 6월'!$M:$M,'25년 6월'!$C:$C,"현장경영팀",'25년 6월'!$I:$I,"경유")</f>
        <v>0</v>
      </c>
      <c r="F44" s="9">
        <f>SUMIFS('25년 6월'!$M:$M,'25년 6월'!$C:$C,"현장경영팀",'25년 6월'!$I:$I,"휘발유")</f>
        <v>266000</v>
      </c>
      <c r="G44" s="9">
        <f>SUMIFS('25년 6월'!$M:$M,'25년 6월'!$C:$C,"현장경영팀",'25년 6월'!$I:$I,"EV")</f>
        <v>0</v>
      </c>
      <c r="I44" s="13" t="s">
        <v>5</v>
      </c>
      <c r="J44" s="22">
        <f t="shared" si="16"/>
        <v>50000</v>
      </c>
      <c r="K44" s="22">
        <f t="shared" si="17"/>
        <v>266000</v>
      </c>
      <c r="L44" s="24">
        <f t="shared" si="18"/>
        <v>216000</v>
      </c>
    </row>
    <row r="45" spans="1:12" x14ac:dyDescent="0.3">
      <c r="A45" s="13" t="s">
        <v>767</v>
      </c>
      <c r="B45" s="9">
        <f>SUMIFS('24년 7월'!$M:$M,'24년 7월'!$C:$C,"현장경영팀",'24년 7월'!$I:$I,"경유")</f>
        <v>0</v>
      </c>
      <c r="C45" s="9">
        <f>SUMIFS('24년 7월'!$M:$M,'24년 7월'!$C:$C,"현장경영팀",'24년 7월'!$I:$I,"휘발유")</f>
        <v>260000</v>
      </c>
      <c r="D45" s="9">
        <f>SUMIFS('24년 7월'!$M:$M,'24년 7월'!$C:$C,"현장경영팀",'24년 7월'!$I:$I,"EV")</f>
        <v>0</v>
      </c>
      <c r="E45" s="9">
        <f>SUMIFS('25년 7월'!$M:$M,'25년 7월'!$C:$C,"현장경영팀",'25년 7월'!$I:$I,"경유")</f>
        <v>0</v>
      </c>
      <c r="F45" s="9">
        <f>SUMIFS('25년 7월'!$M:$M,'25년 7월'!$C:$C,"현장경영팀",'25년 7월'!$I:$I,"휘발유")</f>
        <v>199188</v>
      </c>
      <c r="G45" s="9">
        <f>SUMIFS('25년 7월'!$M:$M,'25년 7월'!$C:$C,"현장경영팀",'25년 7월'!$I:$I,"EV")</f>
        <v>0</v>
      </c>
      <c r="I45" s="13" t="s">
        <v>767</v>
      </c>
      <c r="J45" s="22">
        <f t="shared" si="16"/>
        <v>260000</v>
      </c>
      <c r="K45" s="22">
        <f t="shared" si="17"/>
        <v>199188</v>
      </c>
      <c r="L45" s="24">
        <f t="shared" si="18"/>
        <v>-60812</v>
      </c>
    </row>
    <row r="46" spans="1:12" x14ac:dyDescent="0.3">
      <c r="A46" s="13" t="s">
        <v>7</v>
      </c>
      <c r="B46" s="9">
        <f>SUMIFS('24년 8월'!$M:$M,'24년 8월'!$C:$C,"현장경영팀",'24년 8월'!$I:$I,"경유")</f>
        <v>0</v>
      </c>
      <c r="C46" s="9">
        <f>SUMIFS('24년 8월'!$M:$M,'24년 8월'!$C:$C,"현장경영팀",'24년 8월'!$I:$I,"휘발유")</f>
        <v>280000</v>
      </c>
      <c r="D46" s="9">
        <f>SUMIFS('24년 8월'!$M:$M,'24년 8월'!$C:$C,"현장경영팀",'24년 8월'!$I:$I,"EV")</f>
        <v>0</v>
      </c>
      <c r="E46" s="9">
        <f>SUMIFS('25년 8월'!$M:$M,'25년 8월'!$C:$C,"현장경영팀",'25년 8월'!$I:$I,"경유")</f>
        <v>0</v>
      </c>
      <c r="F46" s="9">
        <f>SUMIFS('25년 8월'!$M:$M,'25년 8월'!$C:$C,"현장경영팀",'25년 8월'!$I:$I,"휘발유")</f>
        <v>380000</v>
      </c>
      <c r="G46" s="9">
        <f>SUMIFS('25년 8월'!$M:$M,'25년 8월'!$C:$C,"현장경영팀",'25년 8월'!$I:$I,"EV")</f>
        <v>0</v>
      </c>
      <c r="I46" s="13" t="s">
        <v>7</v>
      </c>
      <c r="J46" s="22">
        <f t="shared" si="16"/>
        <v>280000</v>
      </c>
      <c r="K46" s="22">
        <f t="shared" si="17"/>
        <v>380000</v>
      </c>
      <c r="L46" s="24">
        <f t="shared" si="18"/>
        <v>100000</v>
      </c>
    </row>
    <row r="47" spans="1:12" x14ac:dyDescent="0.3">
      <c r="A47" s="13" t="s">
        <v>8</v>
      </c>
      <c r="B47" s="9">
        <f>SUMIFS('24년 9월'!$M:$M,'24년 9월'!$C:$C,"현장경영팀",'24년 9월'!$I:$I,"경유")</f>
        <v>0</v>
      </c>
      <c r="C47" s="9">
        <f>SUMIFS('24년 9월'!$M:$M,'24년 9월'!$C:$C,"현장경영팀",'24년 9월'!$I:$I,"휘발유")</f>
        <v>160000</v>
      </c>
      <c r="D47" s="9">
        <f>SUMIFS('24년 9월'!$M:$M,'24년 9월'!$C:$C,"현장경영팀",'24년 9월'!$I:$I,"EV")</f>
        <v>0</v>
      </c>
      <c r="E47" s="9">
        <f>SUMIFS('25년 9월'!$M:$M,'25년 9월'!$C:$C,"현장경영팀",'25년 9월'!$I:$I,"경유")</f>
        <v>0</v>
      </c>
      <c r="F47" s="9">
        <f>SUMIFS('25년 9월'!$M:$M,'25년 9월'!$C:$C,"현장경영팀",'25년 9월'!$I:$I,"휘발유")</f>
        <v>319000</v>
      </c>
      <c r="G47" s="9">
        <f>SUMIFS('25년 9월'!$M:$M,'25년 9월'!$C:$C,"현장경영팀",'25년 9월'!$I:$I,"EV")</f>
        <v>0</v>
      </c>
      <c r="I47" s="13" t="s">
        <v>8</v>
      </c>
      <c r="J47" s="22">
        <f t="shared" si="16"/>
        <v>160000</v>
      </c>
      <c r="K47" s="22">
        <f t="shared" ref="K47:K49" si="19">E47+F47+G47</f>
        <v>319000</v>
      </c>
      <c r="L47" s="24">
        <f t="shared" ref="L47:L49" si="20">K47-J47</f>
        <v>159000</v>
      </c>
    </row>
    <row r="48" spans="1:12" x14ac:dyDescent="0.3">
      <c r="A48" s="13" t="s">
        <v>9</v>
      </c>
      <c r="B48" s="9">
        <f>SUMIFS('24년 10월'!$M:$M,'24년 10월'!$C:$C,"현장경영팀",'24년 10월'!$I:$I,"경유")</f>
        <v>0</v>
      </c>
      <c r="C48" s="9">
        <f>SUMIFS('24년 10월'!$M:$M,'24년 10월'!$C:$C,"현장경영팀",'24년 10월'!$I:$I,"휘발유")</f>
        <v>250000</v>
      </c>
      <c r="D48" s="9">
        <f>SUMIFS('24년 10월'!$M:$M,'24년 10월'!$C:$C,"현장경영팀",'24년 10월'!$I:$I,"EV")</f>
        <v>0</v>
      </c>
      <c r="E48" s="9">
        <f>SUMIFS('25년 10월'!$M:$M,'25년 10월'!$C:$C,"현장경영팀",'25년 10월'!$I:$I,"경유")</f>
        <v>0</v>
      </c>
      <c r="F48" s="9">
        <f>SUMIFS('25년 10월'!$M:$M,'25년 10월'!$C:$C,"현장경영팀",'25년 10월'!$I:$I,"휘발유")</f>
        <v>278000</v>
      </c>
      <c r="G48" s="9">
        <f>SUMIFS('25년 10월'!$M:$M,'25년 10월'!$C:$C,"현장경영팀",'25년 10월'!$I:$I,"EV")</f>
        <v>0</v>
      </c>
      <c r="I48" s="13" t="s">
        <v>9</v>
      </c>
      <c r="J48" s="22">
        <f t="shared" si="16"/>
        <v>250000</v>
      </c>
      <c r="K48" s="22">
        <f t="shared" si="19"/>
        <v>278000</v>
      </c>
      <c r="L48" s="24">
        <f t="shared" si="20"/>
        <v>28000</v>
      </c>
    </row>
    <row r="49" spans="1:12" x14ac:dyDescent="0.3">
      <c r="A49" s="13" t="s">
        <v>10</v>
      </c>
      <c r="B49" s="9">
        <f>SUMIFS('24년 11월'!$M:$M,'24년 11월'!$C:$C,"현장경영팀",'24년 11월'!$I:$I,"경유")</f>
        <v>0</v>
      </c>
      <c r="C49" s="9">
        <f>SUMIFS('24년 11월'!$M:$M,'24년 11월'!$C:$C,"현장경영팀",'24년 11월'!$I:$I,"휘발유")</f>
        <v>100000</v>
      </c>
      <c r="D49" s="9">
        <f>SUMIFS('24년 11월'!$M:$M,'24년 11월'!$C:$C,"현장경영팀",'24년 11월'!$I:$I,"EV")</f>
        <v>0</v>
      </c>
      <c r="E49" s="9">
        <f>SUMIFS('25년 11월'!$M:$M,'25년 11월'!$C:$C,"현장경영팀",'25년 11월'!$I:$I,"경유")</f>
        <v>0</v>
      </c>
      <c r="F49" s="9">
        <f>SUMIFS('25년 11월'!$M:$M,'25년 11월'!$C:$C,"현장경영팀",'25년 11월'!$I:$I,"휘발유")</f>
        <v>310000</v>
      </c>
      <c r="G49" s="9">
        <f>SUMIFS('25년 11월'!$M:$M,'25년 11월'!$C:$C,"현장경영팀",'25년 11월'!$I:$I,"EV")</f>
        <v>0</v>
      </c>
      <c r="I49" s="13" t="s">
        <v>10</v>
      </c>
      <c r="J49" s="22">
        <f t="shared" si="16"/>
        <v>100000</v>
      </c>
      <c r="K49" s="22">
        <f t="shared" si="19"/>
        <v>310000</v>
      </c>
      <c r="L49" s="24">
        <f t="shared" si="20"/>
        <v>210000</v>
      </c>
    </row>
    <row r="50" spans="1:12" x14ac:dyDescent="0.3">
      <c r="A50" s="13" t="s">
        <v>11</v>
      </c>
      <c r="B50" s="9">
        <f>SUMIFS('24년 12월'!$M:$M,'24년 12월'!$C:$C,"현장경영팀",'24년 12월'!$I:$I,"경유")</f>
        <v>0</v>
      </c>
      <c r="C50" s="9">
        <f>SUMIFS('24년 12월'!$M:$M,'24년 12월'!$C:$C,"현장경영팀",'24년 12월'!$I:$I,"휘발유")</f>
        <v>234698</v>
      </c>
      <c r="D50" s="9">
        <f>SUMIFS('24년 12월'!$M:$M,'24년 12월'!$C:$C,"현장경영팀",'24년 12월'!$I:$I,"EV")</f>
        <v>0</v>
      </c>
      <c r="E50" s="9">
        <f>SUMIFS('25년 12월'!$M:$M,'25년 12월'!$C:$C,"현장경영팀",'25년 12월'!$I:$I,"경유")</f>
        <v>0</v>
      </c>
      <c r="F50" s="9">
        <f>SUMIFS('25년 12월'!$M:$M,'25년 12월'!$C:$C,"현장경영팀",'25년 12월'!$I:$I,"휘발유")</f>
        <v>194000</v>
      </c>
      <c r="G50" s="9">
        <f>SUMIFS('25년 12월'!$M:$M,'25년 12월'!$C:$C,"현장경영팀",'25년 12월'!$I:$I,"EV")</f>
        <v>0</v>
      </c>
      <c r="I50" s="13" t="s">
        <v>11</v>
      </c>
      <c r="J50" s="22">
        <f t="shared" si="16"/>
        <v>234698</v>
      </c>
      <c r="K50" s="22">
        <f t="shared" ref="K50" si="21">E50+F50+G50</f>
        <v>194000</v>
      </c>
      <c r="L50" s="24">
        <f t="shared" ref="L50" si="22">K50-J50</f>
        <v>-40698</v>
      </c>
    </row>
    <row r="51" spans="1:12" ht="27.75" customHeight="1" x14ac:dyDescent="0.3">
      <c r="A51" s="13" t="s">
        <v>13</v>
      </c>
      <c r="B51" s="14">
        <f t="shared" ref="B51:G51" si="23">SUM(B39:B50)</f>
        <v>0</v>
      </c>
      <c r="C51" s="14">
        <f t="shared" si="23"/>
        <v>2369698</v>
      </c>
      <c r="D51" s="14">
        <f t="shared" si="23"/>
        <v>0</v>
      </c>
      <c r="E51" s="14">
        <f t="shared" si="23"/>
        <v>0</v>
      </c>
      <c r="F51" s="14">
        <f t="shared" si="23"/>
        <v>3116188</v>
      </c>
      <c r="G51" s="14">
        <f t="shared" si="23"/>
        <v>0</v>
      </c>
      <c r="L51" s="65">
        <f>SUM(L39:L50)</f>
        <v>746490</v>
      </c>
    </row>
    <row r="52" spans="1:12" ht="27.75" customHeight="1" x14ac:dyDescent="0.3"/>
    <row r="53" spans="1:12" ht="27.75" customHeight="1" x14ac:dyDescent="0.3"/>
    <row r="54" spans="1:12" ht="27.75" customHeight="1" x14ac:dyDescent="0.3"/>
    <row r="55" spans="1:12" ht="27.75" customHeight="1" x14ac:dyDescent="0.3"/>
    <row r="56" spans="1:12" ht="27.75" customHeight="1" x14ac:dyDescent="0.3"/>
    <row r="57" spans="1:12" ht="27.75" customHeight="1" x14ac:dyDescent="0.3"/>
    <row r="58" spans="1:12" ht="27.75" customHeight="1" x14ac:dyDescent="0.3"/>
    <row r="59" spans="1:12" ht="27.75" customHeight="1" x14ac:dyDescent="0.3"/>
    <row r="60" spans="1:12" ht="27.75" customHeight="1" x14ac:dyDescent="0.3"/>
    <row r="61" spans="1:12" ht="27.75" customHeight="1" x14ac:dyDescent="0.3"/>
    <row r="62" spans="1:12" ht="27.75" customHeight="1" x14ac:dyDescent="0.3"/>
    <row r="63" spans="1:12" ht="27.75" customHeight="1" x14ac:dyDescent="0.3"/>
    <row r="64" spans="1:12" ht="27.75" customHeight="1" x14ac:dyDescent="0.3"/>
    <row r="65" ht="27.75" customHeight="1" x14ac:dyDescent="0.3"/>
    <row r="66" ht="27.75" customHeight="1" x14ac:dyDescent="0.3"/>
    <row r="67" ht="27.75" customHeight="1" x14ac:dyDescent="0.3"/>
    <row r="68" ht="27.75" customHeight="1" x14ac:dyDescent="0.3"/>
    <row r="69" ht="27.75" customHeight="1" x14ac:dyDescent="0.3"/>
    <row r="70" ht="27.75" customHeight="1" x14ac:dyDescent="0.3"/>
    <row r="71" ht="27.75" customHeight="1" x14ac:dyDescent="0.3"/>
    <row r="72" ht="27.75" customHeight="1" x14ac:dyDescent="0.3"/>
    <row r="73" ht="27.75" customHeight="1" x14ac:dyDescent="0.3"/>
    <row r="74" ht="27.75" customHeight="1" x14ac:dyDescent="0.3"/>
    <row r="75" ht="27.75" customHeight="1" x14ac:dyDescent="0.3"/>
    <row r="76" ht="27.75" customHeight="1" x14ac:dyDescent="0.3"/>
    <row r="77" ht="27.75" customHeight="1" x14ac:dyDescent="0.3"/>
    <row r="78" ht="27.75" customHeight="1" x14ac:dyDescent="0.3"/>
    <row r="79" ht="27.75" customHeight="1" x14ac:dyDescent="0.3"/>
    <row r="80" ht="27.75" customHeight="1" x14ac:dyDescent="0.3"/>
    <row r="81" ht="27.75" customHeight="1" x14ac:dyDescent="0.3"/>
    <row r="82" ht="27.75" customHeight="1" x14ac:dyDescent="0.3"/>
    <row r="83" ht="27.75" customHeight="1" x14ac:dyDescent="0.3"/>
    <row r="84" ht="27.75" customHeight="1" x14ac:dyDescent="0.3"/>
    <row r="85" ht="27.75" customHeight="1" x14ac:dyDescent="0.3"/>
    <row r="86" ht="27.75" customHeight="1" x14ac:dyDescent="0.3"/>
    <row r="87" ht="27.75" customHeight="1" x14ac:dyDescent="0.3"/>
    <row r="88" ht="27.75" customHeight="1" x14ac:dyDescent="0.3"/>
    <row r="89" ht="27.75" customHeight="1" x14ac:dyDescent="0.3"/>
    <row r="90" ht="27.75" customHeight="1" x14ac:dyDescent="0.3"/>
    <row r="91" ht="27.75" customHeight="1" x14ac:dyDescent="0.3"/>
    <row r="92" ht="27.75" customHeight="1" x14ac:dyDescent="0.3"/>
    <row r="93" ht="27.75" customHeight="1" x14ac:dyDescent="0.3"/>
    <row r="94" ht="27.75" customHeight="1" x14ac:dyDescent="0.3"/>
    <row r="95" ht="27.75" customHeight="1" x14ac:dyDescent="0.3"/>
    <row r="96" ht="27.75" customHeight="1" x14ac:dyDescent="0.3"/>
    <row r="97" ht="27.75" customHeight="1" x14ac:dyDescent="0.3"/>
    <row r="98" ht="27.75" customHeight="1" x14ac:dyDescent="0.3"/>
    <row r="99" ht="27.75" customHeight="1" x14ac:dyDescent="0.3"/>
    <row r="100" ht="27.75" customHeight="1" x14ac:dyDescent="0.3"/>
    <row r="101" ht="27.75" customHeight="1" x14ac:dyDescent="0.3"/>
    <row r="102" ht="27.75" customHeight="1" x14ac:dyDescent="0.3"/>
    <row r="103" ht="27.75" customHeight="1" x14ac:dyDescent="0.3"/>
    <row r="104" ht="27.75" customHeight="1" x14ac:dyDescent="0.3"/>
    <row r="105" ht="27.75" customHeight="1" x14ac:dyDescent="0.3"/>
    <row r="106" ht="27.75" customHeight="1" x14ac:dyDescent="0.3"/>
    <row r="107" ht="27.75" customHeight="1" x14ac:dyDescent="0.3"/>
    <row r="108" ht="27.75" customHeight="1" x14ac:dyDescent="0.3"/>
    <row r="109" ht="27.75" customHeight="1" x14ac:dyDescent="0.3"/>
    <row r="110" ht="27.75" customHeight="1" x14ac:dyDescent="0.3"/>
    <row r="111" ht="27.75" customHeight="1" x14ac:dyDescent="0.3"/>
    <row r="112" ht="27.75" customHeight="1" x14ac:dyDescent="0.3"/>
    <row r="113" ht="27.75" customHeight="1" x14ac:dyDescent="0.3"/>
    <row r="114" ht="27.75" customHeight="1" x14ac:dyDescent="0.3"/>
    <row r="115" ht="27.75" customHeight="1" x14ac:dyDescent="0.3"/>
    <row r="116" ht="27.75" customHeight="1" x14ac:dyDescent="0.3"/>
    <row r="117" ht="27.75" customHeight="1" x14ac:dyDescent="0.3"/>
    <row r="118" ht="27.75" customHeight="1" x14ac:dyDescent="0.3"/>
    <row r="119" ht="27.75" customHeight="1" x14ac:dyDescent="0.3"/>
    <row r="120" ht="27.75" customHeight="1" x14ac:dyDescent="0.3"/>
    <row r="121" ht="27.75" customHeight="1" x14ac:dyDescent="0.3"/>
    <row r="122" ht="27.75" customHeight="1" x14ac:dyDescent="0.3"/>
    <row r="123" ht="27.75" customHeight="1" x14ac:dyDescent="0.3"/>
    <row r="124" ht="27.75" customHeight="1" x14ac:dyDescent="0.3"/>
    <row r="125" ht="27.75" customHeight="1" x14ac:dyDescent="0.3"/>
    <row r="126" ht="27.75" customHeight="1" x14ac:dyDescent="0.3"/>
    <row r="127" ht="27.75" customHeight="1" x14ac:dyDescent="0.3"/>
    <row r="128" ht="27.75" customHeight="1" x14ac:dyDescent="0.3"/>
    <row r="129" ht="27.75" customHeight="1" x14ac:dyDescent="0.3"/>
    <row r="130" ht="27.75" customHeight="1" x14ac:dyDescent="0.3"/>
    <row r="131" ht="27.75" customHeight="1" x14ac:dyDescent="0.3"/>
    <row r="132" ht="27.75" customHeight="1" x14ac:dyDescent="0.3"/>
    <row r="133" ht="27.75" customHeight="1" x14ac:dyDescent="0.3"/>
    <row r="134" ht="27.75" customHeight="1" x14ac:dyDescent="0.3"/>
    <row r="135" ht="27.75" customHeight="1" x14ac:dyDescent="0.3"/>
    <row r="136" ht="27.75" customHeight="1" x14ac:dyDescent="0.3"/>
    <row r="137" ht="27.75" customHeight="1" x14ac:dyDescent="0.3"/>
    <row r="138" ht="27.75" customHeight="1" x14ac:dyDescent="0.3"/>
    <row r="139" ht="27.75" customHeight="1" x14ac:dyDescent="0.3"/>
    <row r="140" ht="27.75" customHeight="1" x14ac:dyDescent="0.3"/>
    <row r="141" ht="27.75" customHeight="1" x14ac:dyDescent="0.3"/>
    <row r="142" ht="27.75" customHeight="1" x14ac:dyDescent="0.3"/>
    <row r="143" ht="27.75" customHeight="1" x14ac:dyDescent="0.3"/>
    <row r="144" ht="27.75" customHeight="1" x14ac:dyDescent="0.3"/>
    <row r="145" ht="27.75" customHeight="1" x14ac:dyDescent="0.3"/>
    <row r="146" ht="27.75" customHeight="1" x14ac:dyDescent="0.3"/>
    <row r="147" ht="27.75" customHeight="1" x14ac:dyDescent="0.3"/>
    <row r="148" ht="27.75" customHeight="1" x14ac:dyDescent="0.3"/>
    <row r="149" ht="27.75" customHeight="1" x14ac:dyDescent="0.3"/>
    <row r="150" ht="27.75" customHeight="1" x14ac:dyDescent="0.3"/>
    <row r="151" ht="27.75" customHeight="1" x14ac:dyDescent="0.3"/>
  </sheetData>
  <mergeCells count="12">
    <mergeCell ref="A1:L2"/>
    <mergeCell ref="A18:L19"/>
    <mergeCell ref="A35:L36"/>
    <mergeCell ref="A37:A38"/>
    <mergeCell ref="B37:D37"/>
    <mergeCell ref="E37:G37"/>
    <mergeCell ref="A20:A21"/>
    <mergeCell ref="B20:D20"/>
    <mergeCell ref="E20:G20"/>
    <mergeCell ref="A3:A4"/>
    <mergeCell ref="B3:D3"/>
    <mergeCell ref="E3:G3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1750-7835-406F-B026-853F7F9D06E7}">
  <sheetPr>
    <tabColor rgb="FF00B0F0"/>
  </sheetPr>
  <dimension ref="A1:AQ368"/>
  <sheetViews>
    <sheetView workbookViewId="0">
      <selection activeCell="N12" sqref="N12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612</v>
      </c>
      <c r="B1" s="114" t="s">
        <v>613</v>
      </c>
      <c r="C1" s="116" t="s">
        <v>614</v>
      </c>
      <c r="D1" s="116" t="s">
        <v>615</v>
      </c>
      <c r="E1" s="114" t="s">
        <v>616</v>
      </c>
      <c r="F1" s="114" t="s">
        <v>617</v>
      </c>
      <c r="G1" s="114" t="s">
        <v>618</v>
      </c>
      <c r="H1" s="114" t="s">
        <v>619</v>
      </c>
      <c r="I1" s="114" t="s">
        <v>552</v>
      </c>
      <c r="J1" s="114" t="s">
        <v>621</v>
      </c>
      <c r="K1" s="115" t="s">
        <v>622</v>
      </c>
      <c r="L1" s="115" t="s">
        <v>623</v>
      </c>
      <c r="M1" s="110" t="s">
        <v>624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625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626</v>
      </c>
      <c r="AJ1" s="113" t="s">
        <v>627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638</v>
      </c>
      <c r="AI2" s="113"/>
      <c r="AJ2" s="113" t="s">
        <v>627</v>
      </c>
    </row>
    <row r="3" spans="1:43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0</v>
      </c>
      <c r="AJ6" s="1">
        <v>0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16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0</v>
      </c>
      <c r="AJ7" s="1">
        <v>0</v>
      </c>
    </row>
    <row r="8" spans="1:43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x14ac:dyDescent="0.3">
      <c r="A12" s="1">
        <v>10</v>
      </c>
      <c r="B12" s="1" t="s">
        <v>14</v>
      </c>
      <c r="C12" s="1" t="s">
        <v>15</v>
      </c>
      <c r="D12" s="1" t="s">
        <v>601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12</v>
      </c>
      <c r="K12" s="1">
        <v>696</v>
      </c>
      <c r="L12" s="1">
        <v>696</v>
      </c>
      <c r="M12" s="1">
        <v>129249</v>
      </c>
      <c r="N12" s="1">
        <v>0</v>
      </c>
      <c r="O12" s="1">
        <v>0</v>
      </c>
      <c r="P12" s="1">
        <v>0</v>
      </c>
      <c r="Q12" s="1">
        <v>49000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178249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178249</v>
      </c>
      <c r="AJ12" s="1">
        <v>185</v>
      </c>
    </row>
    <row r="13" spans="1:43" x14ac:dyDescent="0.3">
      <c r="A13" s="1">
        <v>11</v>
      </c>
      <c r="B13" s="1" t="s">
        <v>14</v>
      </c>
      <c r="C13" s="1" t="s">
        <v>15</v>
      </c>
      <c r="D13" s="1" t="s">
        <v>586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12</v>
      </c>
      <c r="K13" s="1">
        <v>1414</v>
      </c>
      <c r="L13" s="1">
        <v>1414</v>
      </c>
      <c r="M13" s="1">
        <v>160000</v>
      </c>
      <c r="N13" s="1">
        <v>0</v>
      </c>
      <c r="O13" s="1">
        <v>0</v>
      </c>
      <c r="P13" s="1">
        <v>0</v>
      </c>
      <c r="Q13" s="1">
        <v>66000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226000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226000</v>
      </c>
      <c r="AJ13" s="1">
        <v>113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2110</v>
      </c>
      <c r="L14" s="2">
        <v>2110</v>
      </c>
      <c r="M14" s="2">
        <v>289249</v>
      </c>
      <c r="N14" s="2">
        <v>0</v>
      </c>
      <c r="O14" s="2">
        <v>0</v>
      </c>
      <c r="P14" s="2">
        <v>0</v>
      </c>
      <c r="Q14" s="2">
        <v>115000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404249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404249</v>
      </c>
      <c r="AJ14" s="2"/>
    </row>
    <row r="15" spans="1:43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13</v>
      </c>
      <c r="K17" s="1">
        <v>1202</v>
      </c>
      <c r="L17" s="1">
        <v>1202</v>
      </c>
      <c r="M17" s="1">
        <v>100000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100000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100000</v>
      </c>
      <c r="AJ17" s="1">
        <v>83</v>
      </c>
    </row>
    <row r="18" spans="1:36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17</v>
      </c>
      <c r="K19" s="1">
        <v>929</v>
      </c>
      <c r="L19" s="1">
        <v>929</v>
      </c>
      <c r="M19" s="1">
        <v>94000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94000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94000</v>
      </c>
      <c r="AJ19" s="1">
        <v>101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2131</v>
      </c>
      <c r="L20" s="2">
        <v>2131</v>
      </c>
      <c r="M20" s="2">
        <v>194000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194000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194000</v>
      </c>
      <c r="AJ20" s="2"/>
    </row>
    <row r="21" spans="1:36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x14ac:dyDescent="0.3">
      <c r="A34" s="1">
        <v>14</v>
      </c>
      <c r="B34" s="1" t="s">
        <v>14</v>
      </c>
      <c r="C34" s="1" t="s">
        <v>60</v>
      </c>
      <c r="D34" s="1" t="s">
        <v>16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0</v>
      </c>
      <c r="AJ34" s="1">
        <v>0</v>
      </c>
    </row>
    <row r="35" spans="1:36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16</v>
      </c>
      <c r="E37" s="1" t="s">
        <v>17</v>
      </c>
      <c r="F37" s="1" t="s">
        <v>29</v>
      </c>
      <c r="G37" s="1" t="s">
        <v>30</v>
      </c>
      <c r="H37" s="1" t="s">
        <v>392</v>
      </c>
      <c r="I37" s="1" t="s">
        <v>21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0</v>
      </c>
      <c r="AJ37" s="1">
        <v>0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16</v>
      </c>
      <c r="E38" s="1" t="s">
        <v>17</v>
      </c>
      <c r="F38" s="1" t="s">
        <v>29</v>
      </c>
      <c r="G38" s="1" t="s">
        <v>30</v>
      </c>
      <c r="H38" s="1" t="s">
        <v>323</v>
      </c>
      <c r="I38" s="1" t="s">
        <v>21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0</v>
      </c>
      <c r="AJ38" s="1">
        <v>0</v>
      </c>
    </row>
    <row r="39" spans="1:36" x14ac:dyDescent="0.3">
      <c r="A39" s="1">
        <v>19</v>
      </c>
      <c r="B39" s="1" t="s">
        <v>14</v>
      </c>
      <c r="C39" s="1" t="s">
        <v>60</v>
      </c>
      <c r="D39" s="1" t="s">
        <v>16</v>
      </c>
      <c r="E39" s="1" t="s">
        <v>17</v>
      </c>
      <c r="F39" s="1" t="s">
        <v>29</v>
      </c>
      <c r="G39" s="1" t="s">
        <v>85</v>
      </c>
      <c r="H39" s="1" t="s">
        <v>86</v>
      </c>
      <c r="I39" s="1" t="s">
        <v>26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16</v>
      </c>
      <c r="E40" s="1" t="s">
        <v>17</v>
      </c>
      <c r="F40" s="1" t="s">
        <v>29</v>
      </c>
      <c r="G40" s="1" t="s">
        <v>30</v>
      </c>
      <c r="H40" s="1" t="s">
        <v>395</v>
      </c>
      <c r="I40" s="1" t="s">
        <v>26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0</v>
      </c>
      <c r="AJ40" s="1">
        <v>0</v>
      </c>
    </row>
    <row r="41" spans="1:36" x14ac:dyDescent="0.3">
      <c r="A41" s="1">
        <v>21</v>
      </c>
      <c r="B41" s="1" t="s">
        <v>14</v>
      </c>
      <c r="C41" s="1" t="s">
        <v>60</v>
      </c>
      <c r="D41" s="1" t="s">
        <v>16</v>
      </c>
      <c r="E41" s="1" t="s">
        <v>17</v>
      </c>
      <c r="F41" s="1" t="s">
        <v>29</v>
      </c>
      <c r="G41" s="1" t="s">
        <v>98</v>
      </c>
      <c r="H41" s="1" t="s">
        <v>99</v>
      </c>
      <c r="I41" s="1" t="s">
        <v>26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0</v>
      </c>
      <c r="AJ41" s="1">
        <v>0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210</v>
      </c>
      <c r="E42" s="1" t="s">
        <v>17</v>
      </c>
      <c r="F42" s="1" t="s">
        <v>18</v>
      </c>
      <c r="G42" s="1" t="s">
        <v>107</v>
      </c>
      <c r="H42" s="1" t="s">
        <v>108</v>
      </c>
      <c r="I42" s="1" t="s">
        <v>21</v>
      </c>
      <c r="J42" s="1">
        <v>13</v>
      </c>
      <c r="K42" s="1">
        <v>1496</v>
      </c>
      <c r="L42" s="1">
        <v>1496</v>
      </c>
      <c r="M42" s="1">
        <v>121000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121000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121000</v>
      </c>
      <c r="AJ42" s="1">
        <v>80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115</v>
      </c>
      <c r="E43" s="1" t="s">
        <v>17</v>
      </c>
      <c r="F43" s="1" t="s">
        <v>18</v>
      </c>
      <c r="G43" s="1" t="s">
        <v>107</v>
      </c>
      <c r="H43" s="1" t="s">
        <v>445</v>
      </c>
      <c r="I43" s="1" t="s">
        <v>21</v>
      </c>
      <c r="J43" s="1">
        <v>15</v>
      </c>
      <c r="K43" s="1">
        <v>1777</v>
      </c>
      <c r="L43" s="1">
        <v>1777</v>
      </c>
      <c r="M43" s="1">
        <v>257000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257000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257000</v>
      </c>
      <c r="AJ43" s="1">
        <v>144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140</v>
      </c>
      <c r="E44" s="1" t="s">
        <v>17</v>
      </c>
      <c r="F44" s="1" t="s">
        <v>29</v>
      </c>
      <c r="G44" s="1" t="s">
        <v>61</v>
      </c>
      <c r="H44" s="1" t="s">
        <v>114</v>
      </c>
      <c r="I44" s="1" t="s">
        <v>26</v>
      </c>
      <c r="J44" s="1">
        <v>23</v>
      </c>
      <c r="K44" s="1">
        <v>2302</v>
      </c>
      <c r="L44" s="1">
        <v>2302</v>
      </c>
      <c r="M44" s="1">
        <v>360000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360000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360000</v>
      </c>
      <c r="AJ44" s="1">
        <v>156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679</v>
      </c>
      <c r="E45" s="1" t="s">
        <v>17</v>
      </c>
      <c r="F45" s="1" t="s">
        <v>29</v>
      </c>
      <c r="G45" s="1" t="s">
        <v>61</v>
      </c>
      <c r="H45" s="1" t="s">
        <v>116</v>
      </c>
      <c r="I45" s="1" t="s">
        <v>26</v>
      </c>
      <c r="J45" s="1">
        <v>21</v>
      </c>
      <c r="K45" s="1">
        <v>2801</v>
      </c>
      <c r="L45" s="1">
        <v>2801</v>
      </c>
      <c r="M45" s="1">
        <v>360000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360000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360000</v>
      </c>
      <c r="AJ45" s="1">
        <v>128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117</v>
      </c>
      <c r="E46" s="1" t="s">
        <v>32</v>
      </c>
      <c r="F46" s="1" t="s">
        <v>118</v>
      </c>
      <c r="G46" s="1" t="s">
        <v>119</v>
      </c>
      <c r="H46" s="1" t="s">
        <v>120</v>
      </c>
      <c r="I46" s="1" t="s">
        <v>26</v>
      </c>
      <c r="J46" s="1">
        <v>2</v>
      </c>
      <c r="K46" s="1">
        <v>309</v>
      </c>
      <c r="L46" s="1">
        <v>309</v>
      </c>
      <c r="M46" s="1">
        <v>76000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76000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76000</v>
      </c>
      <c r="AJ46" s="1">
        <v>245</v>
      </c>
    </row>
    <row r="47" spans="1:36" x14ac:dyDescent="0.3">
      <c r="A47" s="1">
        <v>27</v>
      </c>
      <c r="B47" s="1" t="s">
        <v>14</v>
      </c>
      <c r="C47" s="1" t="s">
        <v>60</v>
      </c>
      <c r="D47" s="1" t="s">
        <v>16</v>
      </c>
      <c r="E47" s="1" t="s">
        <v>17</v>
      </c>
      <c r="F47" s="1" t="s">
        <v>37</v>
      </c>
      <c r="G47" s="1" t="s">
        <v>121</v>
      </c>
      <c r="H47" s="1" t="s">
        <v>122</v>
      </c>
      <c r="I47" s="1" t="s">
        <v>21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0</v>
      </c>
      <c r="AJ47" s="1">
        <v>0</v>
      </c>
    </row>
    <row r="48" spans="1:36" x14ac:dyDescent="0.3">
      <c r="A48" s="1">
        <v>28</v>
      </c>
      <c r="B48" s="1" t="s">
        <v>14</v>
      </c>
      <c r="C48" s="1" t="s">
        <v>60</v>
      </c>
      <c r="D48" s="1" t="s">
        <v>16</v>
      </c>
      <c r="E48" s="1" t="s">
        <v>17</v>
      </c>
      <c r="F48" s="1" t="s">
        <v>40</v>
      </c>
      <c r="G48" s="1" t="s">
        <v>123</v>
      </c>
      <c r="H48" s="1" t="s">
        <v>124</v>
      </c>
      <c r="I48" s="1" t="s">
        <v>21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0</v>
      </c>
      <c r="AJ48" s="1">
        <v>0</v>
      </c>
    </row>
    <row r="49" spans="1:36" x14ac:dyDescent="0.3">
      <c r="A49" s="1">
        <v>29</v>
      </c>
      <c r="B49" s="1" t="s">
        <v>14</v>
      </c>
      <c r="C49" s="1" t="s">
        <v>60</v>
      </c>
      <c r="D49" s="1" t="s">
        <v>16</v>
      </c>
      <c r="E49" s="1" t="s">
        <v>17</v>
      </c>
      <c r="F49" s="1" t="s">
        <v>37</v>
      </c>
      <c r="G49" s="1" t="s">
        <v>121</v>
      </c>
      <c r="H49" s="1" t="s">
        <v>125</v>
      </c>
      <c r="I49" s="1" t="s">
        <v>26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0</v>
      </c>
      <c r="AJ49" s="1">
        <v>0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81</v>
      </c>
      <c r="E50" s="1" t="s">
        <v>17</v>
      </c>
      <c r="F50" s="1" t="s">
        <v>29</v>
      </c>
      <c r="G50" s="1" t="s">
        <v>129</v>
      </c>
      <c r="H50" s="1" t="s">
        <v>130</v>
      </c>
      <c r="I50" s="1" t="s">
        <v>21</v>
      </c>
      <c r="J50" s="1">
        <v>22</v>
      </c>
      <c r="K50" s="1">
        <v>1368</v>
      </c>
      <c r="L50" s="1">
        <v>1368</v>
      </c>
      <c r="M50" s="1">
        <v>298000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298000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298000</v>
      </c>
      <c r="AJ50" s="1">
        <v>217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201</v>
      </c>
      <c r="E51" s="1" t="s">
        <v>17</v>
      </c>
      <c r="F51" s="1" t="s">
        <v>29</v>
      </c>
      <c r="G51" s="1" t="s">
        <v>129</v>
      </c>
      <c r="H51" s="1" t="s">
        <v>132</v>
      </c>
      <c r="I51" s="1" t="s">
        <v>21</v>
      </c>
      <c r="J51" s="1">
        <v>19</v>
      </c>
      <c r="K51" s="1">
        <v>2285</v>
      </c>
      <c r="L51" s="1">
        <v>2285</v>
      </c>
      <c r="M51" s="1">
        <v>351595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351595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351595</v>
      </c>
      <c r="AJ51" s="1">
        <v>153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489</v>
      </c>
      <c r="E52" s="1" t="s">
        <v>17</v>
      </c>
      <c r="F52" s="1" t="s">
        <v>29</v>
      </c>
      <c r="G52" s="1" t="s">
        <v>129</v>
      </c>
      <c r="H52" s="1" t="s">
        <v>405</v>
      </c>
      <c r="I52" s="1" t="s">
        <v>21</v>
      </c>
      <c r="J52" s="1">
        <v>22</v>
      </c>
      <c r="K52" s="1">
        <v>2308</v>
      </c>
      <c r="L52" s="1">
        <v>2308</v>
      </c>
      <c r="M52" s="1">
        <v>420000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420000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420000</v>
      </c>
      <c r="AJ52" s="1">
        <v>181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128</v>
      </c>
      <c r="E53" s="1" t="s">
        <v>17</v>
      </c>
      <c r="F53" s="1" t="s">
        <v>29</v>
      </c>
      <c r="G53" s="1" t="s">
        <v>129</v>
      </c>
      <c r="H53" s="1" t="s">
        <v>345</v>
      </c>
      <c r="I53" s="1" t="s">
        <v>21</v>
      </c>
      <c r="J53" s="1">
        <v>20</v>
      </c>
      <c r="K53" s="1">
        <v>2422</v>
      </c>
      <c r="L53" s="1">
        <v>2422</v>
      </c>
      <c r="M53" s="1">
        <v>540000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540000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540000</v>
      </c>
      <c r="AJ53" s="1">
        <v>222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683</v>
      </c>
      <c r="E54" s="1" t="s">
        <v>17</v>
      </c>
      <c r="F54" s="1" t="s">
        <v>29</v>
      </c>
      <c r="G54" s="1" t="s">
        <v>129</v>
      </c>
      <c r="H54" s="1" t="s">
        <v>451</v>
      </c>
      <c r="I54" s="1" t="s">
        <v>21</v>
      </c>
      <c r="J54" s="1">
        <v>20</v>
      </c>
      <c r="K54" s="1">
        <v>1466</v>
      </c>
      <c r="L54" s="1">
        <v>1466</v>
      </c>
      <c r="M54" s="1">
        <v>330000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330000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330000</v>
      </c>
      <c r="AJ54" s="1">
        <v>225</v>
      </c>
    </row>
    <row r="55" spans="1:36" x14ac:dyDescent="0.3">
      <c r="A55" s="1">
        <v>35</v>
      </c>
      <c r="B55" s="1" t="s">
        <v>14</v>
      </c>
      <c r="C55" s="1" t="s">
        <v>60</v>
      </c>
      <c r="D55" s="1" t="s">
        <v>16</v>
      </c>
      <c r="E55" s="1" t="s">
        <v>17</v>
      </c>
      <c r="F55" s="1" t="s">
        <v>29</v>
      </c>
      <c r="G55" s="1" t="s">
        <v>85</v>
      </c>
      <c r="H55" s="1" t="s">
        <v>133</v>
      </c>
      <c r="I55" s="1" t="s">
        <v>26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0</v>
      </c>
      <c r="AJ55" s="1">
        <v>0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134</v>
      </c>
      <c r="E56" s="1" t="s">
        <v>17</v>
      </c>
      <c r="F56" s="1" t="s">
        <v>29</v>
      </c>
      <c r="G56" s="1" t="s">
        <v>61</v>
      </c>
      <c r="H56" s="1" t="s">
        <v>135</v>
      </c>
      <c r="I56" s="1" t="s">
        <v>26</v>
      </c>
      <c r="J56" s="1">
        <v>1</v>
      </c>
      <c r="K56" s="1">
        <v>165</v>
      </c>
      <c r="L56" s="1">
        <v>165</v>
      </c>
      <c r="M56" s="1">
        <v>50000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50000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50000</v>
      </c>
      <c r="AJ56" s="1">
        <v>303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751</v>
      </c>
      <c r="E57" s="1" t="s">
        <v>32</v>
      </c>
      <c r="F57" s="1" t="s">
        <v>29</v>
      </c>
      <c r="G57" s="1" t="s">
        <v>33</v>
      </c>
      <c r="H57" s="1" t="s">
        <v>137</v>
      </c>
      <c r="I57" s="1" t="s">
        <v>26</v>
      </c>
      <c r="J57" s="1">
        <v>21</v>
      </c>
      <c r="K57" s="1">
        <v>1925</v>
      </c>
      <c r="L57" s="1">
        <v>1925</v>
      </c>
      <c r="M57" s="1">
        <v>370000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370000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370000</v>
      </c>
      <c r="AJ57" s="1">
        <v>192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605</v>
      </c>
      <c r="E58" s="1" t="s">
        <v>32</v>
      </c>
      <c r="F58" s="1" t="s">
        <v>29</v>
      </c>
      <c r="G58" s="1" t="s">
        <v>33</v>
      </c>
      <c r="H58" s="1" t="s">
        <v>226</v>
      </c>
      <c r="I58" s="1" t="s">
        <v>26</v>
      </c>
      <c r="J58" s="1">
        <v>21</v>
      </c>
      <c r="K58" s="1">
        <v>2011</v>
      </c>
      <c r="L58" s="1">
        <v>2011</v>
      </c>
      <c r="M58" s="1">
        <v>360000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360000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360000</v>
      </c>
      <c r="AJ58" s="1">
        <v>179</v>
      </c>
    </row>
    <row r="59" spans="1:36" x14ac:dyDescent="0.3">
      <c r="A59" s="1">
        <v>39</v>
      </c>
      <c r="B59" s="1" t="s">
        <v>14</v>
      </c>
      <c r="C59" s="1" t="s">
        <v>60</v>
      </c>
      <c r="D59" s="1" t="s">
        <v>602</v>
      </c>
      <c r="E59" s="1" t="s">
        <v>32</v>
      </c>
      <c r="F59" s="1" t="s">
        <v>29</v>
      </c>
      <c r="G59" s="1" t="s">
        <v>33</v>
      </c>
      <c r="H59" s="1" t="s">
        <v>522</v>
      </c>
      <c r="I59" s="1" t="s">
        <v>26</v>
      </c>
      <c r="J59" s="1">
        <v>21</v>
      </c>
      <c r="K59" s="1">
        <v>2163</v>
      </c>
      <c r="L59" s="1">
        <v>2163</v>
      </c>
      <c r="M59" s="1">
        <v>330000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330000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330000</v>
      </c>
      <c r="AJ59" s="1">
        <v>152</v>
      </c>
    </row>
    <row r="60" spans="1:36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138</v>
      </c>
      <c r="H60" s="1" t="s">
        <v>139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98</v>
      </c>
      <c r="H61" s="1" t="s">
        <v>141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16</v>
      </c>
      <c r="E62" s="1" t="s">
        <v>17</v>
      </c>
      <c r="F62" s="1" t="s">
        <v>29</v>
      </c>
      <c r="G62" s="1" t="s">
        <v>61</v>
      </c>
      <c r="H62" s="1" t="s">
        <v>142</v>
      </c>
      <c r="I62" s="1" t="s">
        <v>26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0</v>
      </c>
      <c r="AJ62" s="1">
        <v>0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521</v>
      </c>
      <c r="E63" s="1" t="s">
        <v>32</v>
      </c>
      <c r="F63" s="1" t="s">
        <v>29</v>
      </c>
      <c r="G63" s="1" t="s">
        <v>33</v>
      </c>
      <c r="H63" s="1" t="s">
        <v>143</v>
      </c>
      <c r="I63" s="1" t="s">
        <v>26</v>
      </c>
      <c r="J63" s="1">
        <v>25</v>
      </c>
      <c r="K63" s="1">
        <v>3110</v>
      </c>
      <c r="L63" s="1">
        <v>3110</v>
      </c>
      <c r="M63" s="1">
        <v>460000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460000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460000</v>
      </c>
      <c r="AJ63" s="1">
        <v>147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140</v>
      </c>
      <c r="E64" s="1" t="s">
        <v>17</v>
      </c>
      <c r="F64" s="1" t="s">
        <v>29</v>
      </c>
      <c r="G64" s="1" t="s">
        <v>144</v>
      </c>
      <c r="H64" s="1" t="s">
        <v>145</v>
      </c>
      <c r="I64" s="1" t="s">
        <v>21</v>
      </c>
      <c r="J64" s="1">
        <v>20</v>
      </c>
      <c r="K64" s="1">
        <v>2486</v>
      </c>
      <c r="L64" s="1">
        <v>2486</v>
      </c>
      <c r="M64" s="1">
        <v>420000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420000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420000</v>
      </c>
      <c r="AJ64" s="1">
        <v>168</v>
      </c>
    </row>
    <row r="65" spans="1:36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17</v>
      </c>
      <c r="F65" s="1" t="s">
        <v>29</v>
      </c>
      <c r="G65" s="1" t="s">
        <v>61</v>
      </c>
      <c r="H65" s="1" t="s">
        <v>146</v>
      </c>
      <c r="I65" s="1" t="s">
        <v>26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x14ac:dyDescent="0.3">
      <c r="A66" s="1">
        <v>46</v>
      </c>
      <c r="B66" s="1" t="s">
        <v>14</v>
      </c>
      <c r="C66" s="1" t="s">
        <v>60</v>
      </c>
      <c r="D66" s="1" t="s">
        <v>16</v>
      </c>
      <c r="E66" s="1" t="s">
        <v>17</v>
      </c>
      <c r="F66" s="1" t="s">
        <v>29</v>
      </c>
      <c r="G66" s="1" t="s">
        <v>61</v>
      </c>
      <c r="H66" s="1" t="s">
        <v>147</v>
      </c>
      <c r="I66" s="1" t="s">
        <v>26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0</v>
      </c>
      <c r="AJ66" s="1">
        <v>0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78</v>
      </c>
      <c r="E67" s="1" t="s">
        <v>17</v>
      </c>
      <c r="F67" s="1" t="s">
        <v>29</v>
      </c>
      <c r="G67" s="1" t="s">
        <v>61</v>
      </c>
      <c r="H67" s="1" t="s">
        <v>148</v>
      </c>
      <c r="I67" s="1" t="s">
        <v>26</v>
      </c>
      <c r="J67" s="1">
        <v>17</v>
      </c>
      <c r="K67" s="1">
        <v>2295</v>
      </c>
      <c r="L67" s="1">
        <v>2295</v>
      </c>
      <c r="M67" s="1">
        <v>256000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256000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256000</v>
      </c>
      <c r="AJ67" s="1">
        <v>111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555</v>
      </c>
      <c r="E68" s="1" t="s">
        <v>17</v>
      </c>
      <c r="F68" s="1" t="s">
        <v>29</v>
      </c>
      <c r="G68" s="1" t="s">
        <v>61</v>
      </c>
      <c r="H68" s="1" t="s">
        <v>149</v>
      </c>
      <c r="I68" s="1" t="s">
        <v>26</v>
      </c>
      <c r="J68" s="1">
        <v>21</v>
      </c>
      <c r="K68" s="1">
        <v>2969</v>
      </c>
      <c r="L68" s="1">
        <v>2969</v>
      </c>
      <c r="M68" s="1">
        <v>310000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310000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310000</v>
      </c>
      <c r="AJ68" s="1">
        <v>104</v>
      </c>
    </row>
    <row r="69" spans="1:36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29</v>
      </c>
      <c r="G69" s="1" t="s">
        <v>150</v>
      </c>
      <c r="H69" s="1" t="s">
        <v>151</v>
      </c>
      <c r="I69" s="1" t="s">
        <v>21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152</v>
      </c>
      <c r="G70" s="1" t="s">
        <v>153</v>
      </c>
      <c r="H70" s="1" t="s">
        <v>154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37</v>
      </c>
      <c r="G71" s="1" t="s">
        <v>155</v>
      </c>
      <c r="H71" s="1" t="s">
        <v>156</v>
      </c>
      <c r="I71" s="1" t="s">
        <v>21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131</v>
      </c>
      <c r="E72" s="1" t="s">
        <v>17</v>
      </c>
      <c r="F72" s="1" t="s">
        <v>29</v>
      </c>
      <c r="G72" s="1" t="s">
        <v>44</v>
      </c>
      <c r="H72" s="1" t="s">
        <v>157</v>
      </c>
      <c r="I72" s="1" t="s">
        <v>21</v>
      </c>
      <c r="J72" s="1">
        <v>17</v>
      </c>
      <c r="K72" s="1">
        <v>972</v>
      </c>
      <c r="L72" s="1">
        <v>972</v>
      </c>
      <c r="M72" s="1">
        <v>180000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180000</v>
      </c>
      <c r="X72" s="1">
        <v>0</v>
      </c>
      <c r="Y72" s="1">
        <v>0</v>
      </c>
      <c r="Z72" s="1">
        <v>1000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1000</v>
      </c>
      <c r="AI72" s="7">
        <v>181000</v>
      </c>
      <c r="AJ72" s="1">
        <v>185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92</v>
      </c>
      <c r="E73" s="1" t="s">
        <v>17</v>
      </c>
      <c r="F73" s="1" t="s">
        <v>29</v>
      </c>
      <c r="G73" s="1" t="s">
        <v>44</v>
      </c>
      <c r="H73" s="1" t="s">
        <v>158</v>
      </c>
      <c r="I73" s="1" t="s">
        <v>21</v>
      </c>
      <c r="J73" s="1">
        <v>21</v>
      </c>
      <c r="K73" s="1">
        <v>1487</v>
      </c>
      <c r="L73" s="1">
        <v>1487</v>
      </c>
      <c r="M73" s="1">
        <v>299000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299000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299000</v>
      </c>
      <c r="AJ73" s="1">
        <v>201</v>
      </c>
    </row>
    <row r="74" spans="1:36" x14ac:dyDescent="0.3">
      <c r="A74" s="1">
        <v>54</v>
      </c>
      <c r="B74" s="1" t="s">
        <v>14</v>
      </c>
      <c r="C74" s="1" t="s">
        <v>60</v>
      </c>
      <c r="D74" s="1" t="s">
        <v>603</v>
      </c>
      <c r="E74" s="1" t="s">
        <v>17</v>
      </c>
      <c r="F74" s="1" t="s">
        <v>29</v>
      </c>
      <c r="G74" s="1" t="s">
        <v>44</v>
      </c>
      <c r="H74" s="1" t="s">
        <v>159</v>
      </c>
      <c r="I74" s="1" t="s">
        <v>21</v>
      </c>
      <c r="J74" s="1">
        <v>14</v>
      </c>
      <c r="K74" s="1">
        <v>1995</v>
      </c>
      <c r="L74" s="1">
        <v>1995</v>
      </c>
      <c r="M74" s="1">
        <v>211000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211000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211000</v>
      </c>
      <c r="AJ74" s="1">
        <v>105</v>
      </c>
    </row>
    <row r="75" spans="1:36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85</v>
      </c>
      <c r="H75" s="1" t="s">
        <v>160</v>
      </c>
      <c r="I75" s="1" t="s">
        <v>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x14ac:dyDescent="0.3">
      <c r="A76" s="1">
        <v>56</v>
      </c>
      <c r="B76" s="1" t="s">
        <v>14</v>
      </c>
      <c r="C76" s="1" t="s">
        <v>60</v>
      </c>
      <c r="D76" s="1" t="s">
        <v>16</v>
      </c>
      <c r="E76" s="1" t="s">
        <v>17</v>
      </c>
      <c r="F76" s="1" t="s">
        <v>29</v>
      </c>
      <c r="G76" s="1" t="s">
        <v>161</v>
      </c>
      <c r="H76" s="1" t="s">
        <v>162</v>
      </c>
      <c r="I76" s="1" t="s">
        <v>26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0</v>
      </c>
      <c r="AJ76" s="1">
        <v>0</v>
      </c>
    </row>
    <row r="77" spans="1:36" x14ac:dyDescent="0.3">
      <c r="A77" s="1">
        <v>57</v>
      </c>
      <c r="B77" s="1" t="s">
        <v>14</v>
      </c>
      <c r="C77" s="1" t="s">
        <v>60</v>
      </c>
      <c r="D77" s="1" t="s">
        <v>16</v>
      </c>
      <c r="E77" s="1" t="s">
        <v>32</v>
      </c>
      <c r="F77" s="1" t="s">
        <v>29</v>
      </c>
      <c r="G77" s="1" t="s">
        <v>33</v>
      </c>
      <c r="H77" s="1" t="s">
        <v>827</v>
      </c>
      <c r="I77" s="1" t="s">
        <v>26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7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7">
        <v>0</v>
      </c>
      <c r="AI77" s="7">
        <v>0</v>
      </c>
      <c r="AJ77" s="1">
        <v>0</v>
      </c>
    </row>
    <row r="78" spans="1:36" x14ac:dyDescent="0.3">
      <c r="A78" s="1">
        <v>58</v>
      </c>
      <c r="B78" s="1" t="s">
        <v>14</v>
      </c>
      <c r="C78" s="1" t="s">
        <v>60</v>
      </c>
      <c r="D78" s="1" t="s">
        <v>201</v>
      </c>
      <c r="E78" s="1" t="s">
        <v>17</v>
      </c>
      <c r="F78" s="1" t="s">
        <v>29</v>
      </c>
      <c r="G78" s="1" t="s">
        <v>85</v>
      </c>
      <c r="H78" s="1" t="s">
        <v>828</v>
      </c>
      <c r="I78" s="1" t="s">
        <v>26</v>
      </c>
      <c r="J78" s="1">
        <v>5</v>
      </c>
      <c r="K78" s="1">
        <v>756</v>
      </c>
      <c r="L78" s="1">
        <v>756</v>
      </c>
      <c r="M78" s="1">
        <v>60000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60000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60000</v>
      </c>
      <c r="AJ78" s="1">
        <v>79</v>
      </c>
    </row>
    <row r="79" spans="1:36" x14ac:dyDescent="0.3">
      <c r="A79" s="1">
        <v>59</v>
      </c>
      <c r="B79" s="1" t="s">
        <v>14</v>
      </c>
      <c r="C79" s="1" t="s">
        <v>60</v>
      </c>
      <c r="D79" s="1" t="s">
        <v>605</v>
      </c>
      <c r="E79" s="1" t="s">
        <v>17</v>
      </c>
      <c r="F79" s="1" t="s">
        <v>37</v>
      </c>
      <c r="G79" s="1" t="s">
        <v>223</v>
      </c>
      <c r="H79" s="1" t="s">
        <v>829</v>
      </c>
      <c r="I79" s="1" t="s">
        <v>21</v>
      </c>
      <c r="J79" s="1">
        <v>2</v>
      </c>
      <c r="K79" s="1">
        <v>98</v>
      </c>
      <c r="L79" s="1">
        <v>98</v>
      </c>
      <c r="M79" s="1">
        <v>30000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30000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30000</v>
      </c>
      <c r="AJ79" s="1">
        <v>306</v>
      </c>
    </row>
    <row r="80" spans="1:36" x14ac:dyDescent="0.3">
      <c r="A80" s="2"/>
      <c r="B80" s="2" t="s">
        <v>47</v>
      </c>
      <c r="C80" s="2" t="s">
        <v>60</v>
      </c>
      <c r="D80" s="2"/>
      <c r="E80" s="2"/>
      <c r="F80" s="2"/>
      <c r="G80" s="2"/>
      <c r="H80" s="2"/>
      <c r="I80" s="2"/>
      <c r="J80" s="2"/>
      <c r="K80" s="2">
        <v>40966</v>
      </c>
      <c r="L80" s="2">
        <v>40966</v>
      </c>
      <c r="M80" s="2">
        <v>6449595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6449595</v>
      </c>
      <c r="X80" s="2">
        <v>0</v>
      </c>
      <c r="Y80" s="2">
        <v>0</v>
      </c>
      <c r="Z80" s="2">
        <v>1000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1000</v>
      </c>
      <c r="AI80" s="2">
        <v>6450595</v>
      </c>
      <c r="AJ80" s="2"/>
    </row>
    <row r="81" spans="1:36" x14ac:dyDescent="0.3">
      <c r="A81" s="1">
        <v>1</v>
      </c>
      <c r="B81" s="1" t="s">
        <v>14</v>
      </c>
      <c r="C81" s="1" t="s">
        <v>163</v>
      </c>
      <c r="D81" s="1" t="s">
        <v>16</v>
      </c>
      <c r="E81" s="1" t="s">
        <v>32</v>
      </c>
      <c r="F81" s="1" t="s">
        <v>118</v>
      </c>
      <c r="G81" s="1" t="s">
        <v>164</v>
      </c>
      <c r="H81" s="1" t="s">
        <v>165</v>
      </c>
      <c r="I81" s="1" t="s">
        <v>26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x14ac:dyDescent="0.3">
      <c r="A82" s="1">
        <v>2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18</v>
      </c>
      <c r="G82" s="1" t="s">
        <v>19</v>
      </c>
      <c r="H82" s="1" t="s">
        <v>166</v>
      </c>
      <c r="I82" s="1" t="s">
        <v>21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x14ac:dyDescent="0.3">
      <c r="A83" s="1">
        <v>3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49</v>
      </c>
      <c r="G83" s="1" t="s">
        <v>63</v>
      </c>
      <c r="H83" s="1" t="s">
        <v>167</v>
      </c>
      <c r="I83" s="1" t="s">
        <v>49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x14ac:dyDescent="0.3">
      <c r="A84" s="1">
        <v>4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49</v>
      </c>
      <c r="G84" s="1" t="s">
        <v>63</v>
      </c>
      <c r="H84" s="1" t="s">
        <v>168</v>
      </c>
      <c r="I84" s="1" t="s">
        <v>49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x14ac:dyDescent="0.3">
      <c r="A85" s="1">
        <v>5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49</v>
      </c>
      <c r="G85" s="1" t="s">
        <v>63</v>
      </c>
      <c r="H85" s="1" t="s">
        <v>169</v>
      </c>
      <c r="I85" s="1" t="s">
        <v>49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x14ac:dyDescent="0.3">
      <c r="A86" s="1">
        <v>6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170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x14ac:dyDescent="0.3">
      <c r="A87" s="1">
        <v>7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18</v>
      </c>
      <c r="G87" s="1" t="s">
        <v>19</v>
      </c>
      <c r="H87" s="1" t="s">
        <v>171</v>
      </c>
      <c r="I87" s="1" t="s">
        <v>21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x14ac:dyDescent="0.3">
      <c r="A88" s="1">
        <v>8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18</v>
      </c>
      <c r="G88" s="1" t="s">
        <v>19</v>
      </c>
      <c r="H88" s="1" t="s">
        <v>172</v>
      </c>
      <c r="I88" s="1" t="s">
        <v>21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x14ac:dyDescent="0.3">
      <c r="A89" s="1">
        <v>9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18</v>
      </c>
      <c r="G89" s="1" t="s">
        <v>19</v>
      </c>
      <c r="H89" s="1" t="s">
        <v>173</v>
      </c>
      <c r="I89" s="1" t="s">
        <v>21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x14ac:dyDescent="0.3">
      <c r="A90" s="1">
        <v>10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29</v>
      </c>
      <c r="G90" s="1" t="s">
        <v>61</v>
      </c>
      <c r="H90" s="1" t="s">
        <v>174</v>
      </c>
      <c r="I90" s="1" t="s">
        <v>26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x14ac:dyDescent="0.3">
      <c r="A91" s="1">
        <v>11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18</v>
      </c>
      <c r="G91" s="1" t="s">
        <v>69</v>
      </c>
      <c r="H91" s="1" t="s">
        <v>175</v>
      </c>
      <c r="I91" s="1" t="s">
        <v>21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x14ac:dyDescent="0.3">
      <c r="A92" s="1">
        <v>12</v>
      </c>
      <c r="B92" s="1" t="s">
        <v>14</v>
      </c>
      <c r="C92" s="1" t="s">
        <v>163</v>
      </c>
      <c r="D92" s="1" t="s">
        <v>16</v>
      </c>
      <c r="E92" s="1" t="s">
        <v>17</v>
      </c>
      <c r="F92" s="1" t="s">
        <v>29</v>
      </c>
      <c r="G92" s="1" t="s">
        <v>61</v>
      </c>
      <c r="H92" s="1" t="s">
        <v>176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x14ac:dyDescent="0.3">
      <c r="A93" s="1">
        <v>13</v>
      </c>
      <c r="B93" s="1" t="s">
        <v>14</v>
      </c>
      <c r="C93" s="1" t="s">
        <v>163</v>
      </c>
      <c r="D93" s="1" t="s">
        <v>16</v>
      </c>
      <c r="E93" s="1" t="s">
        <v>17</v>
      </c>
      <c r="F93" s="1" t="s">
        <v>18</v>
      </c>
      <c r="G93" s="1" t="s">
        <v>69</v>
      </c>
      <c r="H93" s="1" t="s">
        <v>177</v>
      </c>
      <c r="I93" s="1" t="s">
        <v>21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0</v>
      </c>
      <c r="AJ93" s="1">
        <v>0</v>
      </c>
    </row>
    <row r="94" spans="1:36" x14ac:dyDescent="0.3">
      <c r="A94" s="1">
        <v>14</v>
      </c>
      <c r="B94" s="1" t="s">
        <v>14</v>
      </c>
      <c r="C94" s="1" t="s">
        <v>163</v>
      </c>
      <c r="D94" s="1" t="s">
        <v>16</v>
      </c>
      <c r="E94" s="1" t="s">
        <v>17</v>
      </c>
      <c r="F94" s="1" t="s">
        <v>29</v>
      </c>
      <c r="G94" s="1" t="s">
        <v>61</v>
      </c>
      <c r="H94" s="1" t="s">
        <v>178</v>
      </c>
      <c r="I94" s="1" t="s">
        <v>26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0</v>
      </c>
      <c r="AJ94" s="1">
        <v>0</v>
      </c>
    </row>
    <row r="95" spans="1:36" x14ac:dyDescent="0.3">
      <c r="A95" s="1">
        <v>15</v>
      </c>
      <c r="B95" s="1" t="s">
        <v>14</v>
      </c>
      <c r="C95" s="1" t="s">
        <v>163</v>
      </c>
      <c r="D95" s="1" t="s">
        <v>16</v>
      </c>
      <c r="E95" s="1" t="s">
        <v>22</v>
      </c>
      <c r="F95" s="1" t="s">
        <v>23</v>
      </c>
      <c r="G95" s="1" t="s">
        <v>24</v>
      </c>
      <c r="H95" s="1" t="s">
        <v>179</v>
      </c>
      <c r="I95" s="1" t="s">
        <v>26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0</v>
      </c>
      <c r="AJ95" s="1">
        <v>0</v>
      </c>
    </row>
    <row r="96" spans="1:36" x14ac:dyDescent="0.3">
      <c r="A96" s="1">
        <v>16</v>
      </c>
      <c r="B96" s="1" t="s">
        <v>14</v>
      </c>
      <c r="C96" s="1" t="s">
        <v>163</v>
      </c>
      <c r="D96" s="1" t="s">
        <v>16</v>
      </c>
      <c r="E96" s="1" t="s">
        <v>17</v>
      </c>
      <c r="F96" s="1" t="s">
        <v>29</v>
      </c>
      <c r="G96" s="1" t="s">
        <v>79</v>
      </c>
      <c r="H96" s="1" t="s">
        <v>183</v>
      </c>
      <c r="I96" s="1" t="s">
        <v>26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0</v>
      </c>
      <c r="AJ96" s="1">
        <v>0</v>
      </c>
    </row>
    <row r="97" spans="1:36" x14ac:dyDescent="0.3">
      <c r="A97" s="1">
        <v>17</v>
      </c>
      <c r="B97" s="1" t="s">
        <v>14</v>
      </c>
      <c r="C97" s="1" t="s">
        <v>163</v>
      </c>
      <c r="D97" s="1" t="s">
        <v>16</v>
      </c>
      <c r="E97" s="1" t="s">
        <v>17</v>
      </c>
      <c r="F97" s="1" t="s">
        <v>29</v>
      </c>
      <c r="G97" s="1" t="s">
        <v>30</v>
      </c>
      <c r="H97" s="1" t="s">
        <v>193</v>
      </c>
      <c r="I97" s="1" t="s">
        <v>26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x14ac:dyDescent="0.3">
      <c r="A98" s="1">
        <v>18</v>
      </c>
      <c r="B98" s="1" t="s">
        <v>14</v>
      </c>
      <c r="C98" s="1" t="s">
        <v>163</v>
      </c>
      <c r="D98" s="1" t="s">
        <v>16</v>
      </c>
      <c r="E98" s="1" t="s">
        <v>17</v>
      </c>
      <c r="F98" s="1" t="s">
        <v>29</v>
      </c>
      <c r="G98" s="1" t="s">
        <v>30</v>
      </c>
      <c r="H98" s="1" t="s">
        <v>97</v>
      </c>
      <c r="I98" s="1" t="s">
        <v>26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x14ac:dyDescent="0.3">
      <c r="A99" s="1">
        <v>19</v>
      </c>
      <c r="B99" s="1" t="s">
        <v>14</v>
      </c>
      <c r="C99" s="1" t="s">
        <v>163</v>
      </c>
      <c r="D99" s="1" t="s">
        <v>16</v>
      </c>
      <c r="E99" s="1" t="s">
        <v>17</v>
      </c>
      <c r="F99" s="1" t="s">
        <v>29</v>
      </c>
      <c r="G99" s="1" t="s">
        <v>30</v>
      </c>
      <c r="H99" s="1" t="s">
        <v>494</v>
      </c>
      <c r="I99" s="1" t="s">
        <v>26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0</v>
      </c>
      <c r="AJ99" s="1">
        <v>0</v>
      </c>
    </row>
    <row r="100" spans="1:36" x14ac:dyDescent="0.3">
      <c r="A100" s="1">
        <v>20</v>
      </c>
      <c r="B100" s="1" t="s">
        <v>14</v>
      </c>
      <c r="C100" s="1" t="s">
        <v>163</v>
      </c>
      <c r="D100" s="1" t="s">
        <v>16</v>
      </c>
      <c r="E100" s="1" t="s">
        <v>17</v>
      </c>
      <c r="F100" s="1" t="s">
        <v>29</v>
      </c>
      <c r="G100" s="1" t="s">
        <v>98</v>
      </c>
      <c r="H100" s="1" t="s">
        <v>194</v>
      </c>
      <c r="I100" s="1" t="s">
        <v>26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x14ac:dyDescent="0.3">
      <c r="A101" s="1">
        <v>21</v>
      </c>
      <c r="B101" s="1" t="s">
        <v>14</v>
      </c>
      <c r="C101" s="1" t="s">
        <v>163</v>
      </c>
      <c r="D101" s="1" t="s">
        <v>16</v>
      </c>
      <c r="E101" s="1" t="s">
        <v>17</v>
      </c>
      <c r="F101" s="1" t="s">
        <v>49</v>
      </c>
      <c r="G101" s="1" t="s">
        <v>195</v>
      </c>
      <c r="H101" s="1" t="s">
        <v>196</v>
      </c>
      <c r="I101" s="1" t="s">
        <v>49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0</v>
      </c>
      <c r="AJ101" s="1">
        <v>0</v>
      </c>
    </row>
    <row r="102" spans="1:36" x14ac:dyDescent="0.3">
      <c r="A102" s="1">
        <v>22</v>
      </c>
      <c r="B102" s="1" t="s">
        <v>14</v>
      </c>
      <c r="C102" s="1" t="s">
        <v>163</v>
      </c>
      <c r="D102" s="1" t="s">
        <v>16</v>
      </c>
      <c r="E102" s="1" t="s">
        <v>17</v>
      </c>
      <c r="F102" s="1" t="s">
        <v>18</v>
      </c>
      <c r="G102" s="1" t="s">
        <v>19</v>
      </c>
      <c r="H102" s="1" t="s">
        <v>197</v>
      </c>
      <c r="I102" s="1" t="s">
        <v>198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0</v>
      </c>
      <c r="AJ102" s="1">
        <v>0</v>
      </c>
    </row>
    <row r="103" spans="1:36" x14ac:dyDescent="0.3">
      <c r="A103" s="1">
        <v>23</v>
      </c>
      <c r="B103" s="1" t="s">
        <v>14</v>
      </c>
      <c r="C103" s="1" t="s">
        <v>163</v>
      </c>
      <c r="D103" s="1" t="s">
        <v>16</v>
      </c>
      <c r="E103" s="1" t="s">
        <v>17</v>
      </c>
      <c r="F103" s="1" t="s">
        <v>37</v>
      </c>
      <c r="G103" s="1" t="s">
        <v>123</v>
      </c>
      <c r="H103" s="1" t="s">
        <v>203</v>
      </c>
      <c r="I103" s="1" t="s">
        <v>21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0</v>
      </c>
      <c r="AJ103" s="1">
        <v>0</v>
      </c>
    </row>
    <row r="104" spans="1:36" x14ac:dyDescent="0.3">
      <c r="A104" s="1">
        <v>24</v>
      </c>
      <c r="B104" s="1" t="s">
        <v>14</v>
      </c>
      <c r="C104" s="1" t="s">
        <v>163</v>
      </c>
      <c r="D104" s="1" t="s">
        <v>188</v>
      </c>
      <c r="E104" s="1" t="s">
        <v>17</v>
      </c>
      <c r="F104" s="1" t="s">
        <v>18</v>
      </c>
      <c r="G104" s="1" t="s">
        <v>107</v>
      </c>
      <c r="H104" s="1" t="s">
        <v>508</v>
      </c>
      <c r="I104" s="1" t="s">
        <v>21</v>
      </c>
      <c r="J104" s="1">
        <v>16</v>
      </c>
      <c r="K104" s="1">
        <v>522</v>
      </c>
      <c r="L104" s="1">
        <v>522</v>
      </c>
      <c r="M104" s="1">
        <v>96000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96000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96000</v>
      </c>
      <c r="AJ104" s="1">
        <v>183</v>
      </c>
    </row>
    <row r="105" spans="1:36" x14ac:dyDescent="0.3">
      <c r="A105" s="1">
        <v>25</v>
      </c>
      <c r="B105" s="1" t="s">
        <v>14</v>
      </c>
      <c r="C105" s="1" t="s">
        <v>163</v>
      </c>
      <c r="D105" s="1" t="s">
        <v>206</v>
      </c>
      <c r="E105" s="1" t="s">
        <v>17</v>
      </c>
      <c r="F105" s="1" t="s">
        <v>18</v>
      </c>
      <c r="G105" s="1" t="s">
        <v>107</v>
      </c>
      <c r="H105" s="1" t="s">
        <v>207</v>
      </c>
      <c r="I105" s="1" t="s">
        <v>21</v>
      </c>
      <c r="J105" s="1">
        <v>19</v>
      </c>
      <c r="K105" s="1">
        <v>552</v>
      </c>
      <c r="L105" s="1">
        <v>552</v>
      </c>
      <c r="M105" s="1">
        <v>138000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138000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138000</v>
      </c>
      <c r="AJ105" s="1">
        <v>250</v>
      </c>
    </row>
    <row r="106" spans="1:36" x14ac:dyDescent="0.3">
      <c r="A106" s="1">
        <v>26</v>
      </c>
      <c r="B106" s="1" t="s">
        <v>14</v>
      </c>
      <c r="C106" s="1" t="s">
        <v>163</v>
      </c>
      <c r="D106" s="1" t="s">
        <v>208</v>
      </c>
      <c r="E106" s="1" t="s">
        <v>17</v>
      </c>
      <c r="F106" s="1" t="s">
        <v>18</v>
      </c>
      <c r="G106" s="1" t="s">
        <v>107</v>
      </c>
      <c r="H106" s="1" t="s">
        <v>209</v>
      </c>
      <c r="I106" s="1" t="s">
        <v>21</v>
      </c>
      <c r="J106" s="1">
        <v>19</v>
      </c>
      <c r="K106" s="1">
        <v>1996</v>
      </c>
      <c r="L106" s="1">
        <v>1996</v>
      </c>
      <c r="M106" s="1">
        <v>262000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262000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262000</v>
      </c>
      <c r="AJ106" s="1">
        <v>131</v>
      </c>
    </row>
    <row r="107" spans="1:36" x14ac:dyDescent="0.3">
      <c r="A107" s="1">
        <v>27</v>
      </c>
      <c r="B107" s="1" t="s">
        <v>14</v>
      </c>
      <c r="C107" s="1" t="s">
        <v>163</v>
      </c>
      <c r="D107" s="1" t="s">
        <v>593</v>
      </c>
      <c r="E107" s="1" t="s">
        <v>17</v>
      </c>
      <c r="F107" s="1" t="s">
        <v>18</v>
      </c>
      <c r="G107" s="1" t="s">
        <v>107</v>
      </c>
      <c r="H107" s="1" t="s">
        <v>110</v>
      </c>
      <c r="I107" s="1" t="s">
        <v>21</v>
      </c>
      <c r="J107" s="1">
        <v>17</v>
      </c>
      <c r="K107" s="1">
        <v>983</v>
      </c>
      <c r="L107" s="1">
        <v>983</v>
      </c>
      <c r="M107" s="1">
        <v>157000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157000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157000</v>
      </c>
      <c r="AJ107" s="1">
        <v>159</v>
      </c>
    </row>
    <row r="108" spans="1:36" x14ac:dyDescent="0.3">
      <c r="A108" s="1">
        <v>28</v>
      </c>
      <c r="B108" s="1" t="s">
        <v>14</v>
      </c>
      <c r="C108" s="1" t="s">
        <v>163</v>
      </c>
      <c r="D108" s="1" t="s">
        <v>204</v>
      </c>
      <c r="E108" s="1" t="s">
        <v>17</v>
      </c>
      <c r="F108" s="1" t="s">
        <v>18</v>
      </c>
      <c r="G108" s="1" t="s">
        <v>107</v>
      </c>
      <c r="H108" s="1" t="s">
        <v>211</v>
      </c>
      <c r="I108" s="1" t="s">
        <v>21</v>
      </c>
      <c r="J108" s="1">
        <v>10</v>
      </c>
      <c r="K108" s="1">
        <v>117</v>
      </c>
      <c r="L108" s="1">
        <v>117</v>
      </c>
      <c r="M108" s="1">
        <v>50000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50000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50000</v>
      </c>
      <c r="AJ108" s="1">
        <v>427</v>
      </c>
    </row>
    <row r="109" spans="1:36" x14ac:dyDescent="0.3">
      <c r="A109" s="1">
        <v>29</v>
      </c>
      <c r="B109" s="1" t="s">
        <v>14</v>
      </c>
      <c r="C109" s="1" t="s">
        <v>163</v>
      </c>
      <c r="D109" s="1" t="s">
        <v>214</v>
      </c>
      <c r="E109" s="1" t="s">
        <v>17</v>
      </c>
      <c r="F109" s="1" t="s">
        <v>29</v>
      </c>
      <c r="G109" s="1" t="s">
        <v>61</v>
      </c>
      <c r="H109" s="1" t="s">
        <v>338</v>
      </c>
      <c r="I109" s="1" t="s">
        <v>26</v>
      </c>
      <c r="J109" s="1">
        <v>25</v>
      </c>
      <c r="K109" s="1">
        <v>2253</v>
      </c>
      <c r="L109" s="1">
        <v>2253</v>
      </c>
      <c r="M109" s="1">
        <v>297000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297000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297000</v>
      </c>
      <c r="AJ109" s="1">
        <v>131</v>
      </c>
    </row>
    <row r="110" spans="1:36" x14ac:dyDescent="0.3">
      <c r="A110" s="1">
        <v>30</v>
      </c>
      <c r="B110" s="1" t="s">
        <v>14</v>
      </c>
      <c r="C110" s="1" t="s">
        <v>163</v>
      </c>
      <c r="D110" s="1" t="s">
        <v>199</v>
      </c>
      <c r="E110" s="1" t="s">
        <v>17</v>
      </c>
      <c r="F110" s="1" t="s">
        <v>29</v>
      </c>
      <c r="G110" s="1" t="s">
        <v>61</v>
      </c>
      <c r="H110" s="1" t="s">
        <v>213</v>
      </c>
      <c r="I110" s="1" t="s">
        <v>26</v>
      </c>
      <c r="J110" s="1">
        <v>20</v>
      </c>
      <c r="K110" s="1">
        <v>1622</v>
      </c>
      <c r="L110" s="1">
        <v>1622</v>
      </c>
      <c r="M110" s="1">
        <v>225000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225000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225000</v>
      </c>
      <c r="AJ110" s="1">
        <v>138</v>
      </c>
    </row>
    <row r="111" spans="1:36" x14ac:dyDescent="0.3">
      <c r="A111" s="1">
        <v>31</v>
      </c>
      <c r="B111" s="1" t="s">
        <v>14</v>
      </c>
      <c r="C111" s="1" t="s">
        <v>163</v>
      </c>
      <c r="D111" s="1" t="s">
        <v>696</v>
      </c>
      <c r="E111" s="1" t="s">
        <v>17</v>
      </c>
      <c r="F111" s="1" t="s">
        <v>18</v>
      </c>
      <c r="G111" s="1" t="s">
        <v>69</v>
      </c>
      <c r="H111" s="1" t="s">
        <v>403</v>
      </c>
      <c r="I111" s="1" t="s">
        <v>21</v>
      </c>
      <c r="J111" s="1">
        <v>15</v>
      </c>
      <c r="K111" s="1">
        <v>735</v>
      </c>
      <c r="L111" s="1">
        <v>735</v>
      </c>
      <c r="M111" s="1">
        <v>110000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110000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110000</v>
      </c>
      <c r="AJ111" s="1">
        <v>149</v>
      </c>
    </row>
    <row r="112" spans="1:36" x14ac:dyDescent="0.3">
      <c r="A112" s="1">
        <v>32</v>
      </c>
      <c r="B112" s="1" t="s">
        <v>14</v>
      </c>
      <c r="C112" s="1" t="s">
        <v>163</v>
      </c>
      <c r="D112" s="1" t="s">
        <v>16</v>
      </c>
      <c r="E112" s="1" t="s">
        <v>17</v>
      </c>
      <c r="F112" s="1" t="s">
        <v>37</v>
      </c>
      <c r="G112" s="1" t="s">
        <v>38</v>
      </c>
      <c r="H112" s="1" t="s">
        <v>216</v>
      </c>
      <c r="I112" s="1" t="s">
        <v>21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0</v>
      </c>
      <c r="AJ112" s="1">
        <v>0</v>
      </c>
    </row>
    <row r="113" spans="1:36" x14ac:dyDescent="0.3">
      <c r="A113" s="1">
        <v>33</v>
      </c>
      <c r="B113" s="1" t="s">
        <v>14</v>
      </c>
      <c r="C113" s="1" t="s">
        <v>163</v>
      </c>
      <c r="D113" s="1" t="s">
        <v>199</v>
      </c>
      <c r="E113" s="1" t="s">
        <v>17</v>
      </c>
      <c r="F113" s="1" t="s">
        <v>29</v>
      </c>
      <c r="G113" s="1" t="s">
        <v>129</v>
      </c>
      <c r="H113" s="1" t="s">
        <v>513</v>
      </c>
      <c r="I113" s="1" t="s">
        <v>21</v>
      </c>
      <c r="J113" s="1">
        <v>22</v>
      </c>
      <c r="K113" s="1">
        <v>762</v>
      </c>
      <c r="L113" s="1">
        <v>762</v>
      </c>
      <c r="M113" s="1">
        <v>196000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196000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196000</v>
      </c>
      <c r="AJ113" s="1">
        <v>257</v>
      </c>
    </row>
    <row r="114" spans="1:36" x14ac:dyDescent="0.3">
      <c r="A114" s="1">
        <v>34</v>
      </c>
      <c r="B114" s="1" t="s">
        <v>14</v>
      </c>
      <c r="C114" s="1" t="s">
        <v>163</v>
      </c>
      <c r="D114" s="1" t="s">
        <v>510</v>
      </c>
      <c r="E114" s="1" t="s">
        <v>17</v>
      </c>
      <c r="F114" s="1" t="s">
        <v>29</v>
      </c>
      <c r="G114" s="1" t="s">
        <v>129</v>
      </c>
      <c r="H114" s="1" t="s">
        <v>515</v>
      </c>
      <c r="I114" s="1" t="s">
        <v>21</v>
      </c>
      <c r="J114" s="1">
        <v>24</v>
      </c>
      <c r="K114" s="1">
        <v>643</v>
      </c>
      <c r="L114" s="1">
        <v>643</v>
      </c>
      <c r="M114" s="1">
        <v>128000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128000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128000</v>
      </c>
      <c r="AJ114" s="1">
        <v>199</v>
      </c>
    </row>
    <row r="115" spans="1:36" x14ac:dyDescent="0.3">
      <c r="A115" s="1">
        <v>35</v>
      </c>
      <c r="B115" s="1" t="s">
        <v>14</v>
      </c>
      <c r="C115" s="1" t="s">
        <v>163</v>
      </c>
      <c r="D115" s="1" t="s">
        <v>217</v>
      </c>
      <c r="E115" s="1" t="s">
        <v>17</v>
      </c>
      <c r="F115" s="1" t="s">
        <v>29</v>
      </c>
      <c r="G115" s="1" t="s">
        <v>129</v>
      </c>
      <c r="H115" s="1" t="s">
        <v>218</v>
      </c>
      <c r="I115" s="1" t="s">
        <v>21</v>
      </c>
      <c r="J115" s="1">
        <v>23</v>
      </c>
      <c r="K115" s="1">
        <v>1383</v>
      </c>
      <c r="L115" s="1">
        <v>1383</v>
      </c>
      <c r="M115" s="1">
        <v>279000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279000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279000</v>
      </c>
      <c r="AJ115" s="1">
        <v>201</v>
      </c>
    </row>
    <row r="116" spans="1:36" x14ac:dyDescent="0.3">
      <c r="A116" s="1">
        <v>36</v>
      </c>
      <c r="B116" s="1" t="s">
        <v>14</v>
      </c>
      <c r="C116" s="1" t="s">
        <v>163</v>
      </c>
      <c r="D116" s="1" t="s">
        <v>186</v>
      </c>
      <c r="E116" s="1" t="s">
        <v>17</v>
      </c>
      <c r="F116" s="1" t="s">
        <v>29</v>
      </c>
      <c r="G116" s="1" t="s">
        <v>129</v>
      </c>
      <c r="H116" s="1" t="s">
        <v>220</v>
      </c>
      <c r="I116" s="1" t="s">
        <v>21</v>
      </c>
      <c r="J116" s="1">
        <v>20</v>
      </c>
      <c r="K116" s="1">
        <v>1128</v>
      </c>
      <c r="L116" s="1">
        <v>1128</v>
      </c>
      <c r="M116" s="1">
        <v>180000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180000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180000</v>
      </c>
      <c r="AJ116" s="1">
        <v>159</v>
      </c>
    </row>
    <row r="117" spans="1:36" x14ac:dyDescent="0.3">
      <c r="A117" s="1">
        <v>37</v>
      </c>
      <c r="B117" s="1" t="s">
        <v>14</v>
      </c>
      <c r="C117" s="1" t="s">
        <v>163</v>
      </c>
      <c r="D117" s="1" t="s">
        <v>16</v>
      </c>
      <c r="E117" s="1" t="s">
        <v>17</v>
      </c>
      <c r="F117" s="1" t="s">
        <v>49</v>
      </c>
      <c r="G117" s="1" t="s">
        <v>221</v>
      </c>
      <c r="H117" s="1" t="s">
        <v>222</v>
      </c>
      <c r="I117" s="1" t="s">
        <v>49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0</v>
      </c>
      <c r="AJ117" s="1">
        <v>0</v>
      </c>
    </row>
    <row r="118" spans="1:36" x14ac:dyDescent="0.3">
      <c r="A118" s="1">
        <v>38</v>
      </c>
      <c r="B118" s="1" t="s">
        <v>14</v>
      </c>
      <c r="C118" s="1" t="s">
        <v>163</v>
      </c>
      <c r="D118" s="1" t="s">
        <v>16</v>
      </c>
      <c r="E118" s="1" t="s">
        <v>17</v>
      </c>
      <c r="F118" s="1" t="s">
        <v>152</v>
      </c>
      <c r="G118" s="1" t="s">
        <v>223</v>
      </c>
      <c r="H118" s="1" t="s">
        <v>224</v>
      </c>
      <c r="I118" s="1" t="s">
        <v>198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0</v>
      </c>
      <c r="AJ118" s="1">
        <v>0</v>
      </c>
    </row>
    <row r="119" spans="1:36" x14ac:dyDescent="0.3">
      <c r="A119" s="1">
        <v>39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29</v>
      </c>
      <c r="G119" s="1" t="s">
        <v>227</v>
      </c>
      <c r="H119" s="1" t="s">
        <v>228</v>
      </c>
      <c r="I119" s="1" t="s">
        <v>26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x14ac:dyDescent="0.3">
      <c r="A120" s="1">
        <v>40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29</v>
      </c>
      <c r="G120" s="1" t="s">
        <v>61</v>
      </c>
      <c r="H120" s="1" t="s">
        <v>229</v>
      </c>
      <c r="I120" s="1" t="s">
        <v>26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x14ac:dyDescent="0.3">
      <c r="A121" s="1">
        <v>41</v>
      </c>
      <c r="B121" s="1" t="s">
        <v>14</v>
      </c>
      <c r="C121" s="1" t="s">
        <v>163</v>
      </c>
      <c r="D121" s="1" t="s">
        <v>606</v>
      </c>
      <c r="E121" s="1" t="s">
        <v>17</v>
      </c>
      <c r="F121" s="1" t="s">
        <v>29</v>
      </c>
      <c r="G121" s="1" t="s">
        <v>61</v>
      </c>
      <c r="H121" s="1" t="s">
        <v>230</v>
      </c>
      <c r="I121" s="1" t="s">
        <v>26</v>
      </c>
      <c r="J121" s="1">
        <v>25</v>
      </c>
      <c r="K121" s="1">
        <v>1115</v>
      </c>
      <c r="L121" s="1">
        <v>1115</v>
      </c>
      <c r="M121" s="1">
        <v>210000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210000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210000</v>
      </c>
      <c r="AJ121" s="1">
        <v>188</v>
      </c>
    </row>
    <row r="122" spans="1:36" x14ac:dyDescent="0.3">
      <c r="A122" s="1">
        <v>42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37</v>
      </c>
      <c r="G122" s="1" t="s">
        <v>123</v>
      </c>
      <c r="H122" s="1" t="s">
        <v>231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x14ac:dyDescent="0.3">
      <c r="A123" s="1">
        <v>43</v>
      </c>
      <c r="B123" s="1" t="s">
        <v>14</v>
      </c>
      <c r="C123" s="1" t="s">
        <v>163</v>
      </c>
      <c r="D123" s="1" t="s">
        <v>16</v>
      </c>
      <c r="E123" s="1" t="s">
        <v>17</v>
      </c>
      <c r="F123" s="1" t="s">
        <v>29</v>
      </c>
      <c r="G123" s="1" t="s">
        <v>98</v>
      </c>
      <c r="H123" s="1" t="s">
        <v>232</v>
      </c>
      <c r="I123" s="1" t="s">
        <v>21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0</v>
      </c>
      <c r="AJ123" s="1">
        <v>0</v>
      </c>
    </row>
    <row r="124" spans="1:36" x14ac:dyDescent="0.3">
      <c r="A124" s="1">
        <v>44</v>
      </c>
      <c r="B124" s="1" t="s">
        <v>14</v>
      </c>
      <c r="C124" s="1" t="s">
        <v>163</v>
      </c>
      <c r="D124" s="1" t="s">
        <v>16</v>
      </c>
      <c r="E124" s="1" t="s">
        <v>17</v>
      </c>
      <c r="F124" s="1" t="s">
        <v>18</v>
      </c>
      <c r="G124" s="1" t="s">
        <v>69</v>
      </c>
      <c r="H124" s="1" t="s">
        <v>233</v>
      </c>
      <c r="I124" s="1" t="s">
        <v>21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0</v>
      </c>
      <c r="AJ124" s="1">
        <v>0</v>
      </c>
    </row>
    <row r="125" spans="1:36" x14ac:dyDescent="0.3">
      <c r="A125" s="1">
        <v>45</v>
      </c>
      <c r="B125" s="1" t="s">
        <v>14</v>
      </c>
      <c r="C125" s="1" t="s">
        <v>163</v>
      </c>
      <c r="D125" s="1" t="s">
        <v>190</v>
      </c>
      <c r="E125" s="1" t="s">
        <v>17</v>
      </c>
      <c r="F125" s="1" t="s">
        <v>29</v>
      </c>
      <c r="G125" s="1" t="s">
        <v>44</v>
      </c>
      <c r="H125" s="1" t="s">
        <v>234</v>
      </c>
      <c r="I125" s="1" t="s">
        <v>21</v>
      </c>
      <c r="J125" s="1">
        <v>22</v>
      </c>
      <c r="K125" s="1">
        <v>1729</v>
      </c>
      <c r="L125" s="1">
        <v>1729</v>
      </c>
      <c r="M125" s="1">
        <v>280000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7">
        <v>280000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7">
        <v>0</v>
      </c>
      <c r="AI125" s="7">
        <v>280000</v>
      </c>
      <c r="AJ125" s="1">
        <v>161</v>
      </c>
    </row>
    <row r="126" spans="1:36" x14ac:dyDescent="0.3">
      <c r="A126" s="1">
        <v>46</v>
      </c>
      <c r="B126" s="1" t="s">
        <v>14</v>
      </c>
      <c r="C126" s="1" t="s">
        <v>163</v>
      </c>
      <c r="D126" s="1" t="s">
        <v>493</v>
      </c>
      <c r="E126" s="1" t="s">
        <v>17</v>
      </c>
      <c r="F126" s="1" t="s">
        <v>29</v>
      </c>
      <c r="G126" s="1" t="s">
        <v>44</v>
      </c>
      <c r="H126" s="1" t="s">
        <v>235</v>
      </c>
      <c r="I126" s="1" t="s">
        <v>21</v>
      </c>
      <c r="J126" s="1">
        <v>22</v>
      </c>
      <c r="K126" s="1">
        <v>2417</v>
      </c>
      <c r="L126" s="1">
        <v>2417</v>
      </c>
      <c r="M126" s="1">
        <v>360000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360000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360000</v>
      </c>
      <c r="AJ126" s="1">
        <v>148</v>
      </c>
    </row>
    <row r="127" spans="1:36" x14ac:dyDescent="0.3">
      <c r="A127" s="1">
        <v>47</v>
      </c>
      <c r="B127" s="1" t="s">
        <v>14</v>
      </c>
      <c r="C127" s="1" t="s">
        <v>163</v>
      </c>
      <c r="D127" s="1" t="s">
        <v>589</v>
      </c>
      <c r="E127" s="1" t="s">
        <v>17</v>
      </c>
      <c r="F127" s="1" t="s">
        <v>29</v>
      </c>
      <c r="G127" s="1" t="s">
        <v>44</v>
      </c>
      <c r="H127" s="1" t="s">
        <v>236</v>
      </c>
      <c r="I127" s="1" t="s">
        <v>21</v>
      </c>
      <c r="J127" s="1">
        <v>16</v>
      </c>
      <c r="K127" s="1">
        <v>987</v>
      </c>
      <c r="L127" s="1">
        <v>987</v>
      </c>
      <c r="M127" s="1">
        <v>210000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210000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210000</v>
      </c>
      <c r="AJ127" s="1">
        <v>212</v>
      </c>
    </row>
    <row r="128" spans="1:36" x14ac:dyDescent="0.3">
      <c r="A128" s="1">
        <v>48</v>
      </c>
      <c r="B128" s="1" t="s">
        <v>14</v>
      </c>
      <c r="C128" s="1" t="s">
        <v>163</v>
      </c>
      <c r="D128" s="1" t="s">
        <v>16</v>
      </c>
      <c r="E128" s="1" t="s">
        <v>17</v>
      </c>
      <c r="F128" s="1" t="s">
        <v>29</v>
      </c>
      <c r="G128" s="1" t="s">
        <v>129</v>
      </c>
      <c r="H128" s="1" t="s">
        <v>830</v>
      </c>
      <c r="I128" s="1" t="s">
        <v>26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x14ac:dyDescent="0.3">
      <c r="A129" s="2"/>
      <c r="B129" s="2" t="s">
        <v>47</v>
      </c>
      <c r="C129" s="2" t="s">
        <v>163</v>
      </c>
      <c r="D129" s="2"/>
      <c r="E129" s="2"/>
      <c r="F129" s="2"/>
      <c r="G129" s="2"/>
      <c r="H129" s="2"/>
      <c r="I129" s="2"/>
      <c r="J129" s="2"/>
      <c r="K129" s="2">
        <v>18944</v>
      </c>
      <c r="L129" s="2">
        <v>18944</v>
      </c>
      <c r="M129" s="2">
        <v>3178000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3178000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3178000</v>
      </c>
      <c r="AJ129" s="2"/>
    </row>
    <row r="130" spans="1:36" x14ac:dyDescent="0.3">
      <c r="A130" s="1">
        <v>1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49</v>
      </c>
      <c r="G130" s="1" t="s">
        <v>63</v>
      </c>
      <c r="H130" s="1" t="s">
        <v>238</v>
      </c>
      <c r="I130" s="1" t="s">
        <v>49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x14ac:dyDescent="0.3">
      <c r="A131" s="1">
        <v>2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61</v>
      </c>
      <c r="H131" s="1" t="s">
        <v>239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x14ac:dyDescent="0.3">
      <c r="A132" s="1">
        <v>3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29</v>
      </c>
      <c r="G132" s="1" t="s">
        <v>61</v>
      </c>
      <c r="H132" s="1" t="s">
        <v>240</v>
      </c>
      <c r="I132" s="1" t="s">
        <v>26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x14ac:dyDescent="0.3">
      <c r="A133" s="1">
        <v>4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29</v>
      </c>
      <c r="G133" s="1" t="s">
        <v>61</v>
      </c>
      <c r="H133" s="1" t="s">
        <v>241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x14ac:dyDescent="0.3">
      <c r="A134" s="1">
        <v>5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40</v>
      </c>
      <c r="G134" s="1" t="s">
        <v>242</v>
      </c>
      <c r="H134" s="1" t="s">
        <v>243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x14ac:dyDescent="0.3">
      <c r="A135" s="1">
        <v>6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61</v>
      </c>
      <c r="H135" s="1" t="s">
        <v>244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x14ac:dyDescent="0.3">
      <c r="A136" s="1">
        <v>7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18</v>
      </c>
      <c r="G136" s="1" t="s">
        <v>69</v>
      </c>
      <c r="H136" s="1" t="s">
        <v>245</v>
      </c>
      <c r="I136" s="1" t="s">
        <v>21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x14ac:dyDescent="0.3">
      <c r="A137" s="1">
        <v>8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246</v>
      </c>
      <c r="H137" s="1" t="s">
        <v>247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x14ac:dyDescent="0.3">
      <c r="A138" s="1">
        <v>9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246</v>
      </c>
      <c r="H138" s="1" t="s">
        <v>248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x14ac:dyDescent="0.3">
      <c r="A139" s="1">
        <v>10</v>
      </c>
      <c r="B139" s="1" t="s">
        <v>14</v>
      </c>
      <c r="C139" s="1" t="s">
        <v>237</v>
      </c>
      <c r="D139" s="1" t="s">
        <v>16</v>
      </c>
      <c r="E139" s="1" t="s">
        <v>17</v>
      </c>
      <c r="F139" s="1" t="s">
        <v>29</v>
      </c>
      <c r="G139" s="1" t="s">
        <v>61</v>
      </c>
      <c r="H139" s="1" t="s">
        <v>249</v>
      </c>
      <c r="I139" s="1" t="s">
        <v>26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0</v>
      </c>
      <c r="AJ139" s="1">
        <v>0</v>
      </c>
    </row>
    <row r="140" spans="1:36" x14ac:dyDescent="0.3">
      <c r="A140" s="1">
        <v>11</v>
      </c>
      <c r="B140" s="1" t="s">
        <v>14</v>
      </c>
      <c r="C140" s="1" t="s">
        <v>237</v>
      </c>
      <c r="D140" s="1" t="s">
        <v>16</v>
      </c>
      <c r="E140" s="1" t="s">
        <v>17</v>
      </c>
      <c r="F140" s="1" t="s">
        <v>29</v>
      </c>
      <c r="G140" s="1" t="s">
        <v>61</v>
      </c>
      <c r="H140" s="1" t="s">
        <v>250</v>
      </c>
      <c r="I140" s="1" t="s">
        <v>26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0</v>
      </c>
      <c r="AJ140" s="1">
        <v>0</v>
      </c>
    </row>
    <row r="141" spans="1:36" x14ac:dyDescent="0.3">
      <c r="A141" s="1">
        <v>12</v>
      </c>
      <c r="B141" s="1" t="s">
        <v>14</v>
      </c>
      <c r="C141" s="1" t="s">
        <v>237</v>
      </c>
      <c r="D141" s="1" t="s">
        <v>16</v>
      </c>
      <c r="E141" s="1" t="s">
        <v>17</v>
      </c>
      <c r="F141" s="1" t="s">
        <v>29</v>
      </c>
      <c r="G141" s="1" t="s">
        <v>61</v>
      </c>
      <c r="H141" s="1" t="s">
        <v>251</v>
      </c>
      <c r="I141" s="1" t="s">
        <v>26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0</v>
      </c>
      <c r="AJ141" s="1">
        <v>0</v>
      </c>
    </row>
    <row r="142" spans="1:36" x14ac:dyDescent="0.3">
      <c r="A142" s="1">
        <v>13</v>
      </c>
      <c r="B142" s="1" t="s">
        <v>14</v>
      </c>
      <c r="C142" s="1" t="s">
        <v>237</v>
      </c>
      <c r="D142" s="1" t="s">
        <v>16</v>
      </c>
      <c r="E142" s="1" t="s">
        <v>17</v>
      </c>
      <c r="F142" s="1" t="s">
        <v>29</v>
      </c>
      <c r="G142" s="1" t="s">
        <v>79</v>
      </c>
      <c r="H142" s="1" t="s">
        <v>253</v>
      </c>
      <c r="I142" s="1" t="s">
        <v>26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0</v>
      </c>
      <c r="AJ142" s="1">
        <v>0</v>
      </c>
    </row>
    <row r="143" spans="1:36" x14ac:dyDescent="0.3">
      <c r="A143" s="1">
        <v>14</v>
      </c>
      <c r="B143" s="1" t="s">
        <v>14</v>
      </c>
      <c r="C143" s="1" t="s">
        <v>237</v>
      </c>
      <c r="D143" s="1" t="s">
        <v>16</v>
      </c>
      <c r="E143" s="1" t="s">
        <v>17</v>
      </c>
      <c r="F143" s="1" t="s">
        <v>29</v>
      </c>
      <c r="G143" s="1" t="s">
        <v>61</v>
      </c>
      <c r="H143" s="1" t="s">
        <v>256</v>
      </c>
      <c r="I143" s="1" t="s">
        <v>26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0</v>
      </c>
      <c r="AJ143" s="1">
        <v>0</v>
      </c>
    </row>
    <row r="144" spans="1:36" x14ac:dyDescent="0.3">
      <c r="A144" s="1">
        <v>15</v>
      </c>
      <c r="B144" s="1" t="s">
        <v>14</v>
      </c>
      <c r="C144" s="1" t="s">
        <v>237</v>
      </c>
      <c r="D144" s="1" t="s">
        <v>16</v>
      </c>
      <c r="E144" s="1" t="s">
        <v>17</v>
      </c>
      <c r="F144" s="1" t="s">
        <v>29</v>
      </c>
      <c r="G144" s="1" t="s">
        <v>61</v>
      </c>
      <c r="H144" s="1" t="s">
        <v>258</v>
      </c>
      <c r="I144" s="1" t="s">
        <v>26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0</v>
      </c>
      <c r="AI144" s="7">
        <v>0</v>
      </c>
      <c r="AJ144" s="1">
        <v>0</v>
      </c>
    </row>
    <row r="145" spans="1:36" x14ac:dyDescent="0.3">
      <c r="A145" s="1">
        <v>16</v>
      </c>
      <c r="B145" s="1" t="s">
        <v>14</v>
      </c>
      <c r="C145" s="1" t="s">
        <v>237</v>
      </c>
      <c r="D145" s="1" t="s">
        <v>16</v>
      </c>
      <c r="E145" s="1" t="s">
        <v>17</v>
      </c>
      <c r="F145" s="1" t="s">
        <v>29</v>
      </c>
      <c r="G145" s="1" t="s">
        <v>61</v>
      </c>
      <c r="H145" s="1" t="s">
        <v>260</v>
      </c>
      <c r="I145" s="1" t="s">
        <v>26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0</v>
      </c>
      <c r="AJ145" s="1">
        <v>0</v>
      </c>
    </row>
    <row r="146" spans="1:36" x14ac:dyDescent="0.3">
      <c r="A146" s="1">
        <v>17</v>
      </c>
      <c r="B146" s="1" t="s">
        <v>14</v>
      </c>
      <c r="C146" s="1" t="s">
        <v>237</v>
      </c>
      <c r="D146" s="1" t="s">
        <v>16</v>
      </c>
      <c r="E146" s="1" t="s">
        <v>17</v>
      </c>
      <c r="F146" s="1" t="s">
        <v>29</v>
      </c>
      <c r="G146" s="1" t="s">
        <v>30</v>
      </c>
      <c r="H146" s="1" t="s">
        <v>262</v>
      </c>
      <c r="I146" s="1" t="s">
        <v>26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0</v>
      </c>
      <c r="AJ146" s="1">
        <v>0</v>
      </c>
    </row>
    <row r="147" spans="1:36" x14ac:dyDescent="0.3">
      <c r="A147" s="1">
        <v>18</v>
      </c>
      <c r="B147" s="1" t="s">
        <v>14</v>
      </c>
      <c r="C147" s="1" t="s">
        <v>237</v>
      </c>
      <c r="D147" s="1" t="s">
        <v>16</v>
      </c>
      <c r="E147" s="1" t="s">
        <v>32</v>
      </c>
      <c r="F147" s="1" t="s">
        <v>75</v>
      </c>
      <c r="G147" s="1" t="s">
        <v>76</v>
      </c>
      <c r="H147" s="1" t="s">
        <v>264</v>
      </c>
      <c r="I147" s="1" t="s">
        <v>26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0</v>
      </c>
      <c r="AJ147" s="1">
        <v>0</v>
      </c>
    </row>
    <row r="148" spans="1:36" x14ac:dyDescent="0.3">
      <c r="A148" s="1">
        <v>19</v>
      </c>
      <c r="B148" s="1" t="s">
        <v>14</v>
      </c>
      <c r="C148" s="1" t="s">
        <v>237</v>
      </c>
      <c r="D148" s="1" t="s">
        <v>561</v>
      </c>
      <c r="E148" s="1" t="s">
        <v>17</v>
      </c>
      <c r="F148" s="1" t="s">
        <v>40</v>
      </c>
      <c r="G148" s="1" t="s">
        <v>55</v>
      </c>
      <c r="H148" s="1" t="s">
        <v>266</v>
      </c>
      <c r="I148" s="1" t="s">
        <v>21</v>
      </c>
      <c r="J148" s="1">
        <v>6</v>
      </c>
      <c r="K148" s="1">
        <v>653</v>
      </c>
      <c r="L148" s="1">
        <v>653</v>
      </c>
      <c r="M148" s="1">
        <v>100000</v>
      </c>
      <c r="N148" s="1">
        <v>0</v>
      </c>
      <c r="O148" s="1">
        <v>0</v>
      </c>
      <c r="P148" s="1">
        <v>0</v>
      </c>
      <c r="Q148" s="1">
        <v>55000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155000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155000</v>
      </c>
      <c r="AJ148" s="1">
        <v>153</v>
      </c>
    </row>
    <row r="149" spans="1:36" x14ac:dyDescent="0.3">
      <c r="A149" s="1">
        <v>20</v>
      </c>
      <c r="B149" s="1" t="s">
        <v>14</v>
      </c>
      <c r="C149" s="1" t="s">
        <v>237</v>
      </c>
      <c r="D149" s="1" t="s">
        <v>255</v>
      </c>
      <c r="E149" s="1" t="s">
        <v>17</v>
      </c>
      <c r="F149" s="1" t="s">
        <v>18</v>
      </c>
      <c r="G149" s="1" t="s">
        <v>104</v>
      </c>
      <c r="H149" s="1" t="s">
        <v>443</v>
      </c>
      <c r="I149" s="1" t="s">
        <v>21</v>
      </c>
      <c r="J149" s="1">
        <v>2</v>
      </c>
      <c r="K149" s="1">
        <v>46</v>
      </c>
      <c r="L149" s="1">
        <v>46</v>
      </c>
      <c r="M149" s="1">
        <v>0</v>
      </c>
      <c r="N149" s="1">
        <v>0</v>
      </c>
      <c r="O149" s="1">
        <v>0</v>
      </c>
      <c r="P149" s="1">
        <v>0</v>
      </c>
      <c r="Q149" s="1">
        <v>55000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55000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55000</v>
      </c>
      <c r="AJ149" s="1">
        <v>0</v>
      </c>
    </row>
    <row r="150" spans="1:36" x14ac:dyDescent="0.3">
      <c r="A150" s="1">
        <v>21</v>
      </c>
      <c r="B150" s="1" t="s">
        <v>14</v>
      </c>
      <c r="C150" s="1" t="s">
        <v>237</v>
      </c>
      <c r="D150" s="1" t="s">
        <v>564</v>
      </c>
      <c r="E150" s="1" t="s">
        <v>17</v>
      </c>
      <c r="F150" s="1" t="s">
        <v>29</v>
      </c>
      <c r="G150" s="1" t="s">
        <v>61</v>
      </c>
      <c r="H150" s="1" t="s">
        <v>401</v>
      </c>
      <c r="I150" s="1" t="s">
        <v>26</v>
      </c>
      <c r="J150" s="1">
        <v>22</v>
      </c>
      <c r="K150" s="1">
        <v>2842</v>
      </c>
      <c r="L150" s="1">
        <v>2842</v>
      </c>
      <c r="M150" s="1">
        <v>350000</v>
      </c>
      <c r="N150" s="1">
        <v>0</v>
      </c>
      <c r="O150" s="1">
        <v>0</v>
      </c>
      <c r="P150" s="1">
        <v>0</v>
      </c>
      <c r="Q150" s="1">
        <v>65000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415000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415000</v>
      </c>
      <c r="AJ150" s="1">
        <v>123</v>
      </c>
    </row>
    <row r="151" spans="1:36" x14ac:dyDescent="0.3">
      <c r="A151" s="1">
        <v>22</v>
      </c>
      <c r="B151" s="1" t="s">
        <v>14</v>
      </c>
      <c r="C151" s="1" t="s">
        <v>237</v>
      </c>
      <c r="D151" s="1" t="s">
        <v>16</v>
      </c>
      <c r="E151" s="1" t="s">
        <v>17</v>
      </c>
      <c r="F151" s="1" t="s">
        <v>29</v>
      </c>
      <c r="G151" s="1" t="s">
        <v>246</v>
      </c>
      <c r="H151" s="1" t="s">
        <v>270</v>
      </c>
      <c r="I151" s="1" t="s">
        <v>21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0</v>
      </c>
      <c r="AJ151" s="1">
        <v>0</v>
      </c>
    </row>
    <row r="152" spans="1:36" x14ac:dyDescent="0.3">
      <c r="A152" s="1">
        <v>23</v>
      </c>
      <c r="B152" s="1" t="s">
        <v>14</v>
      </c>
      <c r="C152" s="1" t="s">
        <v>237</v>
      </c>
      <c r="D152" s="1" t="s">
        <v>257</v>
      </c>
      <c r="E152" s="1" t="s">
        <v>17</v>
      </c>
      <c r="F152" s="1" t="s">
        <v>29</v>
      </c>
      <c r="G152" s="1" t="s">
        <v>129</v>
      </c>
      <c r="H152" s="1" t="s">
        <v>273</v>
      </c>
      <c r="I152" s="1" t="s">
        <v>21</v>
      </c>
      <c r="J152" s="1">
        <v>17</v>
      </c>
      <c r="K152" s="1">
        <v>1175</v>
      </c>
      <c r="L152" s="1">
        <v>1175</v>
      </c>
      <c r="M152" s="1">
        <v>240000</v>
      </c>
      <c r="N152" s="1">
        <v>0</v>
      </c>
      <c r="O152" s="1">
        <v>0</v>
      </c>
      <c r="P152" s="1">
        <v>0</v>
      </c>
      <c r="Q152" s="1">
        <v>65000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305000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305000</v>
      </c>
      <c r="AJ152" s="1">
        <v>204</v>
      </c>
    </row>
    <row r="153" spans="1:36" x14ac:dyDescent="0.3">
      <c r="A153" s="1">
        <v>24</v>
      </c>
      <c r="B153" s="1" t="s">
        <v>14</v>
      </c>
      <c r="C153" s="1" t="s">
        <v>237</v>
      </c>
      <c r="D153" s="1" t="s">
        <v>263</v>
      </c>
      <c r="E153" s="1" t="s">
        <v>17</v>
      </c>
      <c r="F153" s="1" t="s">
        <v>29</v>
      </c>
      <c r="G153" s="1" t="s">
        <v>129</v>
      </c>
      <c r="H153" s="1" t="s">
        <v>347</v>
      </c>
      <c r="I153" s="1" t="s">
        <v>21</v>
      </c>
      <c r="J153" s="1">
        <v>18</v>
      </c>
      <c r="K153" s="1">
        <v>1174</v>
      </c>
      <c r="L153" s="1">
        <v>1174</v>
      </c>
      <c r="M153" s="1">
        <v>243000</v>
      </c>
      <c r="N153" s="1">
        <v>0</v>
      </c>
      <c r="O153" s="1">
        <v>0</v>
      </c>
      <c r="P153" s="1">
        <v>0</v>
      </c>
      <c r="Q153" s="1">
        <v>65000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308000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308000</v>
      </c>
      <c r="AJ153" s="1">
        <v>206</v>
      </c>
    </row>
    <row r="154" spans="1:36" x14ac:dyDescent="0.3">
      <c r="A154" s="1">
        <v>25</v>
      </c>
      <c r="B154" s="1" t="s">
        <v>14</v>
      </c>
      <c r="C154" s="1" t="s">
        <v>237</v>
      </c>
      <c r="D154" s="1" t="s">
        <v>16</v>
      </c>
      <c r="E154" s="1" t="s">
        <v>17</v>
      </c>
      <c r="F154" s="1" t="s">
        <v>37</v>
      </c>
      <c r="G154" s="1" t="s">
        <v>83</v>
      </c>
      <c r="H154" s="1" t="s">
        <v>274</v>
      </c>
      <c r="I154" s="1" t="s">
        <v>49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0</v>
      </c>
      <c r="AJ154" s="1">
        <v>0</v>
      </c>
    </row>
    <row r="155" spans="1:36" x14ac:dyDescent="0.3">
      <c r="A155" s="1">
        <v>26</v>
      </c>
      <c r="B155" s="1" t="s">
        <v>14</v>
      </c>
      <c r="C155" s="1" t="s">
        <v>237</v>
      </c>
      <c r="D155" s="1" t="s">
        <v>562</v>
      </c>
      <c r="E155" s="1" t="s">
        <v>17</v>
      </c>
      <c r="F155" s="1" t="s">
        <v>29</v>
      </c>
      <c r="G155" s="1" t="s">
        <v>61</v>
      </c>
      <c r="H155" s="1" t="s">
        <v>276</v>
      </c>
      <c r="I155" s="1" t="s">
        <v>26</v>
      </c>
      <c r="J155" s="1">
        <v>26</v>
      </c>
      <c r="K155" s="1">
        <v>3042</v>
      </c>
      <c r="L155" s="1">
        <v>3042</v>
      </c>
      <c r="M155" s="1">
        <v>420000</v>
      </c>
      <c r="N155" s="1">
        <v>0</v>
      </c>
      <c r="O155" s="1">
        <v>0</v>
      </c>
      <c r="P155" s="1">
        <v>0</v>
      </c>
      <c r="Q155" s="1">
        <v>65000</v>
      </c>
      <c r="R155" s="1">
        <v>0</v>
      </c>
      <c r="S155" s="1">
        <v>15000</v>
      </c>
      <c r="T155" s="1">
        <v>0</v>
      </c>
      <c r="U155" s="1">
        <v>0</v>
      </c>
      <c r="V155" s="1">
        <v>0</v>
      </c>
      <c r="W155" s="7">
        <v>500000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500000</v>
      </c>
      <c r="AJ155" s="1">
        <v>138</v>
      </c>
    </row>
    <row r="156" spans="1:36" x14ac:dyDescent="0.3">
      <c r="A156" s="1">
        <v>27</v>
      </c>
      <c r="B156" s="1" t="s">
        <v>14</v>
      </c>
      <c r="C156" s="1" t="s">
        <v>237</v>
      </c>
      <c r="D156" s="1" t="s">
        <v>272</v>
      </c>
      <c r="E156" s="1" t="s">
        <v>17</v>
      </c>
      <c r="F156" s="1" t="s">
        <v>29</v>
      </c>
      <c r="G156" s="1" t="s">
        <v>61</v>
      </c>
      <c r="H156" s="1" t="s">
        <v>278</v>
      </c>
      <c r="I156" s="1" t="s">
        <v>26</v>
      </c>
      <c r="J156" s="1">
        <v>22</v>
      </c>
      <c r="K156" s="1">
        <v>2838</v>
      </c>
      <c r="L156" s="1">
        <v>2838</v>
      </c>
      <c r="M156" s="1">
        <v>360000</v>
      </c>
      <c r="N156" s="1">
        <v>0</v>
      </c>
      <c r="O156" s="1">
        <v>0</v>
      </c>
      <c r="P156" s="1">
        <v>0</v>
      </c>
      <c r="Q156" s="1">
        <v>65000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425000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425000</v>
      </c>
      <c r="AJ156" s="1">
        <v>126</v>
      </c>
    </row>
    <row r="157" spans="1:36" x14ac:dyDescent="0.3">
      <c r="A157" s="1">
        <v>28</v>
      </c>
      <c r="B157" s="1" t="s">
        <v>14</v>
      </c>
      <c r="C157" s="1" t="s">
        <v>237</v>
      </c>
      <c r="D157" s="1" t="s">
        <v>279</v>
      </c>
      <c r="E157" s="1" t="s">
        <v>17</v>
      </c>
      <c r="F157" s="1" t="s">
        <v>29</v>
      </c>
      <c r="G157" s="1" t="s">
        <v>61</v>
      </c>
      <c r="H157" s="1" t="s">
        <v>280</v>
      </c>
      <c r="I157" s="1" t="s">
        <v>26</v>
      </c>
      <c r="J157" s="1">
        <v>26</v>
      </c>
      <c r="K157" s="1">
        <v>3070</v>
      </c>
      <c r="L157" s="1">
        <v>3070</v>
      </c>
      <c r="M157" s="1">
        <v>410000</v>
      </c>
      <c r="N157" s="1">
        <v>0</v>
      </c>
      <c r="O157" s="1">
        <v>0</v>
      </c>
      <c r="P157" s="1">
        <v>0</v>
      </c>
      <c r="Q157" s="1">
        <v>65000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475000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475000</v>
      </c>
      <c r="AJ157" s="1">
        <v>133</v>
      </c>
    </row>
    <row r="158" spans="1:36" x14ac:dyDescent="0.3">
      <c r="A158" s="1">
        <v>29</v>
      </c>
      <c r="B158" s="1" t="s">
        <v>14</v>
      </c>
      <c r="C158" s="1" t="s">
        <v>237</v>
      </c>
      <c r="D158" s="1" t="s">
        <v>596</v>
      </c>
      <c r="E158" s="1" t="s">
        <v>32</v>
      </c>
      <c r="F158" s="1" t="s">
        <v>29</v>
      </c>
      <c r="G158" s="1" t="s">
        <v>33</v>
      </c>
      <c r="H158" s="1" t="s">
        <v>281</v>
      </c>
      <c r="I158" s="1" t="s">
        <v>26</v>
      </c>
      <c r="J158" s="1">
        <v>14</v>
      </c>
      <c r="K158" s="1">
        <v>2379</v>
      </c>
      <c r="L158" s="1">
        <v>2379</v>
      </c>
      <c r="M158" s="1">
        <v>350000</v>
      </c>
      <c r="N158" s="1">
        <v>0</v>
      </c>
      <c r="O158" s="1">
        <v>0</v>
      </c>
      <c r="P158" s="1">
        <v>0</v>
      </c>
      <c r="Q158" s="1">
        <v>90000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440000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440000</v>
      </c>
      <c r="AJ158" s="1">
        <v>147</v>
      </c>
    </row>
    <row r="159" spans="1:36" x14ac:dyDescent="0.3">
      <c r="A159" s="1">
        <v>30</v>
      </c>
      <c r="B159" s="1" t="s">
        <v>14</v>
      </c>
      <c r="C159" s="1" t="s">
        <v>237</v>
      </c>
      <c r="D159" s="1" t="s">
        <v>16</v>
      </c>
      <c r="E159" s="1" t="s">
        <v>17</v>
      </c>
      <c r="F159" s="1" t="s">
        <v>29</v>
      </c>
      <c r="G159" s="1" t="s">
        <v>282</v>
      </c>
      <c r="H159" s="1" t="s">
        <v>283</v>
      </c>
      <c r="I159" s="1" t="s">
        <v>21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0</v>
      </c>
      <c r="AJ159" s="1">
        <v>0</v>
      </c>
    </row>
    <row r="160" spans="1:36" x14ac:dyDescent="0.3">
      <c r="A160" s="1">
        <v>31</v>
      </c>
      <c r="B160" s="1" t="s">
        <v>14</v>
      </c>
      <c r="C160" s="1" t="s">
        <v>237</v>
      </c>
      <c r="D160" s="1" t="s">
        <v>740</v>
      </c>
      <c r="E160" s="1" t="s">
        <v>32</v>
      </c>
      <c r="F160" s="1" t="s">
        <v>29</v>
      </c>
      <c r="G160" s="1" t="s">
        <v>33</v>
      </c>
      <c r="H160" s="1" t="s">
        <v>284</v>
      </c>
      <c r="I160" s="1" t="s">
        <v>26</v>
      </c>
      <c r="J160" s="1">
        <v>21</v>
      </c>
      <c r="K160" s="1">
        <v>2595</v>
      </c>
      <c r="L160" s="1">
        <v>2595</v>
      </c>
      <c r="M160" s="1">
        <v>400000</v>
      </c>
      <c r="N160" s="1">
        <v>0</v>
      </c>
      <c r="O160" s="1">
        <v>0</v>
      </c>
      <c r="P160" s="1">
        <v>0</v>
      </c>
      <c r="Q160" s="1">
        <v>90000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490000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490000</v>
      </c>
      <c r="AJ160" s="1">
        <v>154</v>
      </c>
    </row>
    <row r="161" spans="1:36" x14ac:dyDescent="0.3">
      <c r="A161" s="1">
        <v>32</v>
      </c>
      <c r="B161" s="1" t="s">
        <v>14</v>
      </c>
      <c r="C161" s="1" t="s">
        <v>237</v>
      </c>
      <c r="D161" s="1" t="s">
        <v>259</v>
      </c>
      <c r="E161" s="1" t="s">
        <v>17</v>
      </c>
      <c r="F161" s="1" t="s">
        <v>29</v>
      </c>
      <c r="G161" s="1" t="s">
        <v>144</v>
      </c>
      <c r="H161" s="1" t="s">
        <v>285</v>
      </c>
      <c r="I161" s="1" t="s">
        <v>21</v>
      </c>
      <c r="J161" s="1">
        <v>19</v>
      </c>
      <c r="K161" s="1">
        <v>3340</v>
      </c>
      <c r="L161" s="1">
        <v>3340</v>
      </c>
      <c r="M161" s="1">
        <v>630000</v>
      </c>
      <c r="N161" s="1">
        <v>0</v>
      </c>
      <c r="O161" s="1">
        <v>0</v>
      </c>
      <c r="P161" s="1">
        <v>0</v>
      </c>
      <c r="Q161" s="1">
        <v>65000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695000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695000</v>
      </c>
      <c r="AJ161" s="1">
        <v>188</v>
      </c>
    </row>
    <row r="162" spans="1:36" x14ac:dyDescent="0.3">
      <c r="A162" s="1">
        <v>33</v>
      </c>
      <c r="B162" s="1" t="s">
        <v>14</v>
      </c>
      <c r="C162" s="1" t="s">
        <v>237</v>
      </c>
      <c r="D162" s="1" t="s">
        <v>16</v>
      </c>
      <c r="E162" s="1" t="s">
        <v>17</v>
      </c>
      <c r="F162" s="1" t="s">
        <v>29</v>
      </c>
      <c r="G162" s="1" t="s">
        <v>61</v>
      </c>
      <c r="H162" s="1" t="s">
        <v>286</v>
      </c>
      <c r="I162" s="1" t="s">
        <v>26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0</v>
      </c>
      <c r="AJ162" s="1">
        <v>0</v>
      </c>
    </row>
    <row r="163" spans="1:36" x14ac:dyDescent="0.3">
      <c r="A163" s="1">
        <v>34</v>
      </c>
      <c r="B163" s="1" t="s">
        <v>14</v>
      </c>
      <c r="C163" s="1" t="s">
        <v>237</v>
      </c>
      <c r="D163" s="1" t="s">
        <v>16</v>
      </c>
      <c r="E163" s="1" t="s">
        <v>17</v>
      </c>
      <c r="F163" s="1" t="s">
        <v>29</v>
      </c>
      <c r="G163" s="1" t="s">
        <v>61</v>
      </c>
      <c r="H163" s="1" t="s">
        <v>287</v>
      </c>
      <c r="I163" s="1" t="s">
        <v>26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0</v>
      </c>
      <c r="AJ163" s="1">
        <v>0</v>
      </c>
    </row>
    <row r="164" spans="1:36" x14ac:dyDescent="0.3">
      <c r="A164" s="1">
        <v>35</v>
      </c>
      <c r="B164" s="1" t="s">
        <v>14</v>
      </c>
      <c r="C164" s="1" t="s">
        <v>237</v>
      </c>
      <c r="D164" s="1" t="s">
        <v>16</v>
      </c>
      <c r="E164" s="1" t="s">
        <v>17</v>
      </c>
      <c r="F164" s="1" t="s">
        <v>29</v>
      </c>
      <c r="G164" s="1" t="s">
        <v>61</v>
      </c>
      <c r="H164" s="1" t="s">
        <v>288</v>
      </c>
      <c r="I164" s="1" t="s">
        <v>26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0</v>
      </c>
      <c r="AJ164" s="1">
        <v>0</v>
      </c>
    </row>
    <row r="165" spans="1:36" x14ac:dyDescent="0.3">
      <c r="A165" s="1">
        <v>36</v>
      </c>
      <c r="B165" s="1" t="s">
        <v>14</v>
      </c>
      <c r="C165" s="1" t="s">
        <v>237</v>
      </c>
      <c r="D165" s="1" t="s">
        <v>254</v>
      </c>
      <c r="E165" s="1" t="s">
        <v>17</v>
      </c>
      <c r="F165" s="1" t="s">
        <v>29</v>
      </c>
      <c r="G165" s="1" t="s">
        <v>61</v>
      </c>
      <c r="H165" s="1" t="s">
        <v>289</v>
      </c>
      <c r="I165" s="1" t="s">
        <v>26</v>
      </c>
      <c r="J165" s="1">
        <v>21</v>
      </c>
      <c r="K165" s="1">
        <v>2945</v>
      </c>
      <c r="L165" s="1">
        <v>2945</v>
      </c>
      <c r="M165" s="1">
        <v>350000</v>
      </c>
      <c r="N165" s="1">
        <v>0</v>
      </c>
      <c r="O165" s="1">
        <v>0</v>
      </c>
      <c r="P165" s="1">
        <v>0</v>
      </c>
      <c r="Q165" s="1">
        <v>65000</v>
      </c>
      <c r="R165" s="1">
        <v>0</v>
      </c>
      <c r="S165" s="1">
        <v>14000</v>
      </c>
      <c r="T165" s="1">
        <v>0</v>
      </c>
      <c r="U165" s="1">
        <v>0</v>
      </c>
      <c r="V165" s="1">
        <v>0</v>
      </c>
      <c r="W165" s="7">
        <v>429000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429000</v>
      </c>
      <c r="AJ165" s="1">
        <v>118</v>
      </c>
    </row>
    <row r="166" spans="1:36" x14ac:dyDescent="0.3">
      <c r="A166" s="1">
        <v>37</v>
      </c>
      <c r="B166" s="1" t="s">
        <v>14</v>
      </c>
      <c r="C166" s="1" t="s">
        <v>237</v>
      </c>
      <c r="D166" s="1" t="s">
        <v>267</v>
      </c>
      <c r="E166" s="1" t="s">
        <v>17</v>
      </c>
      <c r="F166" s="1" t="s">
        <v>29</v>
      </c>
      <c r="G166" s="1" t="s">
        <v>61</v>
      </c>
      <c r="H166" s="1" t="s">
        <v>290</v>
      </c>
      <c r="I166" s="1" t="s">
        <v>26</v>
      </c>
      <c r="J166" s="1">
        <v>24</v>
      </c>
      <c r="K166" s="1">
        <v>3577</v>
      </c>
      <c r="L166" s="1">
        <v>3577</v>
      </c>
      <c r="M166" s="1">
        <v>480000</v>
      </c>
      <c r="N166" s="1">
        <v>0</v>
      </c>
      <c r="O166" s="1">
        <v>0</v>
      </c>
      <c r="P166" s="1">
        <v>0</v>
      </c>
      <c r="Q166" s="1">
        <v>65000</v>
      </c>
      <c r="R166" s="1">
        <v>0</v>
      </c>
      <c r="S166" s="1">
        <v>13779</v>
      </c>
      <c r="T166" s="1">
        <v>0</v>
      </c>
      <c r="U166" s="1">
        <v>0</v>
      </c>
      <c r="V166" s="1">
        <v>0</v>
      </c>
      <c r="W166" s="7">
        <v>558779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558779</v>
      </c>
      <c r="AJ166" s="1">
        <v>134</v>
      </c>
    </row>
    <row r="167" spans="1:36" x14ac:dyDescent="0.3">
      <c r="A167" s="1">
        <v>38</v>
      </c>
      <c r="B167" s="1" t="s">
        <v>14</v>
      </c>
      <c r="C167" s="1" t="s">
        <v>237</v>
      </c>
      <c r="D167" s="1" t="s">
        <v>608</v>
      </c>
      <c r="E167" s="1" t="s">
        <v>17</v>
      </c>
      <c r="F167" s="1" t="s">
        <v>29</v>
      </c>
      <c r="G167" s="1" t="s">
        <v>61</v>
      </c>
      <c r="H167" s="1" t="s">
        <v>291</v>
      </c>
      <c r="I167" s="1" t="s">
        <v>26</v>
      </c>
      <c r="J167" s="1">
        <v>20</v>
      </c>
      <c r="K167" s="1">
        <v>3035</v>
      </c>
      <c r="L167" s="1">
        <v>3035</v>
      </c>
      <c r="M167" s="1">
        <v>380000</v>
      </c>
      <c r="N167" s="1">
        <v>0</v>
      </c>
      <c r="O167" s="1">
        <v>0</v>
      </c>
      <c r="P167" s="1">
        <v>0</v>
      </c>
      <c r="Q167" s="1">
        <v>65000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445000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445000</v>
      </c>
      <c r="AJ167" s="1">
        <v>125</v>
      </c>
    </row>
    <row r="168" spans="1:36" x14ac:dyDescent="0.3">
      <c r="A168" s="1">
        <v>39</v>
      </c>
      <c r="B168" s="1" t="s">
        <v>14</v>
      </c>
      <c r="C168" s="1" t="s">
        <v>237</v>
      </c>
      <c r="D168" s="1" t="s">
        <v>252</v>
      </c>
      <c r="E168" s="1" t="s">
        <v>17</v>
      </c>
      <c r="F168" s="1" t="s">
        <v>29</v>
      </c>
      <c r="G168" s="1" t="s">
        <v>44</v>
      </c>
      <c r="H168" s="1" t="s">
        <v>292</v>
      </c>
      <c r="I168" s="1" t="s">
        <v>21</v>
      </c>
      <c r="J168" s="1">
        <v>17</v>
      </c>
      <c r="K168" s="1">
        <v>3508</v>
      </c>
      <c r="L168" s="1">
        <v>3508</v>
      </c>
      <c r="M168" s="1">
        <v>450000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450000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10000</v>
      </c>
      <c r="AE168" s="1">
        <v>0</v>
      </c>
      <c r="AF168" s="1">
        <v>0</v>
      </c>
      <c r="AG168" s="1">
        <v>0</v>
      </c>
      <c r="AH168" s="7">
        <v>10000</v>
      </c>
      <c r="AI168" s="7">
        <v>460000</v>
      </c>
      <c r="AJ168" s="1">
        <v>128</v>
      </c>
    </row>
    <row r="169" spans="1:36" x14ac:dyDescent="0.3">
      <c r="A169" s="1">
        <v>40</v>
      </c>
      <c r="B169" s="1" t="s">
        <v>14</v>
      </c>
      <c r="C169" s="1" t="s">
        <v>237</v>
      </c>
      <c r="D169" s="1" t="s">
        <v>16</v>
      </c>
      <c r="E169" s="1" t="s">
        <v>17</v>
      </c>
      <c r="F169" s="1" t="s">
        <v>29</v>
      </c>
      <c r="G169" s="1" t="s">
        <v>98</v>
      </c>
      <c r="H169" s="1" t="s">
        <v>293</v>
      </c>
      <c r="I169" s="1" t="s">
        <v>21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x14ac:dyDescent="0.3">
      <c r="A170" s="1">
        <v>41</v>
      </c>
      <c r="B170" s="1" t="s">
        <v>14</v>
      </c>
      <c r="C170" s="1" t="s">
        <v>237</v>
      </c>
      <c r="D170" s="1" t="s">
        <v>16</v>
      </c>
      <c r="E170" s="1" t="s">
        <v>17</v>
      </c>
      <c r="F170" s="1" t="s">
        <v>37</v>
      </c>
      <c r="G170" s="1" t="s">
        <v>83</v>
      </c>
      <c r="H170" s="1" t="s">
        <v>294</v>
      </c>
      <c r="I170" s="1" t="s">
        <v>21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x14ac:dyDescent="0.3">
      <c r="A171" s="1">
        <v>42</v>
      </c>
      <c r="B171" s="1" t="s">
        <v>14</v>
      </c>
      <c r="C171" s="1" t="s">
        <v>237</v>
      </c>
      <c r="D171" s="1" t="s">
        <v>16</v>
      </c>
      <c r="E171" s="1" t="s">
        <v>17</v>
      </c>
      <c r="F171" s="1" t="s">
        <v>29</v>
      </c>
      <c r="G171" s="1" t="s">
        <v>98</v>
      </c>
      <c r="H171" s="1" t="s">
        <v>831</v>
      </c>
      <c r="I171" s="1" t="s">
        <v>26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x14ac:dyDescent="0.3">
      <c r="A172" s="1">
        <v>43</v>
      </c>
      <c r="B172" s="1" t="s">
        <v>14</v>
      </c>
      <c r="C172" s="1" t="s">
        <v>237</v>
      </c>
      <c r="D172" s="1" t="s">
        <v>16</v>
      </c>
      <c r="E172" s="1" t="s">
        <v>17</v>
      </c>
      <c r="F172" s="1" t="s">
        <v>37</v>
      </c>
      <c r="G172" s="1" t="s">
        <v>83</v>
      </c>
      <c r="H172" s="1" t="s">
        <v>832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x14ac:dyDescent="0.3">
      <c r="A173" s="1">
        <v>44</v>
      </c>
      <c r="B173" s="1" t="s">
        <v>14</v>
      </c>
      <c r="C173" s="1" t="s">
        <v>237</v>
      </c>
      <c r="D173" s="1" t="s">
        <v>608</v>
      </c>
      <c r="E173" s="1" t="s">
        <v>17</v>
      </c>
      <c r="F173" s="1" t="s">
        <v>29</v>
      </c>
      <c r="G173" s="1" t="s">
        <v>833</v>
      </c>
      <c r="H173" s="1" t="s">
        <v>834</v>
      </c>
      <c r="I173" s="1" t="s">
        <v>26</v>
      </c>
      <c r="J173" s="1">
        <v>3</v>
      </c>
      <c r="K173" s="1">
        <v>319</v>
      </c>
      <c r="L173" s="1">
        <v>319</v>
      </c>
      <c r="M173" s="1">
        <v>68000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68000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68000</v>
      </c>
      <c r="AJ173" s="1">
        <v>213</v>
      </c>
    </row>
    <row r="174" spans="1:36" x14ac:dyDescent="0.3">
      <c r="A174" s="2"/>
      <c r="B174" s="2" t="s">
        <v>47</v>
      </c>
      <c r="C174" s="2" t="s">
        <v>237</v>
      </c>
      <c r="D174" s="2"/>
      <c r="E174" s="2"/>
      <c r="F174" s="2"/>
      <c r="G174" s="2"/>
      <c r="H174" s="2"/>
      <c r="I174" s="2"/>
      <c r="J174" s="2"/>
      <c r="K174" s="2">
        <v>36538</v>
      </c>
      <c r="L174" s="2">
        <v>36538</v>
      </c>
      <c r="M174" s="2">
        <v>5231000</v>
      </c>
      <c r="N174" s="2">
        <v>0</v>
      </c>
      <c r="O174" s="2">
        <v>0</v>
      </c>
      <c r="P174" s="2">
        <v>0</v>
      </c>
      <c r="Q174" s="2">
        <v>940000</v>
      </c>
      <c r="R174" s="2">
        <v>0</v>
      </c>
      <c r="S174" s="2">
        <v>42779</v>
      </c>
      <c r="T174" s="2">
        <v>0</v>
      </c>
      <c r="U174" s="2">
        <v>0</v>
      </c>
      <c r="V174" s="2">
        <v>0</v>
      </c>
      <c r="W174" s="2">
        <v>6213779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10000</v>
      </c>
      <c r="AE174" s="2">
        <v>0</v>
      </c>
      <c r="AF174" s="2">
        <v>0</v>
      </c>
      <c r="AG174" s="2">
        <v>0</v>
      </c>
      <c r="AH174" s="2">
        <v>10000</v>
      </c>
      <c r="AI174" s="2">
        <v>6223779</v>
      </c>
      <c r="AJ174" s="2"/>
    </row>
    <row r="175" spans="1:36" x14ac:dyDescent="0.3">
      <c r="A175" s="1">
        <v>1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29</v>
      </c>
      <c r="G175" s="1" t="s">
        <v>61</v>
      </c>
      <c r="H175" s="1" t="s">
        <v>296</v>
      </c>
      <c r="I175" s="1" t="s">
        <v>26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x14ac:dyDescent="0.3">
      <c r="A176" s="1">
        <v>2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18</v>
      </c>
      <c r="G176" s="1" t="s">
        <v>19</v>
      </c>
      <c r="H176" s="1" t="s">
        <v>297</v>
      </c>
      <c r="I176" s="1" t="s">
        <v>21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x14ac:dyDescent="0.3">
      <c r="A177" s="1">
        <v>3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29</v>
      </c>
      <c r="G177" s="1" t="s">
        <v>246</v>
      </c>
      <c r="H177" s="1" t="s">
        <v>298</v>
      </c>
      <c r="I177" s="1" t="s">
        <v>26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x14ac:dyDescent="0.3">
      <c r="A178" s="1">
        <v>4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18</v>
      </c>
      <c r="G178" s="1" t="s">
        <v>19</v>
      </c>
      <c r="H178" s="1" t="s">
        <v>299</v>
      </c>
      <c r="I178" s="1" t="s">
        <v>21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x14ac:dyDescent="0.3">
      <c r="A179" s="1">
        <v>5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29</v>
      </c>
      <c r="G179" s="1" t="s">
        <v>61</v>
      </c>
      <c r="H179" s="1" t="s">
        <v>300</v>
      </c>
      <c r="I179" s="1" t="s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x14ac:dyDescent="0.3">
      <c r="A180" s="1">
        <v>6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29</v>
      </c>
      <c r="G180" s="1" t="s">
        <v>61</v>
      </c>
      <c r="H180" s="1" t="s">
        <v>301</v>
      </c>
      <c r="I180" s="1" t="s">
        <v>26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x14ac:dyDescent="0.3">
      <c r="A181" s="1">
        <v>7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18</v>
      </c>
      <c r="G181" s="1" t="s">
        <v>19</v>
      </c>
      <c r="H181" s="1" t="s">
        <v>302</v>
      </c>
      <c r="I181" s="1" t="s">
        <v>198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x14ac:dyDescent="0.3">
      <c r="A182" s="1">
        <v>8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40</v>
      </c>
      <c r="G182" s="1" t="s">
        <v>242</v>
      </c>
      <c r="H182" s="1" t="s">
        <v>303</v>
      </c>
      <c r="I182" s="1" t="s">
        <v>26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x14ac:dyDescent="0.3">
      <c r="A183" s="1">
        <v>9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29</v>
      </c>
      <c r="G183" s="1" t="s">
        <v>61</v>
      </c>
      <c r="H183" s="1" t="s">
        <v>304</v>
      </c>
      <c r="I183" s="1" t="s">
        <v>26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x14ac:dyDescent="0.3">
      <c r="A184" s="1">
        <v>10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29</v>
      </c>
      <c r="G184" s="1" t="s">
        <v>61</v>
      </c>
      <c r="H184" s="1" t="s">
        <v>305</v>
      </c>
      <c r="I184" s="1" t="s">
        <v>26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x14ac:dyDescent="0.3">
      <c r="A185" s="1">
        <v>11</v>
      </c>
      <c r="B185" s="1" t="s">
        <v>14</v>
      </c>
      <c r="C185" s="1" t="s">
        <v>295</v>
      </c>
      <c r="D185" s="1" t="s">
        <v>16</v>
      </c>
      <c r="E185" s="1" t="s">
        <v>17</v>
      </c>
      <c r="F185" s="1" t="s">
        <v>29</v>
      </c>
      <c r="G185" s="1" t="s">
        <v>61</v>
      </c>
      <c r="H185" s="1" t="s">
        <v>306</v>
      </c>
      <c r="I185" s="1" t="s">
        <v>26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x14ac:dyDescent="0.3">
      <c r="A186" s="1">
        <v>12</v>
      </c>
      <c r="B186" s="1" t="s">
        <v>14</v>
      </c>
      <c r="C186" s="1" t="s">
        <v>295</v>
      </c>
      <c r="D186" s="1" t="s">
        <v>16</v>
      </c>
      <c r="E186" s="1" t="s">
        <v>17</v>
      </c>
      <c r="F186" s="1" t="s">
        <v>29</v>
      </c>
      <c r="G186" s="1" t="s">
        <v>61</v>
      </c>
      <c r="H186" s="1" t="s">
        <v>307</v>
      </c>
      <c r="I186" s="1" t="s">
        <v>26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0</v>
      </c>
      <c r="AJ186" s="1">
        <v>0</v>
      </c>
    </row>
    <row r="187" spans="1:36" x14ac:dyDescent="0.3">
      <c r="A187" s="1">
        <v>13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18</v>
      </c>
      <c r="G187" s="1" t="s">
        <v>69</v>
      </c>
      <c r="H187" s="1" t="s">
        <v>308</v>
      </c>
      <c r="I187" s="1" t="s">
        <v>21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14</v>
      </c>
      <c r="B188" s="1" t="s">
        <v>14</v>
      </c>
      <c r="C188" s="1" t="s">
        <v>295</v>
      </c>
      <c r="D188" s="1" t="s">
        <v>16</v>
      </c>
      <c r="E188" s="1" t="s">
        <v>17</v>
      </c>
      <c r="F188" s="1" t="s">
        <v>18</v>
      </c>
      <c r="G188" s="1" t="s">
        <v>69</v>
      </c>
      <c r="H188" s="1" t="s">
        <v>309</v>
      </c>
      <c r="I188" s="1" t="s">
        <v>21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15</v>
      </c>
      <c r="B189" s="1" t="s">
        <v>14</v>
      </c>
      <c r="C189" s="1" t="s">
        <v>295</v>
      </c>
      <c r="D189" s="1" t="s">
        <v>16</v>
      </c>
      <c r="E189" s="1" t="s">
        <v>17</v>
      </c>
      <c r="F189" s="1" t="s">
        <v>29</v>
      </c>
      <c r="G189" s="1" t="s">
        <v>61</v>
      </c>
      <c r="H189" s="1" t="s">
        <v>310</v>
      </c>
      <c r="I189" s="1" t="s">
        <v>26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x14ac:dyDescent="0.3">
      <c r="A190" s="1">
        <v>16</v>
      </c>
      <c r="B190" s="1" t="s">
        <v>14</v>
      </c>
      <c r="C190" s="1" t="s">
        <v>295</v>
      </c>
      <c r="D190" s="1" t="s">
        <v>16</v>
      </c>
      <c r="E190" s="1" t="s">
        <v>17</v>
      </c>
      <c r="F190" s="1" t="s">
        <v>29</v>
      </c>
      <c r="G190" s="1" t="s">
        <v>79</v>
      </c>
      <c r="H190" s="1" t="s">
        <v>312</v>
      </c>
      <c r="I190" s="1" t="s">
        <v>26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x14ac:dyDescent="0.3">
      <c r="A191" s="1">
        <v>17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18</v>
      </c>
      <c r="G191" s="1" t="s">
        <v>104</v>
      </c>
      <c r="H191" s="1" t="s">
        <v>314</v>
      </c>
      <c r="I191" s="1" t="s">
        <v>21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x14ac:dyDescent="0.3">
      <c r="A192" s="1">
        <v>18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29</v>
      </c>
      <c r="G192" s="1" t="s">
        <v>79</v>
      </c>
      <c r="H192" s="1" t="s">
        <v>316</v>
      </c>
      <c r="I192" s="1" t="s">
        <v>26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19</v>
      </c>
      <c r="B193" s="1" t="s">
        <v>14</v>
      </c>
      <c r="C193" s="1" t="s">
        <v>295</v>
      </c>
      <c r="D193" s="1" t="s">
        <v>16</v>
      </c>
      <c r="E193" s="1" t="s">
        <v>17</v>
      </c>
      <c r="F193" s="1" t="s">
        <v>29</v>
      </c>
      <c r="G193" s="1" t="s">
        <v>79</v>
      </c>
      <c r="H193" s="1" t="s">
        <v>318</v>
      </c>
      <c r="I193" s="1" t="s">
        <v>26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x14ac:dyDescent="0.3">
      <c r="A194" s="1">
        <v>20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18</v>
      </c>
      <c r="G194" s="1" t="s">
        <v>104</v>
      </c>
      <c r="H194" s="1" t="s">
        <v>320</v>
      </c>
      <c r="I194" s="1" t="s">
        <v>21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x14ac:dyDescent="0.3">
      <c r="A195" s="1">
        <v>21</v>
      </c>
      <c r="B195" s="1" t="s">
        <v>14</v>
      </c>
      <c r="C195" s="1" t="s">
        <v>295</v>
      </c>
      <c r="D195" s="1" t="s">
        <v>16</v>
      </c>
      <c r="E195" s="1" t="s">
        <v>17</v>
      </c>
      <c r="F195" s="1" t="s">
        <v>29</v>
      </c>
      <c r="G195" s="1" t="s">
        <v>85</v>
      </c>
      <c r="H195" s="1" t="s">
        <v>321</v>
      </c>
      <c r="I195" s="1" t="s">
        <v>26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x14ac:dyDescent="0.3">
      <c r="A196" s="1">
        <v>22</v>
      </c>
      <c r="B196" s="1" t="s">
        <v>14</v>
      </c>
      <c r="C196" s="1" t="s">
        <v>295</v>
      </c>
      <c r="D196" s="1" t="s">
        <v>16</v>
      </c>
      <c r="E196" s="1" t="s">
        <v>17</v>
      </c>
      <c r="F196" s="1" t="s">
        <v>49</v>
      </c>
      <c r="G196" s="1" t="s">
        <v>88</v>
      </c>
      <c r="H196" s="1" t="s">
        <v>189</v>
      </c>
      <c r="I196" s="1" t="s">
        <v>49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0</v>
      </c>
      <c r="AJ196" s="1">
        <v>0</v>
      </c>
    </row>
    <row r="197" spans="1:36" x14ac:dyDescent="0.3">
      <c r="A197" s="1">
        <v>23</v>
      </c>
      <c r="B197" s="1" t="s">
        <v>14</v>
      </c>
      <c r="C197" s="1" t="s">
        <v>295</v>
      </c>
      <c r="D197" s="1" t="s">
        <v>16</v>
      </c>
      <c r="E197" s="1" t="s">
        <v>17</v>
      </c>
      <c r="F197" s="1" t="s">
        <v>49</v>
      </c>
      <c r="G197" s="1" t="s">
        <v>88</v>
      </c>
      <c r="H197" s="1" t="s">
        <v>191</v>
      </c>
      <c r="I197" s="1" t="s">
        <v>49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0</v>
      </c>
      <c r="AJ197" s="1">
        <v>0</v>
      </c>
    </row>
    <row r="198" spans="1:36" x14ac:dyDescent="0.3">
      <c r="A198" s="1">
        <v>24</v>
      </c>
      <c r="B198" s="1" t="s">
        <v>14</v>
      </c>
      <c r="C198" s="1" t="s">
        <v>295</v>
      </c>
      <c r="D198" s="1" t="s">
        <v>16</v>
      </c>
      <c r="E198" s="1" t="s">
        <v>17</v>
      </c>
      <c r="F198" s="1" t="s">
        <v>29</v>
      </c>
      <c r="G198" s="1" t="s">
        <v>246</v>
      </c>
      <c r="H198" s="1" t="s">
        <v>324</v>
      </c>
      <c r="I198" s="1" t="s">
        <v>26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0</v>
      </c>
      <c r="AJ198" s="1">
        <v>0</v>
      </c>
    </row>
    <row r="199" spans="1:36" x14ac:dyDescent="0.3">
      <c r="A199" s="1">
        <v>25</v>
      </c>
      <c r="B199" s="1" t="s">
        <v>14</v>
      </c>
      <c r="C199" s="1" t="s">
        <v>295</v>
      </c>
      <c r="D199" s="1" t="s">
        <v>16</v>
      </c>
      <c r="E199" s="1" t="s">
        <v>17</v>
      </c>
      <c r="F199" s="1" t="s">
        <v>29</v>
      </c>
      <c r="G199" s="1" t="s">
        <v>30</v>
      </c>
      <c r="H199" s="1" t="s">
        <v>325</v>
      </c>
      <c r="I199" s="1" t="s">
        <v>26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0</v>
      </c>
      <c r="AJ199" s="1">
        <v>0</v>
      </c>
    </row>
    <row r="200" spans="1:36" x14ac:dyDescent="0.3">
      <c r="A200" s="1">
        <v>26</v>
      </c>
      <c r="B200" s="1" t="s">
        <v>14</v>
      </c>
      <c r="C200" s="1" t="s">
        <v>295</v>
      </c>
      <c r="D200" s="1" t="s">
        <v>16</v>
      </c>
      <c r="E200" s="1" t="s">
        <v>32</v>
      </c>
      <c r="F200" s="1" t="s">
        <v>75</v>
      </c>
      <c r="G200" s="1" t="s">
        <v>76</v>
      </c>
      <c r="H200" s="1" t="s">
        <v>326</v>
      </c>
      <c r="I200" s="1" t="s">
        <v>26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0</v>
      </c>
      <c r="AJ200" s="1">
        <v>0</v>
      </c>
    </row>
    <row r="201" spans="1:36" x14ac:dyDescent="0.3">
      <c r="A201" s="1">
        <v>27</v>
      </c>
      <c r="B201" s="1" t="s">
        <v>14</v>
      </c>
      <c r="C201" s="1" t="s">
        <v>295</v>
      </c>
      <c r="D201" s="1" t="s">
        <v>16</v>
      </c>
      <c r="E201" s="1" t="s">
        <v>17</v>
      </c>
      <c r="F201" s="1" t="s">
        <v>37</v>
      </c>
      <c r="G201" s="1" t="s">
        <v>83</v>
      </c>
      <c r="H201" s="1" t="s">
        <v>327</v>
      </c>
      <c r="I201" s="1" t="s">
        <v>21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0</v>
      </c>
      <c r="AJ201" s="1">
        <v>0</v>
      </c>
    </row>
    <row r="202" spans="1:36" x14ac:dyDescent="0.3">
      <c r="A202" s="1">
        <v>28</v>
      </c>
      <c r="B202" s="1" t="s">
        <v>14</v>
      </c>
      <c r="C202" s="1" t="s">
        <v>295</v>
      </c>
      <c r="D202" s="1" t="s">
        <v>16</v>
      </c>
      <c r="E202" s="1" t="s">
        <v>17</v>
      </c>
      <c r="F202" s="1" t="s">
        <v>37</v>
      </c>
      <c r="G202" s="1" t="s">
        <v>38</v>
      </c>
      <c r="H202" s="1" t="s">
        <v>328</v>
      </c>
      <c r="I202" s="1" t="s">
        <v>21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0</v>
      </c>
      <c r="AJ202" s="1">
        <v>0</v>
      </c>
    </row>
    <row r="203" spans="1:36" x14ac:dyDescent="0.3">
      <c r="A203" s="1">
        <v>29</v>
      </c>
      <c r="B203" s="1" t="s">
        <v>14</v>
      </c>
      <c r="C203" s="1" t="s">
        <v>295</v>
      </c>
      <c r="D203" s="1" t="s">
        <v>16</v>
      </c>
      <c r="E203" s="1" t="s">
        <v>17</v>
      </c>
      <c r="F203" s="1" t="s">
        <v>37</v>
      </c>
      <c r="G203" s="1" t="s">
        <v>38</v>
      </c>
      <c r="H203" s="1" t="s">
        <v>329</v>
      </c>
      <c r="I203" s="1" t="s">
        <v>21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0</v>
      </c>
      <c r="AJ203" s="1">
        <v>0</v>
      </c>
    </row>
    <row r="204" spans="1:36" x14ac:dyDescent="0.3">
      <c r="A204" s="1">
        <v>30</v>
      </c>
      <c r="B204" s="1" t="s">
        <v>14</v>
      </c>
      <c r="C204" s="1" t="s">
        <v>295</v>
      </c>
      <c r="D204" s="1" t="s">
        <v>16</v>
      </c>
      <c r="E204" s="1" t="s">
        <v>32</v>
      </c>
      <c r="F204" s="1" t="s">
        <v>29</v>
      </c>
      <c r="G204" s="1" t="s">
        <v>268</v>
      </c>
      <c r="H204" s="1" t="s">
        <v>269</v>
      </c>
      <c r="I204" s="1" t="s">
        <v>26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0</v>
      </c>
      <c r="AJ204" s="1">
        <v>0</v>
      </c>
    </row>
    <row r="205" spans="1:36" x14ac:dyDescent="0.3">
      <c r="A205" s="1">
        <v>31</v>
      </c>
      <c r="B205" s="1" t="s">
        <v>14</v>
      </c>
      <c r="C205" s="1" t="s">
        <v>295</v>
      </c>
      <c r="D205" s="1" t="s">
        <v>16</v>
      </c>
      <c r="E205" s="1" t="s">
        <v>32</v>
      </c>
      <c r="F205" s="1" t="s">
        <v>29</v>
      </c>
      <c r="G205" s="1" t="s">
        <v>268</v>
      </c>
      <c r="H205" s="1" t="s">
        <v>331</v>
      </c>
      <c r="I205" s="1" t="s">
        <v>26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0</v>
      </c>
      <c r="AJ205" s="1">
        <v>0</v>
      </c>
    </row>
    <row r="206" spans="1:36" x14ac:dyDescent="0.3">
      <c r="A206" s="1">
        <v>32</v>
      </c>
      <c r="B206" s="1" t="s">
        <v>14</v>
      </c>
      <c r="C206" s="1" t="s">
        <v>295</v>
      </c>
      <c r="D206" s="1" t="s">
        <v>16</v>
      </c>
      <c r="E206" s="1" t="s">
        <v>17</v>
      </c>
      <c r="F206" s="1" t="s">
        <v>37</v>
      </c>
      <c r="G206" s="1" t="s">
        <v>38</v>
      </c>
      <c r="H206" s="1" t="s">
        <v>332</v>
      </c>
      <c r="I206" s="1" t="s">
        <v>21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0</v>
      </c>
      <c r="AJ206" s="1">
        <v>0</v>
      </c>
    </row>
    <row r="207" spans="1:36" x14ac:dyDescent="0.3">
      <c r="A207" s="1">
        <v>33</v>
      </c>
      <c r="B207" s="1" t="s">
        <v>14</v>
      </c>
      <c r="C207" s="1" t="s">
        <v>295</v>
      </c>
      <c r="D207" s="1" t="s">
        <v>16</v>
      </c>
      <c r="E207" s="1" t="s">
        <v>17</v>
      </c>
      <c r="F207" s="1" t="s">
        <v>49</v>
      </c>
      <c r="G207" s="1" t="s">
        <v>101</v>
      </c>
      <c r="H207" s="1" t="s">
        <v>200</v>
      </c>
      <c r="I207" s="1" t="s">
        <v>49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0</v>
      </c>
      <c r="AJ207" s="1">
        <v>0</v>
      </c>
    </row>
    <row r="208" spans="1:36" x14ac:dyDescent="0.3">
      <c r="A208" s="1">
        <v>34</v>
      </c>
      <c r="B208" s="1" t="s">
        <v>14</v>
      </c>
      <c r="C208" s="1" t="s">
        <v>295</v>
      </c>
      <c r="D208" s="1" t="s">
        <v>16</v>
      </c>
      <c r="E208" s="1" t="s">
        <v>17</v>
      </c>
      <c r="F208" s="1" t="s">
        <v>49</v>
      </c>
      <c r="G208" s="1" t="s">
        <v>101</v>
      </c>
      <c r="H208" s="1" t="s">
        <v>202</v>
      </c>
      <c r="I208" s="1" t="s">
        <v>49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0</v>
      </c>
      <c r="AJ208" s="1">
        <v>0</v>
      </c>
    </row>
    <row r="209" spans="1:36" x14ac:dyDescent="0.3">
      <c r="A209" s="1">
        <v>35</v>
      </c>
      <c r="B209" s="1" t="s">
        <v>14</v>
      </c>
      <c r="C209" s="1" t="s">
        <v>295</v>
      </c>
      <c r="D209" s="1" t="s">
        <v>16</v>
      </c>
      <c r="E209" s="1" t="s">
        <v>17</v>
      </c>
      <c r="F209" s="1" t="s">
        <v>18</v>
      </c>
      <c r="G209" s="1" t="s">
        <v>104</v>
      </c>
      <c r="H209" s="1" t="s">
        <v>334</v>
      </c>
      <c r="I209" s="1" t="s">
        <v>21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0</v>
      </c>
      <c r="AJ209" s="1">
        <v>0</v>
      </c>
    </row>
    <row r="210" spans="1:36" x14ac:dyDescent="0.3">
      <c r="A210" s="1">
        <v>36</v>
      </c>
      <c r="B210" s="1" t="s">
        <v>14</v>
      </c>
      <c r="C210" s="1" t="s">
        <v>295</v>
      </c>
      <c r="D210" s="1" t="s">
        <v>335</v>
      </c>
      <c r="E210" s="1" t="s">
        <v>17</v>
      </c>
      <c r="F210" s="1" t="s">
        <v>18</v>
      </c>
      <c r="G210" s="1" t="s">
        <v>107</v>
      </c>
      <c r="H210" s="1" t="s">
        <v>336</v>
      </c>
      <c r="I210" s="1" t="s">
        <v>21</v>
      </c>
      <c r="J210" s="1">
        <v>21</v>
      </c>
      <c r="K210" s="1">
        <v>2729</v>
      </c>
      <c r="L210" s="1">
        <v>2729</v>
      </c>
      <c r="M210" s="1">
        <v>286000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286000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286000</v>
      </c>
      <c r="AJ210" s="1">
        <v>104</v>
      </c>
    </row>
    <row r="211" spans="1:36" x14ac:dyDescent="0.3">
      <c r="A211" s="1">
        <v>37</v>
      </c>
      <c r="B211" s="1" t="s">
        <v>14</v>
      </c>
      <c r="C211" s="1" t="s">
        <v>295</v>
      </c>
      <c r="D211" s="1" t="s">
        <v>568</v>
      </c>
      <c r="E211" s="1" t="s">
        <v>17</v>
      </c>
      <c r="F211" s="1" t="s">
        <v>29</v>
      </c>
      <c r="G211" s="1" t="s">
        <v>61</v>
      </c>
      <c r="H211" s="1" t="s">
        <v>339</v>
      </c>
      <c r="I211" s="1" t="s">
        <v>26</v>
      </c>
      <c r="J211" s="1">
        <v>21</v>
      </c>
      <c r="K211" s="1">
        <v>1191</v>
      </c>
      <c r="L211" s="1">
        <v>1191</v>
      </c>
      <c r="M211" s="1">
        <v>148000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148000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148000</v>
      </c>
      <c r="AJ211" s="1">
        <v>124</v>
      </c>
    </row>
    <row r="212" spans="1:36" x14ac:dyDescent="0.3">
      <c r="A212" s="1">
        <v>38</v>
      </c>
      <c r="B212" s="1" t="s">
        <v>14</v>
      </c>
      <c r="C212" s="1" t="s">
        <v>295</v>
      </c>
      <c r="D212" s="1" t="s">
        <v>340</v>
      </c>
      <c r="E212" s="1" t="s">
        <v>17</v>
      </c>
      <c r="F212" s="1" t="s">
        <v>18</v>
      </c>
      <c r="G212" s="1" t="s">
        <v>69</v>
      </c>
      <c r="H212" s="1" t="s">
        <v>341</v>
      </c>
      <c r="I212" s="1" t="s">
        <v>21</v>
      </c>
      <c r="J212" s="1">
        <v>21</v>
      </c>
      <c r="K212" s="1">
        <v>3535</v>
      </c>
      <c r="L212" s="1">
        <v>3535</v>
      </c>
      <c r="M212" s="1">
        <v>431000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431000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431000</v>
      </c>
      <c r="AJ212" s="1">
        <v>121</v>
      </c>
    </row>
    <row r="213" spans="1:36" x14ac:dyDescent="0.3">
      <c r="A213" s="1">
        <v>39</v>
      </c>
      <c r="B213" s="1" t="s">
        <v>14</v>
      </c>
      <c r="C213" s="1" t="s">
        <v>295</v>
      </c>
      <c r="D213" s="1" t="s">
        <v>346</v>
      </c>
      <c r="E213" s="1" t="s">
        <v>17</v>
      </c>
      <c r="F213" s="1" t="s">
        <v>49</v>
      </c>
      <c r="G213" s="1" t="s">
        <v>101</v>
      </c>
      <c r="H213" s="1" t="s">
        <v>215</v>
      </c>
      <c r="I213" s="1" t="s">
        <v>49</v>
      </c>
      <c r="J213" s="1">
        <v>15</v>
      </c>
      <c r="K213" s="1">
        <v>1194</v>
      </c>
      <c r="L213" s="1">
        <v>1194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x14ac:dyDescent="0.3">
      <c r="A214" s="1">
        <v>40</v>
      </c>
      <c r="B214" s="1" t="s">
        <v>14</v>
      </c>
      <c r="C214" s="1" t="s">
        <v>295</v>
      </c>
      <c r="D214" s="1" t="s">
        <v>741</v>
      </c>
      <c r="E214" s="1" t="s">
        <v>17</v>
      </c>
      <c r="F214" s="1" t="s">
        <v>49</v>
      </c>
      <c r="G214" s="1" t="s">
        <v>101</v>
      </c>
      <c r="H214" s="1" t="s">
        <v>343</v>
      </c>
      <c r="I214" s="1" t="s">
        <v>49</v>
      </c>
      <c r="J214" s="1">
        <v>19</v>
      </c>
      <c r="K214" s="1">
        <v>2130</v>
      </c>
      <c r="L214" s="1">
        <v>2130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0</v>
      </c>
      <c r="AJ214" s="1">
        <v>0</v>
      </c>
    </row>
    <row r="215" spans="1:36" x14ac:dyDescent="0.3">
      <c r="A215" s="1">
        <v>41</v>
      </c>
      <c r="B215" s="1" t="s">
        <v>14</v>
      </c>
      <c r="C215" s="1" t="s">
        <v>295</v>
      </c>
      <c r="D215" s="1" t="s">
        <v>348</v>
      </c>
      <c r="E215" s="1" t="s">
        <v>17</v>
      </c>
      <c r="F215" s="1" t="s">
        <v>40</v>
      </c>
      <c r="G215" s="1" t="s">
        <v>55</v>
      </c>
      <c r="H215" s="1" t="s">
        <v>349</v>
      </c>
      <c r="I215" s="1" t="s">
        <v>21</v>
      </c>
      <c r="J215" s="1">
        <v>20</v>
      </c>
      <c r="K215" s="1">
        <v>2528</v>
      </c>
      <c r="L215" s="1">
        <v>2528</v>
      </c>
      <c r="M215" s="1">
        <v>302000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302000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302000</v>
      </c>
      <c r="AJ215" s="1">
        <v>119</v>
      </c>
    </row>
    <row r="216" spans="1:36" x14ac:dyDescent="0.3">
      <c r="A216" s="1">
        <v>42</v>
      </c>
      <c r="B216" s="1" t="s">
        <v>14</v>
      </c>
      <c r="C216" s="1" t="s">
        <v>295</v>
      </c>
      <c r="D216" s="1" t="s">
        <v>598</v>
      </c>
      <c r="E216" s="1" t="s">
        <v>17</v>
      </c>
      <c r="F216" s="1" t="s">
        <v>29</v>
      </c>
      <c r="G216" s="1" t="s">
        <v>61</v>
      </c>
      <c r="H216" s="1" t="s">
        <v>351</v>
      </c>
      <c r="I216" s="1" t="s">
        <v>26</v>
      </c>
      <c r="J216" s="1">
        <v>23</v>
      </c>
      <c r="K216" s="1">
        <v>1884</v>
      </c>
      <c r="L216" s="1">
        <v>1884</v>
      </c>
      <c r="M216" s="1">
        <v>308000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308000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15000</v>
      </c>
      <c r="AF216" s="1">
        <v>0</v>
      </c>
      <c r="AG216" s="1">
        <v>0</v>
      </c>
      <c r="AH216" s="7">
        <v>15000</v>
      </c>
      <c r="AI216" s="7">
        <v>323000</v>
      </c>
      <c r="AJ216" s="1">
        <v>163</v>
      </c>
    </row>
    <row r="217" spans="1:36" x14ac:dyDescent="0.3">
      <c r="A217" s="1">
        <v>43</v>
      </c>
      <c r="B217" s="1" t="s">
        <v>14</v>
      </c>
      <c r="C217" s="1" t="s">
        <v>295</v>
      </c>
      <c r="D217" s="1" t="s">
        <v>570</v>
      </c>
      <c r="E217" s="1" t="s">
        <v>17</v>
      </c>
      <c r="F217" s="1" t="s">
        <v>29</v>
      </c>
      <c r="G217" s="1" t="s">
        <v>246</v>
      </c>
      <c r="H217" s="1" t="s">
        <v>353</v>
      </c>
      <c r="I217" s="1" t="s">
        <v>26</v>
      </c>
      <c r="J217" s="1">
        <v>22</v>
      </c>
      <c r="K217" s="1">
        <v>857</v>
      </c>
      <c r="L217" s="1">
        <v>857</v>
      </c>
      <c r="M217" s="1">
        <v>190000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190000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190000</v>
      </c>
      <c r="AJ217" s="1">
        <v>221</v>
      </c>
    </row>
    <row r="218" spans="1:36" x14ac:dyDescent="0.3">
      <c r="A218" s="1">
        <v>44</v>
      </c>
      <c r="B218" s="1" t="s">
        <v>14</v>
      </c>
      <c r="C218" s="1" t="s">
        <v>295</v>
      </c>
      <c r="D218" s="1" t="s">
        <v>344</v>
      </c>
      <c r="E218" s="1" t="s">
        <v>32</v>
      </c>
      <c r="F218" s="1" t="s">
        <v>29</v>
      </c>
      <c r="G218" s="1" t="s">
        <v>33</v>
      </c>
      <c r="H218" s="1" t="s">
        <v>354</v>
      </c>
      <c r="I218" s="1" t="s">
        <v>26</v>
      </c>
      <c r="J218" s="1">
        <v>18</v>
      </c>
      <c r="K218" s="1">
        <v>2198</v>
      </c>
      <c r="L218" s="1">
        <v>2198</v>
      </c>
      <c r="M218" s="1">
        <v>300000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300000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28000</v>
      </c>
      <c r="AF218" s="1">
        <v>0</v>
      </c>
      <c r="AG218" s="1">
        <v>0</v>
      </c>
      <c r="AH218" s="7">
        <v>28000</v>
      </c>
      <c r="AI218" s="7">
        <v>328000</v>
      </c>
      <c r="AJ218" s="1">
        <v>136</v>
      </c>
    </row>
    <row r="219" spans="1:36" x14ac:dyDescent="0.3">
      <c r="A219" s="1">
        <v>45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29</v>
      </c>
      <c r="G219" s="1" t="s">
        <v>98</v>
      </c>
      <c r="H219" s="1" t="s">
        <v>355</v>
      </c>
      <c r="I219" s="1" t="s">
        <v>26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x14ac:dyDescent="0.3">
      <c r="A220" s="1">
        <v>46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29</v>
      </c>
      <c r="G220" s="1" t="s">
        <v>61</v>
      </c>
      <c r="H220" s="1" t="s">
        <v>356</v>
      </c>
      <c r="I220" s="1" t="s">
        <v>26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x14ac:dyDescent="0.3">
      <c r="A221" s="1">
        <v>47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29</v>
      </c>
      <c r="G221" s="1" t="s">
        <v>61</v>
      </c>
      <c r="H221" s="1" t="s">
        <v>357</v>
      </c>
      <c r="I221" s="1" t="s">
        <v>26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x14ac:dyDescent="0.3">
      <c r="A222" s="1">
        <v>48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29</v>
      </c>
      <c r="G222" s="1" t="s">
        <v>61</v>
      </c>
      <c r="H222" s="1" t="s">
        <v>358</v>
      </c>
      <c r="I222" s="1" t="s">
        <v>26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x14ac:dyDescent="0.3">
      <c r="A223" s="1">
        <v>49</v>
      </c>
      <c r="B223" s="1" t="s">
        <v>14</v>
      </c>
      <c r="C223" s="1" t="s">
        <v>295</v>
      </c>
      <c r="D223" s="1" t="s">
        <v>16</v>
      </c>
      <c r="E223" s="1" t="s">
        <v>17</v>
      </c>
      <c r="F223" s="1" t="s">
        <v>37</v>
      </c>
      <c r="G223" s="1" t="s">
        <v>38</v>
      </c>
      <c r="H223" s="1" t="s">
        <v>359</v>
      </c>
      <c r="I223" s="1" t="s">
        <v>21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0</v>
      </c>
      <c r="AJ223" s="1">
        <v>0</v>
      </c>
    </row>
    <row r="224" spans="1:36" x14ac:dyDescent="0.3">
      <c r="A224" s="1">
        <v>50</v>
      </c>
      <c r="B224" s="1" t="s">
        <v>14</v>
      </c>
      <c r="C224" s="1" t="s">
        <v>295</v>
      </c>
      <c r="D224" s="1" t="s">
        <v>337</v>
      </c>
      <c r="E224" s="1" t="s">
        <v>17</v>
      </c>
      <c r="F224" s="1" t="s">
        <v>29</v>
      </c>
      <c r="G224" s="1" t="s">
        <v>61</v>
      </c>
      <c r="H224" s="1" t="s">
        <v>360</v>
      </c>
      <c r="I224" s="1" t="s">
        <v>26</v>
      </c>
      <c r="J224" s="1">
        <v>23</v>
      </c>
      <c r="K224" s="1">
        <v>3693</v>
      </c>
      <c r="L224" s="1">
        <v>3693</v>
      </c>
      <c r="M224" s="1">
        <v>373000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373000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17000</v>
      </c>
      <c r="AF224" s="1">
        <v>0</v>
      </c>
      <c r="AG224" s="1">
        <v>0</v>
      </c>
      <c r="AH224" s="7">
        <v>17000</v>
      </c>
      <c r="AI224" s="7">
        <v>390000</v>
      </c>
      <c r="AJ224" s="1">
        <v>101</v>
      </c>
    </row>
    <row r="225" spans="1:36" x14ac:dyDescent="0.3">
      <c r="A225" s="1">
        <v>51</v>
      </c>
      <c r="B225" s="1" t="s">
        <v>14</v>
      </c>
      <c r="C225" s="1" t="s">
        <v>295</v>
      </c>
      <c r="D225" s="1" t="s">
        <v>744</v>
      </c>
      <c r="E225" s="1" t="s">
        <v>17</v>
      </c>
      <c r="F225" s="1" t="s">
        <v>29</v>
      </c>
      <c r="G225" s="1" t="s">
        <v>61</v>
      </c>
      <c r="H225" s="1" t="s">
        <v>361</v>
      </c>
      <c r="I225" s="1" t="s">
        <v>26</v>
      </c>
      <c r="J225" s="1">
        <v>24</v>
      </c>
      <c r="K225" s="1">
        <v>3670</v>
      </c>
      <c r="L225" s="1">
        <v>3670</v>
      </c>
      <c r="M225" s="1">
        <v>486000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486000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486000</v>
      </c>
      <c r="AJ225" s="1">
        <v>132</v>
      </c>
    </row>
    <row r="226" spans="1:36" x14ac:dyDescent="0.3">
      <c r="A226" s="1">
        <v>52</v>
      </c>
      <c r="B226" s="1" t="s">
        <v>14</v>
      </c>
      <c r="C226" s="1" t="s">
        <v>295</v>
      </c>
      <c r="D226" s="1" t="s">
        <v>517</v>
      </c>
      <c r="E226" s="1" t="s">
        <v>17</v>
      </c>
      <c r="F226" s="1" t="s">
        <v>29</v>
      </c>
      <c r="G226" s="1" t="s">
        <v>61</v>
      </c>
      <c r="H226" s="1" t="s">
        <v>362</v>
      </c>
      <c r="I226" s="1" t="s">
        <v>26</v>
      </c>
      <c r="J226" s="1">
        <v>20</v>
      </c>
      <c r="K226" s="1">
        <v>2183</v>
      </c>
      <c r="L226" s="1">
        <v>2183</v>
      </c>
      <c r="M226" s="1">
        <v>300000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300000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300000</v>
      </c>
      <c r="AJ226" s="1">
        <v>137</v>
      </c>
    </row>
    <row r="227" spans="1:36" x14ac:dyDescent="0.3">
      <c r="A227" s="1">
        <v>53</v>
      </c>
      <c r="B227" s="1" t="s">
        <v>14</v>
      </c>
      <c r="C227" s="1" t="s">
        <v>295</v>
      </c>
      <c r="D227" s="1" t="s">
        <v>16</v>
      </c>
      <c r="E227" s="1" t="s">
        <v>17</v>
      </c>
      <c r="F227" s="1" t="s">
        <v>29</v>
      </c>
      <c r="G227" s="1" t="s">
        <v>363</v>
      </c>
      <c r="H227" s="1" t="s">
        <v>364</v>
      </c>
      <c r="I227" s="1" t="s">
        <v>21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1">
        <v>54</v>
      </c>
      <c r="B228" s="1" t="s">
        <v>14</v>
      </c>
      <c r="C228" s="1" t="s">
        <v>295</v>
      </c>
      <c r="D228" s="1" t="s">
        <v>16</v>
      </c>
      <c r="E228" s="1" t="s">
        <v>17</v>
      </c>
      <c r="F228" s="1" t="s">
        <v>37</v>
      </c>
      <c r="G228" s="1" t="s">
        <v>83</v>
      </c>
      <c r="H228" s="1" t="s">
        <v>365</v>
      </c>
      <c r="I228" s="1" t="s">
        <v>21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0</v>
      </c>
      <c r="AJ228" s="1">
        <v>0</v>
      </c>
    </row>
    <row r="229" spans="1:36" x14ac:dyDescent="0.3">
      <c r="A229" s="1">
        <v>55</v>
      </c>
      <c r="B229" s="1" t="s">
        <v>14</v>
      </c>
      <c r="C229" s="1" t="s">
        <v>295</v>
      </c>
      <c r="D229" s="1" t="s">
        <v>315</v>
      </c>
      <c r="E229" s="1" t="s">
        <v>17</v>
      </c>
      <c r="F229" s="1" t="s">
        <v>29</v>
      </c>
      <c r="G229" s="1" t="s">
        <v>44</v>
      </c>
      <c r="H229" s="1" t="s">
        <v>366</v>
      </c>
      <c r="I229" s="1" t="s">
        <v>21</v>
      </c>
      <c r="J229" s="1">
        <v>23</v>
      </c>
      <c r="K229" s="1">
        <v>3144</v>
      </c>
      <c r="L229" s="1">
        <v>3144</v>
      </c>
      <c r="M229" s="1">
        <v>460000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460000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460000</v>
      </c>
      <c r="AJ229" s="1">
        <v>146</v>
      </c>
    </row>
    <row r="230" spans="1:36" x14ac:dyDescent="0.3">
      <c r="A230" s="1">
        <v>56</v>
      </c>
      <c r="B230" s="1" t="s">
        <v>14</v>
      </c>
      <c r="C230" s="1" t="s">
        <v>295</v>
      </c>
      <c r="D230" s="1" t="s">
        <v>319</v>
      </c>
      <c r="E230" s="1" t="s">
        <v>17</v>
      </c>
      <c r="F230" s="1" t="s">
        <v>29</v>
      </c>
      <c r="G230" s="1" t="s">
        <v>44</v>
      </c>
      <c r="H230" s="1" t="s">
        <v>367</v>
      </c>
      <c r="I230" s="1" t="s">
        <v>21</v>
      </c>
      <c r="J230" s="1">
        <v>20</v>
      </c>
      <c r="K230" s="1">
        <v>1325</v>
      </c>
      <c r="L230" s="1">
        <v>1325</v>
      </c>
      <c r="M230" s="1">
        <v>222000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222000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222000</v>
      </c>
      <c r="AJ230" s="1">
        <v>167</v>
      </c>
    </row>
    <row r="231" spans="1:36" x14ac:dyDescent="0.3">
      <c r="A231" s="1">
        <v>57</v>
      </c>
      <c r="B231" s="1" t="s">
        <v>14</v>
      </c>
      <c r="C231" s="1" t="s">
        <v>295</v>
      </c>
      <c r="D231" s="1" t="s">
        <v>333</v>
      </c>
      <c r="E231" s="1" t="s">
        <v>17</v>
      </c>
      <c r="F231" s="1" t="s">
        <v>18</v>
      </c>
      <c r="G231" s="1" t="s">
        <v>368</v>
      </c>
      <c r="H231" s="1" t="s">
        <v>369</v>
      </c>
      <c r="I231" s="1" t="s">
        <v>21</v>
      </c>
      <c r="J231" s="1">
        <v>19</v>
      </c>
      <c r="K231" s="1">
        <v>1619</v>
      </c>
      <c r="L231" s="1">
        <v>1619</v>
      </c>
      <c r="M231" s="1">
        <v>250000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250000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250000</v>
      </c>
      <c r="AJ231" s="1">
        <v>154</v>
      </c>
    </row>
    <row r="232" spans="1:36" x14ac:dyDescent="0.3">
      <c r="A232" s="1">
        <v>58</v>
      </c>
      <c r="B232" s="1" t="s">
        <v>14</v>
      </c>
      <c r="C232" s="1" t="s">
        <v>295</v>
      </c>
      <c r="D232" s="1" t="s">
        <v>444</v>
      </c>
      <c r="E232" s="1" t="s">
        <v>17</v>
      </c>
      <c r="F232" s="1" t="s">
        <v>18</v>
      </c>
      <c r="G232" s="1" t="s">
        <v>368</v>
      </c>
      <c r="H232" s="1" t="s">
        <v>370</v>
      </c>
      <c r="I232" s="1" t="s">
        <v>21</v>
      </c>
      <c r="J232" s="1">
        <v>10</v>
      </c>
      <c r="K232" s="1">
        <v>445</v>
      </c>
      <c r="L232" s="1">
        <v>445</v>
      </c>
      <c r="M232" s="1">
        <v>40000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40000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40000</v>
      </c>
      <c r="AJ232" s="1">
        <v>89</v>
      </c>
    </row>
    <row r="233" spans="1:36" x14ac:dyDescent="0.3">
      <c r="A233" s="1">
        <v>59</v>
      </c>
      <c r="B233" s="1" t="s">
        <v>14</v>
      </c>
      <c r="C233" s="1" t="s">
        <v>295</v>
      </c>
      <c r="D233" s="1" t="s">
        <v>317</v>
      </c>
      <c r="E233" s="1" t="s">
        <v>17</v>
      </c>
      <c r="F233" s="1" t="s">
        <v>18</v>
      </c>
      <c r="G233" s="1" t="s">
        <v>368</v>
      </c>
      <c r="H233" s="1" t="s">
        <v>371</v>
      </c>
      <c r="I233" s="1" t="s">
        <v>21</v>
      </c>
      <c r="J233" s="1">
        <v>6</v>
      </c>
      <c r="K233" s="1">
        <v>1123</v>
      </c>
      <c r="L233" s="1">
        <v>1123</v>
      </c>
      <c r="M233" s="1">
        <v>151000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151000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151000</v>
      </c>
      <c r="AJ233" s="1">
        <v>134</v>
      </c>
    </row>
    <row r="234" spans="1:36" x14ac:dyDescent="0.3">
      <c r="A234" s="1">
        <v>60</v>
      </c>
      <c r="B234" s="1" t="s">
        <v>14</v>
      </c>
      <c r="C234" s="1" t="s">
        <v>295</v>
      </c>
      <c r="D234" s="1" t="s">
        <v>311</v>
      </c>
      <c r="E234" s="1" t="s">
        <v>17</v>
      </c>
      <c r="F234" s="1" t="s">
        <v>29</v>
      </c>
      <c r="G234" s="1" t="s">
        <v>372</v>
      </c>
      <c r="H234" s="1" t="s">
        <v>373</v>
      </c>
      <c r="I234" s="1" t="s">
        <v>26</v>
      </c>
      <c r="J234" s="1">
        <v>22</v>
      </c>
      <c r="K234" s="1">
        <v>3572</v>
      </c>
      <c r="L234" s="1">
        <v>3572</v>
      </c>
      <c r="M234" s="1">
        <v>480000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480000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480000</v>
      </c>
      <c r="AJ234" s="1">
        <v>134</v>
      </c>
    </row>
    <row r="235" spans="1:36" x14ac:dyDescent="0.3">
      <c r="A235" s="1">
        <v>61</v>
      </c>
      <c r="B235" s="1" t="s">
        <v>14</v>
      </c>
      <c r="C235" s="1" t="s">
        <v>295</v>
      </c>
      <c r="D235" s="1" t="s">
        <v>567</v>
      </c>
      <c r="E235" s="1" t="s">
        <v>17</v>
      </c>
      <c r="F235" s="1" t="s">
        <v>29</v>
      </c>
      <c r="G235" s="1" t="s">
        <v>372</v>
      </c>
      <c r="H235" s="1" t="s">
        <v>374</v>
      </c>
      <c r="I235" s="1" t="s">
        <v>26</v>
      </c>
      <c r="J235" s="1">
        <v>21</v>
      </c>
      <c r="K235" s="1">
        <v>1594</v>
      </c>
      <c r="L235" s="1">
        <v>1594</v>
      </c>
      <c r="M235" s="1">
        <v>312000</v>
      </c>
      <c r="N235" s="1">
        <v>0</v>
      </c>
      <c r="O235" s="1">
        <v>0</v>
      </c>
      <c r="P235" s="1">
        <v>0</v>
      </c>
      <c r="Q235" s="1">
        <v>5000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317000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317000</v>
      </c>
      <c r="AJ235" s="1">
        <v>195</v>
      </c>
    </row>
    <row r="236" spans="1:36" x14ac:dyDescent="0.3">
      <c r="A236" s="2"/>
      <c r="B236" s="2" t="s">
        <v>47</v>
      </c>
      <c r="C236" s="2" t="s">
        <v>295</v>
      </c>
      <c r="D236" s="2"/>
      <c r="E236" s="2"/>
      <c r="F236" s="2"/>
      <c r="G236" s="2"/>
      <c r="H236" s="2"/>
      <c r="I236" s="2"/>
      <c r="J236" s="2"/>
      <c r="K236" s="2">
        <v>40614</v>
      </c>
      <c r="L236" s="2">
        <v>40614</v>
      </c>
      <c r="M236" s="2">
        <v>5039000</v>
      </c>
      <c r="N236" s="2">
        <v>0</v>
      </c>
      <c r="O236" s="2">
        <v>0</v>
      </c>
      <c r="P236" s="2">
        <v>0</v>
      </c>
      <c r="Q236" s="2">
        <v>5000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5044000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60000</v>
      </c>
      <c r="AF236" s="2">
        <v>0</v>
      </c>
      <c r="AG236" s="2">
        <v>0</v>
      </c>
      <c r="AH236" s="2">
        <v>60000</v>
      </c>
      <c r="AI236" s="2">
        <v>5104000</v>
      </c>
      <c r="AJ236" s="2"/>
    </row>
    <row r="237" spans="1:36" x14ac:dyDescent="0.3">
      <c r="A237" s="1">
        <v>1</v>
      </c>
      <c r="B237" s="1" t="s">
        <v>14</v>
      </c>
      <c r="C237" s="1" t="s">
        <v>375</v>
      </c>
      <c r="D237" s="1" t="s">
        <v>16</v>
      </c>
      <c r="E237" s="1" t="s">
        <v>32</v>
      </c>
      <c r="F237" s="1" t="s">
        <v>118</v>
      </c>
      <c r="G237" s="1" t="s">
        <v>164</v>
      </c>
      <c r="H237" s="1" t="s">
        <v>376</v>
      </c>
      <c r="I237" s="1" t="s">
        <v>26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x14ac:dyDescent="0.3">
      <c r="A238" s="1">
        <v>2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49</v>
      </c>
      <c r="G238" s="1" t="s">
        <v>63</v>
      </c>
      <c r="H238" s="1" t="s">
        <v>377</v>
      </c>
      <c r="I238" s="1" t="s">
        <v>49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x14ac:dyDescent="0.3">
      <c r="A239" s="1">
        <v>3</v>
      </c>
      <c r="B239" s="1" t="s">
        <v>14</v>
      </c>
      <c r="C239" s="1" t="s">
        <v>375</v>
      </c>
      <c r="D239" s="1" t="s">
        <v>16</v>
      </c>
      <c r="E239" s="1" t="s">
        <v>17</v>
      </c>
      <c r="F239" s="1" t="s">
        <v>29</v>
      </c>
      <c r="G239" s="1" t="s">
        <v>61</v>
      </c>
      <c r="H239" s="1" t="s">
        <v>378</v>
      </c>
      <c r="I239" s="1" t="s">
        <v>26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x14ac:dyDescent="0.3">
      <c r="A240" s="1">
        <v>4</v>
      </c>
      <c r="B240" s="1" t="s">
        <v>14</v>
      </c>
      <c r="C240" s="1" t="s">
        <v>375</v>
      </c>
      <c r="D240" s="1" t="s">
        <v>16</v>
      </c>
      <c r="E240" s="1" t="s">
        <v>17</v>
      </c>
      <c r="F240" s="1" t="s">
        <v>29</v>
      </c>
      <c r="G240" s="1" t="s">
        <v>61</v>
      </c>
      <c r="H240" s="1" t="s">
        <v>379</v>
      </c>
      <c r="I240" s="1" t="s">
        <v>26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x14ac:dyDescent="0.3">
      <c r="A241" s="1">
        <v>5</v>
      </c>
      <c r="B241" s="1" t="s">
        <v>14</v>
      </c>
      <c r="C241" s="1" t="s">
        <v>375</v>
      </c>
      <c r="D241" s="1" t="s">
        <v>16</v>
      </c>
      <c r="E241" s="1" t="s">
        <v>17</v>
      </c>
      <c r="F241" s="1" t="s">
        <v>29</v>
      </c>
      <c r="G241" s="1" t="s">
        <v>61</v>
      </c>
      <c r="H241" s="1" t="s">
        <v>380</v>
      </c>
      <c r="I241" s="1" t="s">
        <v>26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0</v>
      </c>
      <c r="AJ241" s="1">
        <v>0</v>
      </c>
    </row>
    <row r="242" spans="1:36" x14ac:dyDescent="0.3">
      <c r="A242" s="1">
        <v>6</v>
      </c>
      <c r="B242" s="1" t="s">
        <v>14</v>
      </c>
      <c r="C242" s="1" t="s">
        <v>375</v>
      </c>
      <c r="D242" s="1" t="s">
        <v>16</v>
      </c>
      <c r="E242" s="1" t="s">
        <v>17</v>
      </c>
      <c r="F242" s="1" t="s">
        <v>29</v>
      </c>
      <c r="G242" s="1" t="s">
        <v>61</v>
      </c>
      <c r="H242" s="1" t="s">
        <v>381</v>
      </c>
      <c r="I242" s="1" t="s">
        <v>26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x14ac:dyDescent="0.3">
      <c r="A243" s="1">
        <v>7</v>
      </c>
      <c r="B243" s="1" t="s">
        <v>14</v>
      </c>
      <c r="C243" s="1" t="s">
        <v>375</v>
      </c>
      <c r="D243" s="1" t="s">
        <v>16</v>
      </c>
      <c r="E243" s="1" t="s">
        <v>17</v>
      </c>
      <c r="F243" s="1" t="s">
        <v>18</v>
      </c>
      <c r="G243" s="1" t="s">
        <v>69</v>
      </c>
      <c r="H243" s="1" t="s">
        <v>382</v>
      </c>
      <c r="I243" s="1" t="s">
        <v>21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8</v>
      </c>
      <c r="B244" s="1" t="s">
        <v>14</v>
      </c>
      <c r="C244" s="1" t="s">
        <v>375</v>
      </c>
      <c r="D244" s="1" t="s">
        <v>16</v>
      </c>
      <c r="E244" s="1" t="s">
        <v>17</v>
      </c>
      <c r="F244" s="1" t="s">
        <v>29</v>
      </c>
      <c r="G244" s="1" t="s">
        <v>61</v>
      </c>
      <c r="H244" s="1" t="s">
        <v>383</v>
      </c>
      <c r="I244" s="1" t="s">
        <v>26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9</v>
      </c>
      <c r="B245" s="1" t="s">
        <v>14</v>
      </c>
      <c r="C245" s="1" t="s">
        <v>375</v>
      </c>
      <c r="D245" s="1" t="s">
        <v>16</v>
      </c>
      <c r="E245" s="1" t="s">
        <v>17</v>
      </c>
      <c r="F245" s="1" t="s">
        <v>29</v>
      </c>
      <c r="G245" s="1" t="s">
        <v>61</v>
      </c>
      <c r="H245" s="1" t="s">
        <v>384</v>
      </c>
      <c r="I245" s="1" t="s">
        <v>26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0</v>
      </c>
      <c r="AJ245" s="1">
        <v>0</v>
      </c>
    </row>
    <row r="246" spans="1:36" x14ac:dyDescent="0.3">
      <c r="A246" s="1">
        <v>10</v>
      </c>
      <c r="B246" s="1" t="s">
        <v>14</v>
      </c>
      <c r="C246" s="1" t="s">
        <v>375</v>
      </c>
      <c r="D246" s="1" t="s">
        <v>16</v>
      </c>
      <c r="E246" s="1" t="s">
        <v>17</v>
      </c>
      <c r="F246" s="1" t="s">
        <v>29</v>
      </c>
      <c r="G246" s="1" t="s">
        <v>61</v>
      </c>
      <c r="H246" s="1" t="s">
        <v>385</v>
      </c>
      <c r="I246" s="1" t="s">
        <v>26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0</v>
      </c>
      <c r="AJ246" s="1">
        <v>0</v>
      </c>
    </row>
    <row r="247" spans="1:36" x14ac:dyDescent="0.3">
      <c r="A247" s="1">
        <v>11</v>
      </c>
      <c r="B247" s="1" t="s">
        <v>14</v>
      </c>
      <c r="C247" s="1" t="s">
        <v>375</v>
      </c>
      <c r="D247" s="1" t="s">
        <v>16</v>
      </c>
      <c r="E247" s="1" t="s">
        <v>17</v>
      </c>
      <c r="F247" s="1" t="s">
        <v>18</v>
      </c>
      <c r="G247" s="1" t="s">
        <v>19</v>
      </c>
      <c r="H247" s="1" t="s">
        <v>386</v>
      </c>
      <c r="I247" s="1" t="s">
        <v>198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0</v>
      </c>
      <c r="AJ247" s="1">
        <v>0</v>
      </c>
    </row>
    <row r="248" spans="1:36" x14ac:dyDescent="0.3">
      <c r="A248" s="1">
        <v>12</v>
      </c>
      <c r="B248" s="1" t="s">
        <v>14</v>
      </c>
      <c r="C248" s="1" t="s">
        <v>375</v>
      </c>
      <c r="D248" s="1" t="s">
        <v>16</v>
      </c>
      <c r="E248" s="1" t="s">
        <v>17</v>
      </c>
      <c r="F248" s="1" t="s">
        <v>29</v>
      </c>
      <c r="G248" s="1" t="s">
        <v>79</v>
      </c>
      <c r="H248" s="1" t="s">
        <v>388</v>
      </c>
      <c r="I248" s="1" t="s">
        <v>26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0</v>
      </c>
      <c r="AJ248" s="1">
        <v>0</v>
      </c>
    </row>
    <row r="249" spans="1:36" x14ac:dyDescent="0.3">
      <c r="A249" s="1">
        <v>13</v>
      </c>
      <c r="B249" s="1" t="s">
        <v>14</v>
      </c>
      <c r="C249" s="1" t="s">
        <v>375</v>
      </c>
      <c r="D249" s="1" t="s">
        <v>16</v>
      </c>
      <c r="E249" s="1" t="s">
        <v>17</v>
      </c>
      <c r="F249" s="1" t="s">
        <v>18</v>
      </c>
      <c r="G249" s="1" t="s">
        <v>104</v>
      </c>
      <c r="H249" s="1" t="s">
        <v>390</v>
      </c>
      <c r="I249" s="1" t="s">
        <v>21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0</v>
      </c>
      <c r="AJ249" s="1">
        <v>0</v>
      </c>
    </row>
    <row r="250" spans="1:36" x14ac:dyDescent="0.3">
      <c r="A250" s="1">
        <v>14</v>
      </c>
      <c r="B250" s="1" t="s">
        <v>14</v>
      </c>
      <c r="C250" s="1" t="s">
        <v>375</v>
      </c>
      <c r="D250" s="1" t="s">
        <v>16</v>
      </c>
      <c r="E250" s="1" t="s">
        <v>17</v>
      </c>
      <c r="F250" s="1" t="s">
        <v>29</v>
      </c>
      <c r="G250" s="1" t="s">
        <v>195</v>
      </c>
      <c r="H250" s="1" t="s">
        <v>393</v>
      </c>
      <c r="I250" s="1" t="s">
        <v>26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0</v>
      </c>
      <c r="AJ250" s="1">
        <v>0</v>
      </c>
    </row>
    <row r="251" spans="1:36" x14ac:dyDescent="0.3">
      <c r="A251" s="1">
        <v>15</v>
      </c>
      <c r="B251" s="1" t="s">
        <v>14</v>
      </c>
      <c r="C251" s="1" t="s">
        <v>375</v>
      </c>
      <c r="D251" s="1" t="s">
        <v>16</v>
      </c>
      <c r="E251" s="1" t="s">
        <v>17</v>
      </c>
      <c r="F251" s="1" t="s">
        <v>49</v>
      </c>
      <c r="G251" s="1" t="s">
        <v>88</v>
      </c>
      <c r="H251" s="1" t="s">
        <v>185</v>
      </c>
      <c r="I251" s="1" t="s">
        <v>49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0</v>
      </c>
      <c r="AJ251" s="1">
        <v>0</v>
      </c>
    </row>
    <row r="252" spans="1:36" x14ac:dyDescent="0.3">
      <c r="A252" s="1">
        <v>16</v>
      </c>
      <c r="B252" s="1" t="s">
        <v>14</v>
      </c>
      <c r="C252" s="1" t="s">
        <v>375</v>
      </c>
      <c r="D252" s="1" t="s">
        <v>16</v>
      </c>
      <c r="E252" s="1" t="s">
        <v>17</v>
      </c>
      <c r="F252" s="1" t="s">
        <v>49</v>
      </c>
      <c r="G252" s="1" t="s">
        <v>88</v>
      </c>
      <c r="H252" s="1" t="s">
        <v>187</v>
      </c>
      <c r="I252" s="1" t="s">
        <v>49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0</v>
      </c>
      <c r="AJ252" s="1">
        <v>0</v>
      </c>
    </row>
    <row r="253" spans="1:36" x14ac:dyDescent="0.3">
      <c r="A253" s="1">
        <v>17</v>
      </c>
      <c r="B253" s="1" t="s">
        <v>14</v>
      </c>
      <c r="C253" s="1" t="s">
        <v>375</v>
      </c>
      <c r="D253" s="1" t="s">
        <v>16</v>
      </c>
      <c r="E253" s="1" t="s">
        <v>17</v>
      </c>
      <c r="F253" s="1" t="s">
        <v>49</v>
      </c>
      <c r="G253" s="1" t="s">
        <v>88</v>
      </c>
      <c r="H253" s="1" t="s">
        <v>490</v>
      </c>
      <c r="I253" s="1" t="s">
        <v>49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0</v>
      </c>
      <c r="AJ253" s="1">
        <v>0</v>
      </c>
    </row>
    <row r="254" spans="1:36" x14ac:dyDescent="0.3">
      <c r="A254" s="1">
        <v>18</v>
      </c>
      <c r="B254" s="1" t="s">
        <v>14</v>
      </c>
      <c r="C254" s="1" t="s">
        <v>375</v>
      </c>
      <c r="D254" s="1" t="s">
        <v>16</v>
      </c>
      <c r="E254" s="1" t="s">
        <v>17</v>
      </c>
      <c r="F254" s="1" t="s">
        <v>37</v>
      </c>
      <c r="G254" s="1" t="s">
        <v>83</v>
      </c>
      <c r="H254" s="1" t="s">
        <v>396</v>
      </c>
      <c r="I254" s="1" t="s">
        <v>198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0</v>
      </c>
      <c r="AJ254" s="1">
        <v>0</v>
      </c>
    </row>
    <row r="255" spans="1:36" x14ac:dyDescent="0.3">
      <c r="A255" s="1">
        <v>19</v>
      </c>
      <c r="B255" s="1" t="s">
        <v>14</v>
      </c>
      <c r="C255" s="1" t="s">
        <v>375</v>
      </c>
      <c r="D255" s="1" t="s">
        <v>16</v>
      </c>
      <c r="E255" s="1" t="s">
        <v>17</v>
      </c>
      <c r="F255" s="1" t="s">
        <v>37</v>
      </c>
      <c r="G255" s="1" t="s">
        <v>38</v>
      </c>
      <c r="H255" s="1" t="s">
        <v>397</v>
      </c>
      <c r="I255" s="1" t="s">
        <v>21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0</v>
      </c>
      <c r="AJ255" s="1">
        <v>0</v>
      </c>
    </row>
    <row r="256" spans="1:36" x14ac:dyDescent="0.3">
      <c r="A256" s="1">
        <v>20</v>
      </c>
      <c r="B256" s="1" t="s">
        <v>14</v>
      </c>
      <c r="C256" s="1" t="s">
        <v>375</v>
      </c>
      <c r="D256" s="1" t="s">
        <v>16</v>
      </c>
      <c r="E256" s="1" t="s">
        <v>17</v>
      </c>
      <c r="F256" s="1" t="s">
        <v>49</v>
      </c>
      <c r="G256" s="1" t="s">
        <v>101</v>
      </c>
      <c r="H256" s="1" t="s">
        <v>399</v>
      </c>
      <c r="I256" s="1" t="s">
        <v>49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0</v>
      </c>
      <c r="AJ256" s="1">
        <v>0</v>
      </c>
    </row>
    <row r="257" spans="1:36" x14ac:dyDescent="0.3">
      <c r="A257" s="1">
        <v>21</v>
      </c>
      <c r="B257" s="1" t="s">
        <v>14</v>
      </c>
      <c r="C257" s="1" t="s">
        <v>375</v>
      </c>
      <c r="D257" s="1" t="s">
        <v>16</v>
      </c>
      <c r="E257" s="1" t="s">
        <v>17</v>
      </c>
      <c r="F257" s="1" t="s">
        <v>49</v>
      </c>
      <c r="G257" s="1" t="s">
        <v>101</v>
      </c>
      <c r="H257" s="1" t="s">
        <v>471</v>
      </c>
      <c r="I257" s="1" t="s">
        <v>49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0</v>
      </c>
      <c r="AJ257" s="1">
        <v>0</v>
      </c>
    </row>
    <row r="258" spans="1:36" x14ac:dyDescent="0.3">
      <c r="A258" s="1">
        <v>22</v>
      </c>
      <c r="B258" s="1" t="s">
        <v>14</v>
      </c>
      <c r="C258" s="1" t="s">
        <v>375</v>
      </c>
      <c r="D258" s="1" t="s">
        <v>394</v>
      </c>
      <c r="E258" s="1" t="s">
        <v>17</v>
      </c>
      <c r="F258" s="1" t="s">
        <v>49</v>
      </c>
      <c r="G258" s="1" t="s">
        <v>101</v>
      </c>
      <c r="H258" s="1" t="s">
        <v>271</v>
      </c>
      <c r="I258" s="1" t="s">
        <v>49</v>
      </c>
      <c r="J258" s="1">
        <v>17</v>
      </c>
      <c r="K258" s="1">
        <v>1168</v>
      </c>
      <c r="L258" s="1">
        <v>1168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0</v>
      </c>
      <c r="AJ258" s="1">
        <v>0</v>
      </c>
    </row>
    <row r="259" spans="1:36" x14ac:dyDescent="0.3">
      <c r="A259" s="1">
        <v>23</v>
      </c>
      <c r="B259" s="1" t="s">
        <v>14</v>
      </c>
      <c r="C259" s="1" t="s">
        <v>375</v>
      </c>
      <c r="D259" s="1" t="s">
        <v>406</v>
      </c>
      <c r="E259" s="1" t="s">
        <v>17</v>
      </c>
      <c r="F259" s="1" t="s">
        <v>29</v>
      </c>
      <c r="G259" s="1" t="s">
        <v>61</v>
      </c>
      <c r="H259" s="1" t="s">
        <v>407</v>
      </c>
      <c r="I259" s="1" t="s">
        <v>26</v>
      </c>
      <c r="J259" s="1">
        <v>17</v>
      </c>
      <c r="K259" s="1">
        <v>1849</v>
      </c>
      <c r="L259" s="1">
        <v>1849</v>
      </c>
      <c r="M259" s="1">
        <v>300000</v>
      </c>
      <c r="N259" s="1">
        <v>0</v>
      </c>
      <c r="O259" s="1">
        <v>0</v>
      </c>
      <c r="P259" s="1">
        <v>0</v>
      </c>
      <c r="Q259" s="1">
        <v>25300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325300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325300</v>
      </c>
      <c r="AJ259" s="1">
        <v>162</v>
      </c>
    </row>
    <row r="260" spans="1:36" x14ac:dyDescent="0.3">
      <c r="A260" s="1">
        <v>24</v>
      </c>
      <c r="B260" s="1" t="s">
        <v>14</v>
      </c>
      <c r="C260" s="1" t="s">
        <v>375</v>
      </c>
      <c r="D260" s="1" t="s">
        <v>599</v>
      </c>
      <c r="E260" s="1" t="s">
        <v>17</v>
      </c>
      <c r="F260" s="1" t="s">
        <v>29</v>
      </c>
      <c r="G260" s="1" t="s">
        <v>61</v>
      </c>
      <c r="H260" s="1" t="s">
        <v>409</v>
      </c>
      <c r="I260" s="1" t="s">
        <v>26</v>
      </c>
      <c r="J260" s="1">
        <v>24</v>
      </c>
      <c r="K260" s="1">
        <v>2172</v>
      </c>
      <c r="L260" s="1">
        <v>2172</v>
      </c>
      <c r="M260" s="1">
        <v>280000</v>
      </c>
      <c r="N260" s="1">
        <v>0</v>
      </c>
      <c r="O260" s="1">
        <v>0</v>
      </c>
      <c r="P260" s="1">
        <v>0</v>
      </c>
      <c r="Q260" s="1">
        <v>25300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305300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305300</v>
      </c>
      <c r="AJ260" s="1">
        <v>128</v>
      </c>
    </row>
    <row r="261" spans="1:36" x14ac:dyDescent="0.3">
      <c r="A261" s="1">
        <v>25</v>
      </c>
      <c r="B261" s="1" t="s">
        <v>14</v>
      </c>
      <c r="C261" s="1" t="s">
        <v>375</v>
      </c>
      <c r="D261" s="1" t="s">
        <v>90</v>
      </c>
      <c r="E261" s="1" t="s">
        <v>17</v>
      </c>
      <c r="F261" s="1" t="s">
        <v>29</v>
      </c>
      <c r="G261" s="1" t="s">
        <v>61</v>
      </c>
      <c r="H261" s="1" t="s">
        <v>411</v>
      </c>
      <c r="I261" s="1" t="s">
        <v>26</v>
      </c>
      <c r="J261" s="1">
        <v>7</v>
      </c>
      <c r="K261" s="1">
        <v>491</v>
      </c>
      <c r="L261" s="1">
        <v>491</v>
      </c>
      <c r="M261" s="1">
        <v>60000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60000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60000</v>
      </c>
      <c r="AJ261" s="1">
        <v>122</v>
      </c>
    </row>
    <row r="262" spans="1:36" x14ac:dyDescent="0.3">
      <c r="A262" s="1">
        <v>26</v>
      </c>
      <c r="B262" s="1" t="s">
        <v>14</v>
      </c>
      <c r="C262" s="1" t="s">
        <v>375</v>
      </c>
      <c r="D262" s="1" t="s">
        <v>573</v>
      </c>
      <c r="E262" s="1" t="s">
        <v>17</v>
      </c>
      <c r="F262" s="1" t="s">
        <v>29</v>
      </c>
      <c r="G262" s="1" t="s">
        <v>61</v>
      </c>
      <c r="H262" s="1" t="s">
        <v>413</v>
      </c>
      <c r="I262" s="1" t="s">
        <v>26</v>
      </c>
      <c r="J262" s="1">
        <v>19</v>
      </c>
      <c r="K262" s="1">
        <v>1297</v>
      </c>
      <c r="L262" s="1">
        <v>1297</v>
      </c>
      <c r="M262" s="1">
        <v>240000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240000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240000</v>
      </c>
      <c r="AJ262" s="1">
        <v>185</v>
      </c>
    </row>
    <row r="263" spans="1:36" x14ac:dyDescent="0.3">
      <c r="A263" s="1">
        <v>27</v>
      </c>
      <c r="B263" s="1" t="s">
        <v>14</v>
      </c>
      <c r="C263" s="1" t="s">
        <v>375</v>
      </c>
      <c r="D263" s="1" t="s">
        <v>414</v>
      </c>
      <c r="E263" s="1" t="s">
        <v>32</v>
      </c>
      <c r="F263" s="1" t="s">
        <v>29</v>
      </c>
      <c r="G263" s="1" t="s">
        <v>33</v>
      </c>
      <c r="H263" s="1" t="s">
        <v>415</v>
      </c>
      <c r="I263" s="1" t="s">
        <v>26</v>
      </c>
      <c r="J263" s="1">
        <v>23</v>
      </c>
      <c r="K263" s="1">
        <v>2508</v>
      </c>
      <c r="L263" s="1">
        <v>2508</v>
      </c>
      <c r="M263" s="1">
        <v>320000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320000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320000</v>
      </c>
      <c r="AJ263" s="1">
        <v>127</v>
      </c>
    </row>
    <row r="264" spans="1:36" x14ac:dyDescent="0.3">
      <c r="A264" s="1">
        <v>28</v>
      </c>
      <c r="B264" s="1" t="s">
        <v>14</v>
      </c>
      <c r="C264" s="1" t="s">
        <v>375</v>
      </c>
      <c r="D264" s="1" t="s">
        <v>16</v>
      </c>
      <c r="E264" s="1" t="s">
        <v>17</v>
      </c>
      <c r="F264" s="1" t="s">
        <v>37</v>
      </c>
      <c r="G264" s="1" t="s">
        <v>123</v>
      </c>
      <c r="H264" s="1" t="s">
        <v>417</v>
      </c>
      <c r="I264" s="1" t="s">
        <v>21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x14ac:dyDescent="0.3">
      <c r="A265" s="1">
        <v>29</v>
      </c>
      <c r="B265" s="1" t="s">
        <v>14</v>
      </c>
      <c r="C265" s="1" t="s">
        <v>375</v>
      </c>
      <c r="D265" s="1" t="s">
        <v>391</v>
      </c>
      <c r="E265" s="1" t="s">
        <v>17</v>
      </c>
      <c r="F265" s="1" t="s">
        <v>29</v>
      </c>
      <c r="G265" s="1" t="s">
        <v>144</v>
      </c>
      <c r="H265" s="1" t="s">
        <v>418</v>
      </c>
      <c r="I265" s="1" t="s">
        <v>21</v>
      </c>
      <c r="J265" s="1">
        <v>22</v>
      </c>
      <c r="K265" s="1">
        <v>3234</v>
      </c>
      <c r="L265" s="1">
        <v>3234</v>
      </c>
      <c r="M265" s="1">
        <v>546000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546000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546000</v>
      </c>
      <c r="AJ265" s="1">
        <v>168</v>
      </c>
    </row>
    <row r="266" spans="1:36" x14ac:dyDescent="0.3">
      <c r="A266" s="1">
        <v>30</v>
      </c>
      <c r="B266" s="1" t="s">
        <v>14</v>
      </c>
      <c r="C266" s="1" t="s">
        <v>375</v>
      </c>
      <c r="D266" s="1" t="s">
        <v>16</v>
      </c>
      <c r="E266" s="1" t="s">
        <v>17</v>
      </c>
      <c r="F266" s="1" t="s">
        <v>29</v>
      </c>
      <c r="G266" s="1" t="s">
        <v>61</v>
      </c>
      <c r="H266" s="1" t="s">
        <v>419</v>
      </c>
      <c r="I266" s="1" t="s">
        <v>26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0</v>
      </c>
      <c r="AJ266" s="1">
        <v>0</v>
      </c>
    </row>
    <row r="267" spans="1:36" x14ac:dyDescent="0.3">
      <c r="A267" s="1">
        <v>31</v>
      </c>
      <c r="B267" s="1" t="s">
        <v>14</v>
      </c>
      <c r="C267" s="1" t="s">
        <v>375</v>
      </c>
      <c r="D267" s="1" t="s">
        <v>450</v>
      </c>
      <c r="E267" s="1" t="s">
        <v>17</v>
      </c>
      <c r="F267" s="1" t="s">
        <v>29</v>
      </c>
      <c r="G267" s="1" t="s">
        <v>61</v>
      </c>
      <c r="H267" s="1" t="s">
        <v>420</v>
      </c>
      <c r="I267" s="1" t="s">
        <v>26</v>
      </c>
      <c r="J267" s="1">
        <v>19</v>
      </c>
      <c r="K267" s="1">
        <v>2264</v>
      </c>
      <c r="L267" s="1">
        <v>2264</v>
      </c>
      <c r="M267" s="1">
        <v>298000</v>
      </c>
      <c r="N267" s="1">
        <v>0</v>
      </c>
      <c r="O267" s="1">
        <v>0</v>
      </c>
      <c r="P267" s="1">
        <v>0</v>
      </c>
      <c r="Q267" s="1">
        <v>25300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323300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323300</v>
      </c>
      <c r="AJ267" s="1">
        <v>131</v>
      </c>
    </row>
    <row r="268" spans="1:36" x14ac:dyDescent="0.3">
      <c r="A268" s="1">
        <v>32</v>
      </c>
      <c r="B268" s="1" t="s">
        <v>14</v>
      </c>
      <c r="C268" s="1" t="s">
        <v>375</v>
      </c>
      <c r="D268" s="1" t="s">
        <v>574</v>
      </c>
      <c r="E268" s="1" t="s">
        <v>17</v>
      </c>
      <c r="F268" s="1" t="s">
        <v>29</v>
      </c>
      <c r="G268" s="1" t="s">
        <v>44</v>
      </c>
      <c r="H268" s="1" t="s">
        <v>421</v>
      </c>
      <c r="I268" s="1" t="s">
        <v>21</v>
      </c>
      <c r="J268" s="1">
        <v>19</v>
      </c>
      <c r="K268" s="1">
        <v>1339</v>
      </c>
      <c r="L268" s="1">
        <v>1339</v>
      </c>
      <c r="M268" s="1">
        <v>140000</v>
      </c>
      <c r="N268" s="1">
        <v>0</v>
      </c>
      <c r="O268" s="1">
        <v>0</v>
      </c>
      <c r="P268" s="1">
        <v>0</v>
      </c>
      <c r="Q268" s="1">
        <v>25300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165300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165300</v>
      </c>
      <c r="AJ268" s="1">
        <v>104</v>
      </c>
    </row>
    <row r="269" spans="1:36" x14ac:dyDescent="0.3">
      <c r="A269" s="1">
        <v>33</v>
      </c>
      <c r="B269" s="1" t="s">
        <v>14</v>
      </c>
      <c r="C269" s="1" t="s">
        <v>375</v>
      </c>
      <c r="D269" s="1" t="s">
        <v>402</v>
      </c>
      <c r="E269" s="1" t="s">
        <v>17</v>
      </c>
      <c r="F269" s="1" t="s">
        <v>29</v>
      </c>
      <c r="G269" s="1" t="s">
        <v>44</v>
      </c>
      <c r="H269" s="1" t="s">
        <v>422</v>
      </c>
      <c r="I269" s="1" t="s">
        <v>21</v>
      </c>
      <c r="J269" s="1">
        <v>15</v>
      </c>
      <c r="K269" s="1">
        <v>598</v>
      </c>
      <c r="L269" s="1">
        <v>598</v>
      </c>
      <c r="M269" s="1">
        <v>151000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151000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151000</v>
      </c>
      <c r="AJ269" s="1">
        <v>252</v>
      </c>
    </row>
    <row r="270" spans="1:36" x14ac:dyDescent="0.3">
      <c r="A270" s="1">
        <v>34</v>
      </c>
      <c r="B270" s="1" t="s">
        <v>14</v>
      </c>
      <c r="C270" s="1" t="s">
        <v>375</v>
      </c>
      <c r="D270" s="1" t="s">
        <v>389</v>
      </c>
      <c r="E270" s="1" t="s">
        <v>17</v>
      </c>
      <c r="F270" s="1" t="s">
        <v>18</v>
      </c>
      <c r="G270" s="1" t="s">
        <v>368</v>
      </c>
      <c r="H270" s="1" t="s">
        <v>423</v>
      </c>
      <c r="I270" s="1" t="s">
        <v>21</v>
      </c>
      <c r="J270" s="1">
        <v>9</v>
      </c>
      <c r="K270" s="1">
        <v>1016</v>
      </c>
      <c r="L270" s="1">
        <v>1016</v>
      </c>
      <c r="M270" s="1">
        <v>139000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139000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139000</v>
      </c>
      <c r="AJ270" s="1">
        <v>136</v>
      </c>
    </row>
    <row r="271" spans="1:36" x14ac:dyDescent="0.3">
      <c r="A271" s="1">
        <v>35</v>
      </c>
      <c r="B271" s="1" t="s">
        <v>14</v>
      </c>
      <c r="C271" s="1" t="s">
        <v>375</v>
      </c>
      <c r="D271" s="1" t="s">
        <v>416</v>
      </c>
      <c r="E271" s="1" t="s">
        <v>17</v>
      </c>
      <c r="F271" s="1" t="s">
        <v>18</v>
      </c>
      <c r="G271" s="1" t="s">
        <v>368</v>
      </c>
      <c r="H271" s="1" t="s">
        <v>424</v>
      </c>
      <c r="I271" s="1" t="s">
        <v>21</v>
      </c>
      <c r="J271" s="1">
        <v>22</v>
      </c>
      <c r="K271" s="1">
        <v>1223</v>
      </c>
      <c r="L271" s="1">
        <v>1223</v>
      </c>
      <c r="M271" s="1">
        <v>250000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250000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250000</v>
      </c>
      <c r="AJ271" s="1">
        <v>204</v>
      </c>
    </row>
    <row r="272" spans="1:36" x14ac:dyDescent="0.3">
      <c r="A272" s="1">
        <v>36</v>
      </c>
      <c r="B272" s="1" t="s">
        <v>14</v>
      </c>
      <c r="C272" s="1" t="s">
        <v>375</v>
      </c>
      <c r="D272" s="1" t="s">
        <v>398</v>
      </c>
      <c r="E272" s="1" t="s">
        <v>17</v>
      </c>
      <c r="F272" s="1" t="s">
        <v>18</v>
      </c>
      <c r="G272" s="1" t="s">
        <v>368</v>
      </c>
      <c r="H272" s="1" t="s">
        <v>425</v>
      </c>
      <c r="I272" s="1" t="s">
        <v>21</v>
      </c>
      <c r="J272" s="1">
        <v>14</v>
      </c>
      <c r="K272" s="1">
        <v>1254</v>
      </c>
      <c r="L272" s="1">
        <v>1254</v>
      </c>
      <c r="M272" s="1">
        <v>145000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145000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145000</v>
      </c>
      <c r="AJ272" s="1">
        <v>115</v>
      </c>
    </row>
    <row r="273" spans="1:36" x14ac:dyDescent="0.3">
      <c r="A273" s="2"/>
      <c r="B273" s="2" t="s">
        <v>47</v>
      </c>
      <c r="C273" s="2" t="s">
        <v>375</v>
      </c>
      <c r="D273" s="2"/>
      <c r="E273" s="2"/>
      <c r="F273" s="2"/>
      <c r="G273" s="2"/>
      <c r="H273" s="2"/>
      <c r="I273" s="2"/>
      <c r="J273" s="2"/>
      <c r="K273" s="2">
        <v>20413</v>
      </c>
      <c r="L273" s="2">
        <v>20413</v>
      </c>
      <c r="M273" s="2">
        <v>2869000</v>
      </c>
      <c r="N273" s="2">
        <v>0</v>
      </c>
      <c r="O273" s="2">
        <v>0</v>
      </c>
      <c r="P273" s="2">
        <v>0</v>
      </c>
      <c r="Q273" s="2">
        <v>101200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2970200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2970200</v>
      </c>
      <c r="AJ273" s="2"/>
    </row>
    <row r="274" spans="1:36" x14ac:dyDescent="0.3">
      <c r="A274" s="1">
        <v>1</v>
      </c>
      <c r="B274" s="1" t="s">
        <v>14</v>
      </c>
      <c r="C274" s="1" t="s">
        <v>426</v>
      </c>
      <c r="D274" s="1" t="s">
        <v>16</v>
      </c>
      <c r="E274" s="1" t="s">
        <v>17</v>
      </c>
      <c r="F274" s="1" t="s">
        <v>29</v>
      </c>
      <c r="G274" s="1" t="s">
        <v>61</v>
      </c>
      <c r="H274" s="1" t="s">
        <v>427</v>
      </c>
      <c r="I274" s="1" t="s">
        <v>26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0</v>
      </c>
      <c r="AJ274" s="1">
        <v>0</v>
      </c>
    </row>
    <row r="275" spans="1:36" x14ac:dyDescent="0.3">
      <c r="A275" s="1">
        <v>2</v>
      </c>
      <c r="B275" s="1" t="s">
        <v>14</v>
      </c>
      <c r="C275" s="1" t="s">
        <v>426</v>
      </c>
      <c r="D275" s="1" t="s">
        <v>16</v>
      </c>
      <c r="E275" s="1" t="s">
        <v>17</v>
      </c>
      <c r="F275" s="1" t="s">
        <v>18</v>
      </c>
      <c r="G275" s="1" t="s">
        <v>19</v>
      </c>
      <c r="H275" s="1" t="s">
        <v>428</v>
      </c>
      <c r="I275" s="1" t="s">
        <v>21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0</v>
      </c>
      <c r="AJ275" s="1">
        <v>0</v>
      </c>
    </row>
    <row r="276" spans="1:36" x14ac:dyDescent="0.3">
      <c r="A276" s="1">
        <v>3</v>
      </c>
      <c r="B276" s="1" t="s">
        <v>14</v>
      </c>
      <c r="C276" s="1" t="s">
        <v>426</v>
      </c>
      <c r="D276" s="1" t="s">
        <v>16</v>
      </c>
      <c r="E276" s="1" t="s">
        <v>17</v>
      </c>
      <c r="F276" s="1" t="s">
        <v>29</v>
      </c>
      <c r="G276" s="1" t="s">
        <v>61</v>
      </c>
      <c r="H276" s="1" t="s">
        <v>429</v>
      </c>
      <c r="I276" s="1" t="s">
        <v>26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0</v>
      </c>
      <c r="AJ276" s="1">
        <v>0</v>
      </c>
    </row>
    <row r="277" spans="1:36" x14ac:dyDescent="0.3">
      <c r="A277" s="1">
        <v>4</v>
      </c>
      <c r="B277" s="1" t="s">
        <v>14</v>
      </c>
      <c r="C277" s="1" t="s">
        <v>426</v>
      </c>
      <c r="D277" s="1" t="s">
        <v>16</v>
      </c>
      <c r="E277" s="1" t="s">
        <v>17</v>
      </c>
      <c r="F277" s="1" t="s">
        <v>29</v>
      </c>
      <c r="G277" s="1" t="s">
        <v>61</v>
      </c>
      <c r="H277" s="1" t="s">
        <v>430</v>
      </c>
      <c r="I277" s="1" t="s">
        <v>26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0</v>
      </c>
      <c r="AJ277" s="1">
        <v>0</v>
      </c>
    </row>
    <row r="278" spans="1:36" x14ac:dyDescent="0.3">
      <c r="A278" s="1">
        <v>5</v>
      </c>
      <c r="B278" s="1" t="s">
        <v>14</v>
      </c>
      <c r="C278" s="1" t="s">
        <v>426</v>
      </c>
      <c r="D278" s="1" t="s">
        <v>16</v>
      </c>
      <c r="E278" s="1" t="s">
        <v>17</v>
      </c>
      <c r="F278" s="1" t="s">
        <v>29</v>
      </c>
      <c r="G278" s="1" t="s">
        <v>61</v>
      </c>
      <c r="H278" s="1" t="s">
        <v>431</v>
      </c>
      <c r="I278" s="1" t="s">
        <v>26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0</v>
      </c>
      <c r="AJ278" s="1">
        <v>0</v>
      </c>
    </row>
    <row r="279" spans="1:36" x14ac:dyDescent="0.3">
      <c r="A279" s="1">
        <v>6</v>
      </c>
      <c r="B279" s="1" t="s">
        <v>14</v>
      </c>
      <c r="C279" s="1" t="s">
        <v>426</v>
      </c>
      <c r="D279" s="1" t="s">
        <v>16</v>
      </c>
      <c r="E279" s="1" t="s">
        <v>17</v>
      </c>
      <c r="F279" s="1" t="s">
        <v>29</v>
      </c>
      <c r="G279" s="1" t="s">
        <v>61</v>
      </c>
      <c r="H279" s="1" t="s">
        <v>432</v>
      </c>
      <c r="I279" s="1" t="s">
        <v>26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0</v>
      </c>
      <c r="AJ279" s="1">
        <v>0</v>
      </c>
    </row>
    <row r="280" spans="1:36" x14ac:dyDescent="0.3">
      <c r="A280" s="1">
        <v>7</v>
      </c>
      <c r="B280" s="1" t="s">
        <v>14</v>
      </c>
      <c r="C280" s="1" t="s">
        <v>426</v>
      </c>
      <c r="D280" s="1" t="s">
        <v>16</v>
      </c>
      <c r="E280" s="1" t="s">
        <v>17</v>
      </c>
      <c r="F280" s="1" t="s">
        <v>18</v>
      </c>
      <c r="G280" s="1" t="s">
        <v>69</v>
      </c>
      <c r="H280" s="1" t="s">
        <v>433</v>
      </c>
      <c r="I280" s="1" t="s">
        <v>21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0</v>
      </c>
      <c r="AJ280" s="1">
        <v>0</v>
      </c>
    </row>
    <row r="281" spans="1:36" x14ac:dyDescent="0.3">
      <c r="A281" s="1">
        <v>8</v>
      </c>
      <c r="B281" s="1" t="s">
        <v>14</v>
      </c>
      <c r="C281" s="1" t="s">
        <v>426</v>
      </c>
      <c r="D281" s="1" t="s">
        <v>16</v>
      </c>
      <c r="E281" s="1" t="s">
        <v>17</v>
      </c>
      <c r="F281" s="1" t="s">
        <v>29</v>
      </c>
      <c r="G281" s="1" t="s">
        <v>79</v>
      </c>
      <c r="H281" s="1" t="s">
        <v>435</v>
      </c>
      <c r="I281" s="1" t="s">
        <v>26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0</v>
      </c>
      <c r="AJ281" s="1">
        <v>0</v>
      </c>
    </row>
    <row r="282" spans="1:36" x14ac:dyDescent="0.3">
      <c r="A282" s="1">
        <v>9</v>
      </c>
      <c r="B282" s="1" t="s">
        <v>14</v>
      </c>
      <c r="C282" s="1" t="s">
        <v>426</v>
      </c>
      <c r="D282" s="1" t="s">
        <v>16</v>
      </c>
      <c r="E282" s="1" t="s">
        <v>17</v>
      </c>
      <c r="F282" s="1" t="s">
        <v>29</v>
      </c>
      <c r="G282" s="1" t="s">
        <v>61</v>
      </c>
      <c r="H282" s="1" t="s">
        <v>437</v>
      </c>
      <c r="I282" s="1" t="s">
        <v>26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0</v>
      </c>
      <c r="AJ282" s="1">
        <v>0</v>
      </c>
    </row>
    <row r="283" spans="1:36" x14ac:dyDescent="0.3">
      <c r="A283" s="1">
        <v>10</v>
      </c>
      <c r="B283" s="1" t="s">
        <v>14</v>
      </c>
      <c r="C283" s="1" t="s">
        <v>426</v>
      </c>
      <c r="D283" s="1" t="s">
        <v>16</v>
      </c>
      <c r="E283" s="1" t="s">
        <v>17</v>
      </c>
      <c r="F283" s="1" t="s">
        <v>49</v>
      </c>
      <c r="G283" s="1" t="s">
        <v>88</v>
      </c>
      <c r="H283" s="1" t="s">
        <v>89</v>
      </c>
      <c r="I283" s="1" t="s">
        <v>49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0</v>
      </c>
      <c r="AJ283" s="1">
        <v>0</v>
      </c>
    </row>
    <row r="284" spans="1:36" x14ac:dyDescent="0.3">
      <c r="A284" s="1">
        <v>11</v>
      </c>
      <c r="B284" s="1" t="s">
        <v>14</v>
      </c>
      <c r="C284" s="1" t="s">
        <v>426</v>
      </c>
      <c r="D284" s="1" t="s">
        <v>16</v>
      </c>
      <c r="E284" s="1" t="s">
        <v>17</v>
      </c>
      <c r="F284" s="1" t="s">
        <v>29</v>
      </c>
      <c r="G284" s="1" t="s">
        <v>30</v>
      </c>
      <c r="H284" s="1" t="s">
        <v>439</v>
      </c>
      <c r="I284" s="1" t="s">
        <v>26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0</v>
      </c>
      <c r="AJ284" s="1">
        <v>0</v>
      </c>
    </row>
    <row r="285" spans="1:36" x14ac:dyDescent="0.3">
      <c r="A285" s="1">
        <v>12</v>
      </c>
      <c r="B285" s="1" t="s">
        <v>14</v>
      </c>
      <c r="C285" s="1" t="s">
        <v>426</v>
      </c>
      <c r="D285" s="1" t="s">
        <v>440</v>
      </c>
      <c r="E285" s="1" t="s">
        <v>32</v>
      </c>
      <c r="F285" s="1" t="s">
        <v>29</v>
      </c>
      <c r="G285" s="1" t="s">
        <v>268</v>
      </c>
      <c r="H285" s="1" t="s">
        <v>441</v>
      </c>
      <c r="I285" s="1" t="s">
        <v>26</v>
      </c>
      <c r="J285" s="1">
        <v>25</v>
      </c>
      <c r="K285" s="1">
        <v>2358</v>
      </c>
      <c r="L285" s="1">
        <v>2344</v>
      </c>
      <c r="M285" s="1">
        <v>310000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310000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310000</v>
      </c>
      <c r="AJ285" s="1">
        <v>131</v>
      </c>
    </row>
    <row r="286" spans="1:36" x14ac:dyDescent="0.3">
      <c r="A286" s="1">
        <v>13</v>
      </c>
      <c r="B286" s="1" t="s">
        <v>14</v>
      </c>
      <c r="C286" s="1" t="s">
        <v>426</v>
      </c>
      <c r="D286" s="1" t="s">
        <v>434</v>
      </c>
      <c r="E286" s="1" t="s">
        <v>17</v>
      </c>
      <c r="F286" s="1" t="s">
        <v>29</v>
      </c>
      <c r="G286" s="1" t="s">
        <v>61</v>
      </c>
      <c r="H286" s="1" t="s">
        <v>447</v>
      </c>
      <c r="I286" s="1" t="s">
        <v>26</v>
      </c>
      <c r="J286" s="1">
        <v>23</v>
      </c>
      <c r="K286" s="1">
        <v>2464</v>
      </c>
      <c r="L286" s="1">
        <v>2464</v>
      </c>
      <c r="M286" s="1">
        <v>352000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352000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352000</v>
      </c>
      <c r="AJ286" s="1">
        <v>142</v>
      </c>
    </row>
    <row r="287" spans="1:36" x14ac:dyDescent="0.3">
      <c r="A287" s="1">
        <v>14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37</v>
      </c>
      <c r="G287" s="1" t="s">
        <v>121</v>
      </c>
      <c r="H287" s="1" t="s">
        <v>448</v>
      </c>
      <c r="I287" s="1" t="s">
        <v>198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x14ac:dyDescent="0.3">
      <c r="A288" s="1">
        <v>15</v>
      </c>
      <c r="B288" s="1" t="s">
        <v>14</v>
      </c>
      <c r="C288" s="1" t="s">
        <v>426</v>
      </c>
      <c r="D288" s="1" t="s">
        <v>16</v>
      </c>
      <c r="E288" s="1" t="s">
        <v>17</v>
      </c>
      <c r="F288" s="1" t="s">
        <v>152</v>
      </c>
      <c r="G288" s="1" t="s">
        <v>223</v>
      </c>
      <c r="H288" s="1" t="s">
        <v>449</v>
      </c>
      <c r="I288" s="1" t="s">
        <v>21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0</v>
      </c>
      <c r="AJ288" s="1">
        <v>0</v>
      </c>
    </row>
    <row r="289" spans="1:36" x14ac:dyDescent="0.3">
      <c r="A289" s="1">
        <v>16</v>
      </c>
      <c r="B289" s="1" t="s">
        <v>14</v>
      </c>
      <c r="C289" s="1" t="s">
        <v>426</v>
      </c>
      <c r="D289" s="1" t="s">
        <v>434</v>
      </c>
      <c r="E289" s="1" t="s">
        <v>17</v>
      </c>
      <c r="F289" s="1" t="s">
        <v>29</v>
      </c>
      <c r="G289" s="1" t="s">
        <v>129</v>
      </c>
      <c r="H289" s="1" t="s">
        <v>451</v>
      </c>
      <c r="I289" s="1" t="s">
        <v>21</v>
      </c>
      <c r="J289" s="1">
        <v>1</v>
      </c>
      <c r="K289" s="1">
        <v>111</v>
      </c>
      <c r="L289" s="1">
        <v>111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0</v>
      </c>
      <c r="AJ289" s="1">
        <v>0</v>
      </c>
    </row>
    <row r="290" spans="1:36" x14ac:dyDescent="0.3">
      <c r="A290" s="1">
        <v>17</v>
      </c>
      <c r="B290" s="1" t="s">
        <v>14</v>
      </c>
      <c r="C290" s="1" t="s">
        <v>426</v>
      </c>
      <c r="D290" s="1" t="s">
        <v>577</v>
      </c>
      <c r="E290" s="1" t="s">
        <v>17</v>
      </c>
      <c r="F290" s="1" t="s">
        <v>29</v>
      </c>
      <c r="G290" s="1" t="s">
        <v>61</v>
      </c>
      <c r="H290" s="1" t="s">
        <v>135</v>
      </c>
      <c r="I290" s="1" t="s">
        <v>26</v>
      </c>
      <c r="J290" s="1">
        <v>14</v>
      </c>
      <c r="K290" s="1">
        <v>1897</v>
      </c>
      <c r="L290" s="1">
        <v>1897</v>
      </c>
      <c r="M290" s="1">
        <v>200000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200000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200000</v>
      </c>
      <c r="AJ290" s="1">
        <v>105</v>
      </c>
    </row>
    <row r="291" spans="1:36" x14ac:dyDescent="0.3">
      <c r="A291" s="1">
        <v>18</v>
      </c>
      <c r="B291" s="1" t="s">
        <v>14</v>
      </c>
      <c r="C291" s="1" t="s">
        <v>426</v>
      </c>
      <c r="D291" s="1" t="s">
        <v>434</v>
      </c>
      <c r="E291" s="1" t="s">
        <v>32</v>
      </c>
      <c r="F291" s="1" t="s">
        <v>29</v>
      </c>
      <c r="G291" s="1" t="s">
        <v>33</v>
      </c>
      <c r="H291" s="1" t="s">
        <v>453</v>
      </c>
      <c r="I291" s="1" t="s">
        <v>26</v>
      </c>
      <c r="J291" s="1">
        <v>17</v>
      </c>
      <c r="K291" s="1">
        <v>1883</v>
      </c>
      <c r="L291" s="1">
        <v>1883</v>
      </c>
      <c r="M291" s="1">
        <v>180000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180000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180000</v>
      </c>
      <c r="AJ291" s="1">
        <v>95</v>
      </c>
    </row>
    <row r="292" spans="1:36" x14ac:dyDescent="0.3">
      <c r="A292" s="1">
        <v>19</v>
      </c>
      <c r="B292" s="1" t="s">
        <v>14</v>
      </c>
      <c r="C292" s="1" t="s">
        <v>426</v>
      </c>
      <c r="D292" s="1" t="s">
        <v>16</v>
      </c>
      <c r="E292" s="1" t="s">
        <v>17</v>
      </c>
      <c r="F292" s="1" t="s">
        <v>37</v>
      </c>
      <c r="G292" s="1" t="s">
        <v>454</v>
      </c>
      <c r="H292" s="1" t="s">
        <v>455</v>
      </c>
      <c r="I292" s="1" t="s">
        <v>198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0</v>
      </c>
      <c r="AJ292" s="1">
        <v>0</v>
      </c>
    </row>
    <row r="293" spans="1:36" x14ac:dyDescent="0.3">
      <c r="A293" s="1">
        <v>20</v>
      </c>
      <c r="B293" s="1" t="s">
        <v>14</v>
      </c>
      <c r="C293" s="1" t="s">
        <v>426</v>
      </c>
      <c r="D293" s="1" t="s">
        <v>16</v>
      </c>
      <c r="E293" s="1" t="s">
        <v>17</v>
      </c>
      <c r="F293" s="1" t="s">
        <v>29</v>
      </c>
      <c r="G293" s="1" t="s">
        <v>61</v>
      </c>
      <c r="H293" s="1" t="s">
        <v>456</v>
      </c>
      <c r="I293" s="1" t="s">
        <v>26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x14ac:dyDescent="0.3">
      <c r="A294" s="1">
        <v>21</v>
      </c>
      <c r="B294" s="1" t="s">
        <v>14</v>
      </c>
      <c r="C294" s="1" t="s">
        <v>426</v>
      </c>
      <c r="D294" s="1" t="s">
        <v>16</v>
      </c>
      <c r="E294" s="1" t="s">
        <v>17</v>
      </c>
      <c r="F294" s="1" t="s">
        <v>29</v>
      </c>
      <c r="G294" s="1" t="s">
        <v>61</v>
      </c>
      <c r="H294" s="1" t="s">
        <v>457</v>
      </c>
      <c r="I294" s="1" t="s">
        <v>26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0</v>
      </c>
      <c r="AJ294" s="1">
        <v>0</v>
      </c>
    </row>
    <row r="295" spans="1:36" x14ac:dyDescent="0.3">
      <c r="A295" s="1">
        <v>22</v>
      </c>
      <c r="B295" s="1" t="s">
        <v>14</v>
      </c>
      <c r="C295" s="1" t="s">
        <v>426</v>
      </c>
      <c r="D295" s="1" t="s">
        <v>16</v>
      </c>
      <c r="E295" s="1" t="s">
        <v>17</v>
      </c>
      <c r="F295" s="1" t="s">
        <v>29</v>
      </c>
      <c r="G295" s="1" t="s">
        <v>458</v>
      </c>
      <c r="H295" s="1" t="s">
        <v>459</v>
      </c>
      <c r="I295" s="1" t="s">
        <v>26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0</v>
      </c>
      <c r="AJ295" s="1">
        <v>0</v>
      </c>
    </row>
    <row r="296" spans="1:36" x14ac:dyDescent="0.3">
      <c r="A296" s="1">
        <v>23</v>
      </c>
      <c r="B296" s="1" t="s">
        <v>14</v>
      </c>
      <c r="C296" s="1" t="s">
        <v>426</v>
      </c>
      <c r="D296" s="1" t="s">
        <v>436</v>
      </c>
      <c r="E296" s="1" t="s">
        <v>17</v>
      </c>
      <c r="F296" s="1" t="s">
        <v>29</v>
      </c>
      <c r="G296" s="1" t="s">
        <v>61</v>
      </c>
      <c r="H296" s="1" t="s">
        <v>460</v>
      </c>
      <c r="I296" s="1" t="s">
        <v>26</v>
      </c>
      <c r="J296" s="1">
        <v>23</v>
      </c>
      <c r="K296" s="1">
        <v>3310</v>
      </c>
      <c r="L296" s="1">
        <v>3310</v>
      </c>
      <c r="M296" s="1">
        <v>340000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340000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340000</v>
      </c>
      <c r="AJ296" s="1">
        <v>102</v>
      </c>
    </row>
    <row r="297" spans="1:36" x14ac:dyDescent="0.3">
      <c r="A297" s="1">
        <v>24</v>
      </c>
      <c r="B297" s="1" t="s">
        <v>14</v>
      </c>
      <c r="C297" s="1" t="s">
        <v>426</v>
      </c>
      <c r="D297" s="1" t="s">
        <v>442</v>
      </c>
      <c r="E297" s="1" t="s">
        <v>17</v>
      </c>
      <c r="F297" s="1" t="s">
        <v>29</v>
      </c>
      <c r="G297" s="1" t="s">
        <v>61</v>
      </c>
      <c r="H297" s="1" t="s">
        <v>461</v>
      </c>
      <c r="I297" s="1" t="s">
        <v>26</v>
      </c>
      <c r="J297" s="1">
        <v>21</v>
      </c>
      <c r="K297" s="1">
        <v>2185</v>
      </c>
      <c r="L297" s="1">
        <v>2185</v>
      </c>
      <c r="M297" s="1">
        <v>250000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7">
        <v>250000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>
        <v>0</v>
      </c>
      <c r="AI297" s="7">
        <v>250000</v>
      </c>
      <c r="AJ297" s="1">
        <v>114</v>
      </c>
    </row>
    <row r="298" spans="1:36" x14ac:dyDescent="0.3">
      <c r="A298" s="1">
        <v>25</v>
      </c>
      <c r="B298" s="1" t="s">
        <v>14</v>
      </c>
      <c r="C298" s="1" t="s">
        <v>426</v>
      </c>
      <c r="D298" s="1" t="s">
        <v>16</v>
      </c>
      <c r="E298" s="1" t="s">
        <v>17</v>
      </c>
      <c r="F298" s="1" t="s">
        <v>29</v>
      </c>
      <c r="G298" s="1" t="s">
        <v>98</v>
      </c>
      <c r="H298" s="1" t="s">
        <v>462</v>
      </c>
      <c r="I298" s="1" t="s">
        <v>26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x14ac:dyDescent="0.3">
      <c r="A299" s="1">
        <v>26</v>
      </c>
      <c r="B299" s="1" t="s">
        <v>14</v>
      </c>
      <c r="C299" s="1" t="s">
        <v>426</v>
      </c>
      <c r="D299" s="1" t="s">
        <v>438</v>
      </c>
      <c r="E299" s="1" t="s">
        <v>17</v>
      </c>
      <c r="F299" s="1" t="s">
        <v>29</v>
      </c>
      <c r="G299" s="1" t="s">
        <v>44</v>
      </c>
      <c r="H299" s="1" t="s">
        <v>463</v>
      </c>
      <c r="I299" s="1" t="s">
        <v>21</v>
      </c>
      <c r="J299" s="1">
        <v>16</v>
      </c>
      <c r="K299" s="1">
        <v>2089</v>
      </c>
      <c r="L299" s="1">
        <v>2089</v>
      </c>
      <c r="M299" s="1">
        <v>240000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7">
        <v>240000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7">
        <v>0</v>
      </c>
      <c r="AI299" s="7">
        <v>240000</v>
      </c>
      <c r="AJ299" s="1">
        <v>114</v>
      </c>
    </row>
    <row r="300" spans="1:36" x14ac:dyDescent="0.3">
      <c r="A300" s="1">
        <v>27</v>
      </c>
      <c r="B300" s="1" t="s">
        <v>14</v>
      </c>
      <c r="C300" s="1" t="s">
        <v>426</v>
      </c>
      <c r="D300" s="1" t="s">
        <v>100</v>
      </c>
      <c r="E300" s="1" t="s">
        <v>17</v>
      </c>
      <c r="F300" s="1" t="s">
        <v>18</v>
      </c>
      <c r="G300" s="1" t="s">
        <v>368</v>
      </c>
      <c r="H300" s="1" t="s">
        <v>464</v>
      </c>
      <c r="I300" s="1" t="s">
        <v>21</v>
      </c>
      <c r="J300" s="1">
        <v>4</v>
      </c>
      <c r="K300" s="1">
        <v>545</v>
      </c>
      <c r="L300" s="1">
        <v>545</v>
      </c>
      <c r="M300" s="1">
        <v>50000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50000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50000</v>
      </c>
      <c r="AJ300" s="1">
        <v>91</v>
      </c>
    </row>
    <row r="301" spans="1:36" x14ac:dyDescent="0.3">
      <c r="A301" s="2"/>
      <c r="B301" s="2" t="s">
        <v>47</v>
      </c>
      <c r="C301" s="2" t="s">
        <v>426</v>
      </c>
      <c r="D301" s="2"/>
      <c r="E301" s="2"/>
      <c r="F301" s="2"/>
      <c r="G301" s="2"/>
      <c r="H301" s="2"/>
      <c r="I301" s="2"/>
      <c r="J301" s="2"/>
      <c r="K301" s="2">
        <v>16842</v>
      </c>
      <c r="L301" s="2">
        <v>16828</v>
      </c>
      <c r="M301" s="2">
        <v>1922000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1922000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1922000</v>
      </c>
      <c r="AJ301" s="2"/>
    </row>
    <row r="302" spans="1:36" x14ac:dyDescent="0.3">
      <c r="A302" s="1">
        <v>1</v>
      </c>
      <c r="B302" s="1" t="s">
        <v>14</v>
      </c>
      <c r="C302" s="1" t="s">
        <v>465</v>
      </c>
      <c r="D302" s="1" t="s">
        <v>16</v>
      </c>
      <c r="E302" s="1" t="s">
        <v>22</v>
      </c>
      <c r="F302" s="1" t="s">
        <v>29</v>
      </c>
      <c r="G302" s="1" t="s">
        <v>246</v>
      </c>
      <c r="H302" s="1" t="s">
        <v>466</v>
      </c>
      <c r="I302" s="1" t="s">
        <v>26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x14ac:dyDescent="0.3">
      <c r="A303" s="1">
        <v>2</v>
      </c>
      <c r="B303" s="1" t="s">
        <v>14</v>
      </c>
      <c r="C303" s="1" t="s">
        <v>465</v>
      </c>
      <c r="D303" s="1" t="s">
        <v>16</v>
      </c>
      <c r="E303" s="1" t="s">
        <v>17</v>
      </c>
      <c r="F303" s="1" t="s">
        <v>49</v>
      </c>
      <c r="G303" s="1" t="s">
        <v>63</v>
      </c>
      <c r="H303" s="1" t="s">
        <v>467</v>
      </c>
      <c r="I303" s="1" t="s">
        <v>49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x14ac:dyDescent="0.3">
      <c r="A304" s="1">
        <v>3</v>
      </c>
      <c r="B304" s="1" t="s">
        <v>14</v>
      </c>
      <c r="C304" s="1" t="s">
        <v>465</v>
      </c>
      <c r="D304" s="1" t="s">
        <v>16</v>
      </c>
      <c r="E304" s="1" t="s">
        <v>22</v>
      </c>
      <c r="F304" s="1" t="s">
        <v>49</v>
      </c>
      <c r="G304" s="1" t="s">
        <v>195</v>
      </c>
      <c r="H304" s="1" t="s">
        <v>468</v>
      </c>
      <c r="I304" s="1" t="s">
        <v>49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x14ac:dyDescent="0.3">
      <c r="A305" s="1">
        <v>4</v>
      </c>
      <c r="B305" s="1" t="s">
        <v>14</v>
      </c>
      <c r="C305" s="1" t="s">
        <v>465</v>
      </c>
      <c r="D305" s="1" t="s">
        <v>16</v>
      </c>
      <c r="E305" s="1" t="s">
        <v>17</v>
      </c>
      <c r="F305" s="1" t="s">
        <v>29</v>
      </c>
      <c r="G305" s="1" t="s">
        <v>98</v>
      </c>
      <c r="H305" s="1" t="s">
        <v>469</v>
      </c>
      <c r="I305" s="1" t="s">
        <v>26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x14ac:dyDescent="0.3">
      <c r="A306" s="2"/>
      <c r="B306" s="2" t="s">
        <v>47</v>
      </c>
      <c r="C306" s="2" t="s">
        <v>465</v>
      </c>
      <c r="D306" s="2"/>
      <c r="E306" s="2"/>
      <c r="F306" s="2"/>
      <c r="G306" s="2"/>
      <c r="H306" s="2"/>
      <c r="I306" s="2"/>
      <c r="J306" s="2"/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/>
    </row>
    <row r="307" spans="1:36" x14ac:dyDescent="0.3">
      <c r="A307" s="1">
        <v>1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49</v>
      </c>
      <c r="G307" s="1" t="s">
        <v>63</v>
      </c>
      <c r="H307" s="1" t="s">
        <v>473</v>
      </c>
      <c r="I307" s="1" t="s">
        <v>49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x14ac:dyDescent="0.3">
      <c r="A308" s="1">
        <v>2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49</v>
      </c>
      <c r="G308" s="1" t="s">
        <v>63</v>
      </c>
      <c r="H308" s="1" t="s">
        <v>474</v>
      </c>
      <c r="I308" s="1" t="s">
        <v>49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x14ac:dyDescent="0.3">
      <c r="A309" s="1">
        <v>3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49</v>
      </c>
      <c r="G309" s="1" t="s">
        <v>63</v>
      </c>
      <c r="H309" s="1" t="s">
        <v>475</v>
      </c>
      <c r="I309" s="1" t="s">
        <v>49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x14ac:dyDescent="0.3">
      <c r="A310" s="1">
        <v>4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49</v>
      </c>
      <c r="G310" s="1" t="s">
        <v>63</v>
      </c>
      <c r="H310" s="1" t="s">
        <v>476</v>
      </c>
      <c r="I310" s="1" t="s">
        <v>49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x14ac:dyDescent="0.3">
      <c r="A311" s="1">
        <v>5</v>
      </c>
      <c r="B311" s="1" t="s">
        <v>14</v>
      </c>
      <c r="C311" s="1" t="s">
        <v>472</v>
      </c>
      <c r="D311" s="1" t="s">
        <v>16</v>
      </c>
      <c r="E311" s="1" t="s">
        <v>17</v>
      </c>
      <c r="F311" s="1" t="s">
        <v>49</v>
      </c>
      <c r="G311" s="1" t="s">
        <v>63</v>
      </c>
      <c r="H311" s="1" t="s">
        <v>477</v>
      </c>
      <c r="I311" s="1" t="s">
        <v>49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x14ac:dyDescent="0.3">
      <c r="A312" s="1">
        <v>6</v>
      </c>
      <c r="B312" s="1" t="s">
        <v>14</v>
      </c>
      <c r="C312" s="1" t="s">
        <v>472</v>
      </c>
      <c r="D312" s="1" t="s">
        <v>16</v>
      </c>
      <c r="E312" s="1" t="s">
        <v>17</v>
      </c>
      <c r="F312" s="1" t="s">
        <v>18</v>
      </c>
      <c r="G312" s="1" t="s">
        <v>69</v>
      </c>
      <c r="H312" s="1" t="s">
        <v>478</v>
      </c>
      <c r="I312" s="1" t="s">
        <v>21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7</v>
      </c>
      <c r="B313" s="1" t="s">
        <v>14</v>
      </c>
      <c r="C313" s="1" t="s">
        <v>472</v>
      </c>
      <c r="D313" s="1" t="s">
        <v>16</v>
      </c>
      <c r="E313" s="1" t="s">
        <v>17</v>
      </c>
      <c r="F313" s="1" t="s">
        <v>29</v>
      </c>
      <c r="G313" s="1" t="s">
        <v>61</v>
      </c>
      <c r="H313" s="1" t="s">
        <v>479</v>
      </c>
      <c r="I313" s="1" t="s">
        <v>26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8</v>
      </c>
      <c r="B314" s="1" t="s">
        <v>14</v>
      </c>
      <c r="C314" s="1" t="s">
        <v>472</v>
      </c>
      <c r="D314" s="1" t="s">
        <v>16</v>
      </c>
      <c r="E314" s="1" t="s">
        <v>17</v>
      </c>
      <c r="F314" s="1" t="s">
        <v>18</v>
      </c>
      <c r="G314" s="1" t="s">
        <v>19</v>
      </c>
      <c r="H314" s="1" t="s">
        <v>480</v>
      </c>
      <c r="I314" s="1" t="s">
        <v>21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9</v>
      </c>
      <c r="B315" s="1" t="s">
        <v>14</v>
      </c>
      <c r="C315" s="1" t="s">
        <v>472</v>
      </c>
      <c r="D315" s="1" t="s">
        <v>16</v>
      </c>
      <c r="E315" s="1" t="s">
        <v>17</v>
      </c>
      <c r="F315" s="1" t="s">
        <v>40</v>
      </c>
      <c r="G315" s="1" t="s">
        <v>242</v>
      </c>
      <c r="H315" s="1" t="s">
        <v>481</v>
      </c>
      <c r="I315" s="1" t="s">
        <v>26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10</v>
      </c>
      <c r="B316" s="1" t="s">
        <v>14</v>
      </c>
      <c r="C316" s="1" t="s">
        <v>472</v>
      </c>
      <c r="D316" s="1" t="s">
        <v>16</v>
      </c>
      <c r="E316" s="1" t="s">
        <v>17</v>
      </c>
      <c r="F316" s="1" t="s">
        <v>29</v>
      </c>
      <c r="G316" s="1" t="s">
        <v>61</v>
      </c>
      <c r="H316" s="1" t="s">
        <v>482</v>
      </c>
      <c r="I316" s="1" t="s">
        <v>26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1">
        <v>11</v>
      </c>
      <c r="B317" s="1" t="s">
        <v>14</v>
      </c>
      <c r="C317" s="1" t="s">
        <v>472</v>
      </c>
      <c r="D317" s="1" t="s">
        <v>16</v>
      </c>
      <c r="E317" s="1" t="s">
        <v>17</v>
      </c>
      <c r="F317" s="1" t="s">
        <v>40</v>
      </c>
      <c r="G317" s="1" t="s">
        <v>242</v>
      </c>
      <c r="H317" s="1" t="s">
        <v>483</v>
      </c>
      <c r="I317" s="1" t="s">
        <v>26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x14ac:dyDescent="0.3">
      <c r="A318" s="1">
        <v>12</v>
      </c>
      <c r="B318" s="1" t="s">
        <v>14</v>
      </c>
      <c r="C318" s="1" t="s">
        <v>472</v>
      </c>
      <c r="D318" s="1" t="s">
        <v>16</v>
      </c>
      <c r="E318" s="1" t="s">
        <v>17</v>
      </c>
      <c r="F318" s="1" t="s">
        <v>49</v>
      </c>
      <c r="G318" s="1" t="s">
        <v>63</v>
      </c>
      <c r="H318" s="1" t="s">
        <v>484</v>
      </c>
      <c r="I318" s="1" t="s">
        <v>49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x14ac:dyDescent="0.3">
      <c r="A319" s="1">
        <v>13</v>
      </c>
      <c r="B319" s="1" t="s">
        <v>14</v>
      </c>
      <c r="C319" s="1" t="s">
        <v>472</v>
      </c>
      <c r="D319" s="1" t="s">
        <v>16</v>
      </c>
      <c r="E319" s="1" t="s">
        <v>17</v>
      </c>
      <c r="F319" s="1" t="s">
        <v>49</v>
      </c>
      <c r="G319" s="1" t="s">
        <v>63</v>
      </c>
      <c r="H319" s="1" t="s">
        <v>485</v>
      </c>
      <c r="I319" s="1" t="s">
        <v>49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x14ac:dyDescent="0.3">
      <c r="A320" s="1">
        <v>14</v>
      </c>
      <c r="B320" s="1" t="s">
        <v>14</v>
      </c>
      <c r="C320" s="1" t="s">
        <v>472</v>
      </c>
      <c r="D320" s="1" t="s">
        <v>16</v>
      </c>
      <c r="E320" s="1" t="s">
        <v>17</v>
      </c>
      <c r="F320" s="1" t="s">
        <v>18</v>
      </c>
      <c r="G320" s="1" t="s">
        <v>104</v>
      </c>
      <c r="H320" s="1" t="s">
        <v>487</v>
      </c>
      <c r="I320" s="1" t="s">
        <v>21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15</v>
      </c>
      <c r="B321" s="1" t="s">
        <v>14</v>
      </c>
      <c r="C321" s="1" t="s">
        <v>472</v>
      </c>
      <c r="D321" s="1" t="s">
        <v>16</v>
      </c>
      <c r="E321" s="1" t="s">
        <v>17</v>
      </c>
      <c r="F321" s="1" t="s">
        <v>49</v>
      </c>
      <c r="G321" s="1" t="s">
        <v>88</v>
      </c>
      <c r="H321" s="1" t="s">
        <v>488</v>
      </c>
      <c r="I321" s="1" t="s">
        <v>49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16</v>
      </c>
      <c r="B322" s="1" t="s">
        <v>14</v>
      </c>
      <c r="C322" s="1" t="s">
        <v>472</v>
      </c>
      <c r="D322" s="1" t="s">
        <v>16</v>
      </c>
      <c r="E322" s="1" t="s">
        <v>17</v>
      </c>
      <c r="F322" s="1" t="s">
        <v>49</v>
      </c>
      <c r="G322" s="1" t="s">
        <v>88</v>
      </c>
      <c r="H322" s="1" t="s">
        <v>91</v>
      </c>
      <c r="I322" s="1" t="s">
        <v>49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x14ac:dyDescent="0.3">
      <c r="A323" s="1">
        <v>17</v>
      </c>
      <c r="B323" s="1" t="s">
        <v>14</v>
      </c>
      <c r="C323" s="1" t="s">
        <v>472</v>
      </c>
      <c r="D323" s="1" t="s">
        <v>16</v>
      </c>
      <c r="E323" s="1" t="s">
        <v>17</v>
      </c>
      <c r="F323" s="1" t="s">
        <v>49</v>
      </c>
      <c r="G323" s="1" t="s">
        <v>88</v>
      </c>
      <c r="H323" s="1" t="s">
        <v>492</v>
      </c>
      <c r="I323" s="1" t="s">
        <v>49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18</v>
      </c>
      <c r="B324" s="1" t="s">
        <v>14</v>
      </c>
      <c r="C324" s="1" t="s">
        <v>472</v>
      </c>
      <c r="D324" s="1" t="s">
        <v>16</v>
      </c>
      <c r="E324" s="1" t="s">
        <v>17</v>
      </c>
      <c r="F324" s="1" t="s">
        <v>49</v>
      </c>
      <c r="G324" s="1" t="s">
        <v>88</v>
      </c>
      <c r="H324" s="1" t="s">
        <v>93</v>
      </c>
      <c r="I324" s="1" t="s">
        <v>49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19</v>
      </c>
      <c r="B325" s="1" t="s">
        <v>14</v>
      </c>
      <c r="C325" s="1" t="s">
        <v>472</v>
      </c>
      <c r="D325" s="1" t="s">
        <v>16</v>
      </c>
      <c r="E325" s="1" t="s">
        <v>17</v>
      </c>
      <c r="F325" s="1" t="s">
        <v>49</v>
      </c>
      <c r="G325" s="1" t="s">
        <v>88</v>
      </c>
      <c r="H325" s="1" t="s">
        <v>95</v>
      </c>
      <c r="I325" s="1" t="s">
        <v>49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0</v>
      </c>
      <c r="AJ325" s="1">
        <v>0</v>
      </c>
    </row>
    <row r="326" spans="1:36" x14ac:dyDescent="0.3">
      <c r="A326" s="1">
        <v>20</v>
      </c>
      <c r="B326" s="1" t="s">
        <v>14</v>
      </c>
      <c r="C326" s="1" t="s">
        <v>472</v>
      </c>
      <c r="D326" s="1" t="s">
        <v>16</v>
      </c>
      <c r="E326" s="1" t="s">
        <v>17</v>
      </c>
      <c r="F326" s="1" t="s">
        <v>37</v>
      </c>
      <c r="G326" s="1" t="s">
        <v>38</v>
      </c>
      <c r="H326" s="1" t="s">
        <v>495</v>
      </c>
      <c r="I326" s="1" t="s">
        <v>198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0</v>
      </c>
      <c r="AJ326" s="1">
        <v>0</v>
      </c>
    </row>
    <row r="327" spans="1:36" x14ac:dyDescent="0.3">
      <c r="A327" s="1">
        <v>21</v>
      </c>
      <c r="B327" s="1" t="s">
        <v>14</v>
      </c>
      <c r="C327" s="1" t="s">
        <v>472</v>
      </c>
      <c r="D327" s="1" t="s">
        <v>16</v>
      </c>
      <c r="E327" s="1" t="s">
        <v>17</v>
      </c>
      <c r="F327" s="1" t="s">
        <v>29</v>
      </c>
      <c r="G327" s="1" t="s">
        <v>227</v>
      </c>
      <c r="H327" s="1" t="s">
        <v>496</v>
      </c>
      <c r="I327" s="1" t="s">
        <v>26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0</v>
      </c>
      <c r="AJ327" s="1">
        <v>0</v>
      </c>
    </row>
    <row r="328" spans="1:36" x14ac:dyDescent="0.3">
      <c r="A328" s="1">
        <v>22</v>
      </c>
      <c r="B328" s="1" t="s">
        <v>14</v>
      </c>
      <c r="C328" s="1" t="s">
        <v>472</v>
      </c>
      <c r="D328" s="1" t="s">
        <v>16</v>
      </c>
      <c r="E328" s="1" t="s">
        <v>17</v>
      </c>
      <c r="F328" s="1" t="s">
        <v>49</v>
      </c>
      <c r="G328" s="1" t="s">
        <v>101</v>
      </c>
      <c r="H328" s="1" t="s">
        <v>498</v>
      </c>
      <c r="I328" s="1" t="s">
        <v>49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0</v>
      </c>
      <c r="AJ328" s="1">
        <v>0</v>
      </c>
    </row>
    <row r="329" spans="1:36" x14ac:dyDescent="0.3">
      <c r="A329" s="1">
        <v>23</v>
      </c>
      <c r="B329" s="1" t="s">
        <v>14</v>
      </c>
      <c r="C329" s="1" t="s">
        <v>472</v>
      </c>
      <c r="D329" s="1" t="s">
        <v>16</v>
      </c>
      <c r="E329" s="1" t="s">
        <v>17</v>
      </c>
      <c r="F329" s="1" t="s">
        <v>49</v>
      </c>
      <c r="G329" s="1" t="s">
        <v>101</v>
      </c>
      <c r="H329" s="1" t="s">
        <v>500</v>
      </c>
      <c r="I329" s="1" t="s">
        <v>49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0</v>
      </c>
      <c r="AJ329" s="1">
        <v>0</v>
      </c>
    </row>
    <row r="330" spans="1:36" x14ac:dyDescent="0.3">
      <c r="A330" s="1">
        <v>24</v>
      </c>
      <c r="B330" s="1" t="s">
        <v>14</v>
      </c>
      <c r="C330" s="1" t="s">
        <v>472</v>
      </c>
      <c r="D330" s="1" t="s">
        <v>16</v>
      </c>
      <c r="E330" s="1" t="s">
        <v>17</v>
      </c>
      <c r="F330" s="1" t="s">
        <v>49</v>
      </c>
      <c r="G330" s="1" t="s">
        <v>101</v>
      </c>
      <c r="H330" s="1" t="s">
        <v>502</v>
      </c>
      <c r="I330" s="1" t="s">
        <v>49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0</v>
      </c>
      <c r="AJ330" s="1">
        <v>0</v>
      </c>
    </row>
    <row r="331" spans="1:36" x14ac:dyDescent="0.3">
      <c r="A331" s="1">
        <v>25</v>
      </c>
      <c r="B331" s="1" t="s">
        <v>14</v>
      </c>
      <c r="C331" s="1" t="s">
        <v>472</v>
      </c>
      <c r="D331" s="1" t="s">
        <v>16</v>
      </c>
      <c r="E331" s="1" t="s">
        <v>17</v>
      </c>
      <c r="F331" s="1" t="s">
        <v>49</v>
      </c>
      <c r="G331" s="1" t="s">
        <v>101</v>
      </c>
      <c r="H331" s="1" t="s">
        <v>504</v>
      </c>
      <c r="I331" s="1" t="s">
        <v>49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0</v>
      </c>
      <c r="AJ331" s="1">
        <v>0</v>
      </c>
    </row>
    <row r="332" spans="1:36" x14ac:dyDescent="0.3">
      <c r="A332" s="1">
        <v>26</v>
      </c>
      <c r="B332" s="1" t="s">
        <v>14</v>
      </c>
      <c r="C332" s="1" t="s">
        <v>472</v>
      </c>
      <c r="D332" s="1" t="s">
        <v>16</v>
      </c>
      <c r="E332" s="1" t="s">
        <v>17</v>
      </c>
      <c r="F332" s="1" t="s">
        <v>49</v>
      </c>
      <c r="G332" s="1" t="s">
        <v>101</v>
      </c>
      <c r="H332" s="1" t="s">
        <v>506</v>
      </c>
      <c r="I332" s="1" t="s">
        <v>49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0</v>
      </c>
      <c r="AJ332" s="1">
        <v>0</v>
      </c>
    </row>
    <row r="333" spans="1:36" x14ac:dyDescent="0.3">
      <c r="A333" s="1">
        <v>27</v>
      </c>
      <c r="B333" s="1" t="s">
        <v>14</v>
      </c>
      <c r="C333" s="1" t="s">
        <v>472</v>
      </c>
      <c r="D333" s="1" t="s">
        <v>16</v>
      </c>
      <c r="E333" s="1" t="s">
        <v>17</v>
      </c>
      <c r="F333" s="1" t="s">
        <v>49</v>
      </c>
      <c r="G333" s="1" t="s">
        <v>101</v>
      </c>
      <c r="H333" s="1" t="s">
        <v>544</v>
      </c>
      <c r="I333" s="1" t="s">
        <v>49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0</v>
      </c>
      <c r="AJ333" s="1">
        <v>0</v>
      </c>
    </row>
    <row r="334" spans="1:36" x14ac:dyDescent="0.3">
      <c r="A334" s="1">
        <v>28</v>
      </c>
      <c r="B334" s="1" t="s">
        <v>14</v>
      </c>
      <c r="C334" s="1" t="s">
        <v>472</v>
      </c>
      <c r="D334" s="1" t="s">
        <v>491</v>
      </c>
      <c r="E334" s="1" t="s">
        <v>17</v>
      </c>
      <c r="F334" s="1" t="s">
        <v>40</v>
      </c>
      <c r="G334" s="1" t="s">
        <v>55</v>
      </c>
      <c r="H334" s="1" t="s">
        <v>112</v>
      </c>
      <c r="I334" s="1" t="s">
        <v>21</v>
      </c>
      <c r="J334" s="1">
        <v>11</v>
      </c>
      <c r="K334" s="1">
        <v>1131</v>
      </c>
      <c r="L334" s="1">
        <v>1131</v>
      </c>
      <c r="M334" s="1">
        <v>147000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147000</v>
      </c>
      <c r="X334" s="1">
        <v>0</v>
      </c>
      <c r="Y334" s="1">
        <v>0</v>
      </c>
      <c r="Z334" s="1">
        <v>2900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2900</v>
      </c>
      <c r="AI334" s="7">
        <v>149900</v>
      </c>
      <c r="AJ334" s="1">
        <v>129</v>
      </c>
    </row>
    <row r="335" spans="1:36" x14ac:dyDescent="0.3">
      <c r="A335" s="1">
        <v>29</v>
      </c>
      <c r="B335" s="1" t="s">
        <v>14</v>
      </c>
      <c r="C335" s="1" t="s">
        <v>472</v>
      </c>
      <c r="D335" s="1" t="s">
        <v>16</v>
      </c>
      <c r="E335" s="1" t="s">
        <v>17</v>
      </c>
      <c r="F335" s="1" t="s">
        <v>49</v>
      </c>
      <c r="G335" s="1" t="s">
        <v>221</v>
      </c>
      <c r="H335" s="1" t="s">
        <v>509</v>
      </c>
      <c r="I335" s="1" t="s">
        <v>49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x14ac:dyDescent="0.3">
      <c r="A336" s="1">
        <v>30</v>
      </c>
      <c r="B336" s="1" t="s">
        <v>14</v>
      </c>
      <c r="C336" s="1" t="s">
        <v>472</v>
      </c>
      <c r="D336" s="1" t="s">
        <v>580</v>
      </c>
      <c r="E336" s="1" t="s">
        <v>17</v>
      </c>
      <c r="F336" s="1" t="s">
        <v>49</v>
      </c>
      <c r="G336" s="1" t="s">
        <v>101</v>
      </c>
      <c r="H336" s="1" t="s">
        <v>127</v>
      </c>
      <c r="I336" s="1" t="s">
        <v>49</v>
      </c>
      <c r="J336" s="1">
        <v>16</v>
      </c>
      <c r="K336" s="1">
        <v>453</v>
      </c>
      <c r="L336" s="1">
        <v>453</v>
      </c>
      <c r="M336" s="1">
        <v>29590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29590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29590</v>
      </c>
      <c r="AJ336" s="1">
        <v>65</v>
      </c>
    </row>
    <row r="337" spans="1:36" x14ac:dyDescent="0.3">
      <c r="A337" s="1">
        <v>31</v>
      </c>
      <c r="B337" s="1" t="s">
        <v>14</v>
      </c>
      <c r="C337" s="1" t="s">
        <v>472</v>
      </c>
      <c r="D337" s="1" t="s">
        <v>182</v>
      </c>
      <c r="E337" s="1" t="s">
        <v>17</v>
      </c>
      <c r="F337" s="1" t="s">
        <v>49</v>
      </c>
      <c r="G337" s="1" t="s">
        <v>101</v>
      </c>
      <c r="H337" s="1" t="s">
        <v>511</v>
      </c>
      <c r="I337" s="1" t="s">
        <v>49</v>
      </c>
      <c r="J337" s="1">
        <v>19</v>
      </c>
      <c r="K337" s="1">
        <v>2034</v>
      </c>
      <c r="L337" s="1">
        <v>2034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0</v>
      </c>
      <c r="AJ337" s="1">
        <v>0</v>
      </c>
    </row>
    <row r="338" spans="1:36" x14ac:dyDescent="0.3">
      <c r="A338" s="1">
        <v>32</v>
      </c>
      <c r="B338" s="1" t="s">
        <v>14</v>
      </c>
      <c r="C338" s="1" t="s">
        <v>472</v>
      </c>
      <c r="D338" s="1" t="s">
        <v>16</v>
      </c>
      <c r="E338" s="1" t="s">
        <v>17</v>
      </c>
      <c r="F338" s="1" t="s">
        <v>29</v>
      </c>
      <c r="G338" s="1" t="s">
        <v>98</v>
      </c>
      <c r="H338" s="1" t="s">
        <v>516</v>
      </c>
      <c r="I338" s="1" t="s">
        <v>26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x14ac:dyDescent="0.3">
      <c r="A339" s="1">
        <v>33</v>
      </c>
      <c r="B339" s="1" t="s">
        <v>14</v>
      </c>
      <c r="C339" s="1" t="s">
        <v>472</v>
      </c>
      <c r="D339" s="1" t="s">
        <v>584</v>
      </c>
      <c r="E339" s="1" t="s">
        <v>17</v>
      </c>
      <c r="F339" s="1" t="s">
        <v>29</v>
      </c>
      <c r="G339" s="1" t="s">
        <v>61</v>
      </c>
      <c r="H339" s="1" t="s">
        <v>518</v>
      </c>
      <c r="I339" s="1" t="s">
        <v>26</v>
      </c>
      <c r="J339" s="1">
        <v>24</v>
      </c>
      <c r="K339" s="1">
        <v>1925</v>
      </c>
      <c r="L339" s="1">
        <v>1925</v>
      </c>
      <c r="M339" s="1">
        <v>374000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374000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374000</v>
      </c>
      <c r="AJ339" s="1">
        <v>194</v>
      </c>
    </row>
    <row r="340" spans="1:36" x14ac:dyDescent="0.3">
      <c r="A340" s="1">
        <v>34</v>
      </c>
      <c r="B340" s="1" t="s">
        <v>14</v>
      </c>
      <c r="C340" s="1" t="s">
        <v>472</v>
      </c>
      <c r="D340" s="1" t="s">
        <v>505</v>
      </c>
      <c r="E340" s="1" t="s">
        <v>17</v>
      </c>
      <c r="F340" s="1" t="s">
        <v>29</v>
      </c>
      <c r="G340" s="1" t="s">
        <v>61</v>
      </c>
      <c r="H340" s="1" t="s">
        <v>520</v>
      </c>
      <c r="I340" s="1" t="s">
        <v>26</v>
      </c>
      <c r="J340" s="1">
        <v>23</v>
      </c>
      <c r="K340" s="1">
        <v>2759</v>
      </c>
      <c r="L340" s="1">
        <v>2759</v>
      </c>
      <c r="M340" s="1">
        <v>301000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301000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301000</v>
      </c>
      <c r="AJ340" s="1">
        <v>109</v>
      </c>
    </row>
    <row r="341" spans="1:36" x14ac:dyDescent="0.3">
      <c r="A341" s="1">
        <v>35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29</v>
      </c>
      <c r="G341" s="1" t="s">
        <v>38</v>
      </c>
      <c r="H341" s="1" t="s">
        <v>523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x14ac:dyDescent="0.3">
      <c r="A342" s="1">
        <v>36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49</v>
      </c>
      <c r="G342" s="1" t="s">
        <v>221</v>
      </c>
      <c r="H342" s="1" t="s">
        <v>524</v>
      </c>
      <c r="I342" s="1" t="s">
        <v>49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x14ac:dyDescent="0.3">
      <c r="A343" s="1">
        <v>37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37</v>
      </c>
      <c r="G343" s="1" t="s">
        <v>123</v>
      </c>
      <c r="H343" s="1" t="s">
        <v>525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x14ac:dyDescent="0.3">
      <c r="A344" s="1">
        <v>38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49</v>
      </c>
      <c r="G344" s="1" t="s">
        <v>101</v>
      </c>
      <c r="H344" s="1" t="s">
        <v>526</v>
      </c>
      <c r="I344" s="1" t="s">
        <v>49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x14ac:dyDescent="0.3">
      <c r="A345" s="1">
        <v>39</v>
      </c>
      <c r="B345" s="1" t="s">
        <v>14</v>
      </c>
      <c r="C345" s="1" t="s">
        <v>472</v>
      </c>
      <c r="D345" s="1" t="s">
        <v>514</v>
      </c>
      <c r="E345" s="1" t="s">
        <v>17</v>
      </c>
      <c r="F345" s="1" t="s">
        <v>29</v>
      </c>
      <c r="G345" s="1" t="s">
        <v>44</v>
      </c>
      <c r="H345" s="1" t="s">
        <v>527</v>
      </c>
      <c r="I345" s="1" t="s">
        <v>21</v>
      </c>
      <c r="J345" s="1">
        <v>22</v>
      </c>
      <c r="K345" s="1">
        <v>998</v>
      </c>
      <c r="L345" s="1">
        <v>998</v>
      </c>
      <c r="M345" s="1">
        <v>208000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208000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208000</v>
      </c>
      <c r="AJ345" s="1">
        <v>208</v>
      </c>
    </row>
    <row r="346" spans="1:36" x14ac:dyDescent="0.3">
      <c r="A346" s="1">
        <v>40</v>
      </c>
      <c r="B346" s="1" t="s">
        <v>14</v>
      </c>
      <c r="C346" s="1" t="s">
        <v>472</v>
      </c>
      <c r="D346" s="1" t="s">
        <v>503</v>
      </c>
      <c r="E346" s="1" t="s">
        <v>17</v>
      </c>
      <c r="F346" s="1" t="s">
        <v>29</v>
      </c>
      <c r="G346" s="1" t="s">
        <v>44</v>
      </c>
      <c r="H346" s="1" t="s">
        <v>528</v>
      </c>
      <c r="I346" s="1" t="s">
        <v>21</v>
      </c>
      <c r="J346" s="1">
        <v>22</v>
      </c>
      <c r="K346" s="1">
        <v>597</v>
      </c>
      <c r="L346" s="1">
        <v>597</v>
      </c>
      <c r="M346" s="1">
        <v>192000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192000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192000</v>
      </c>
      <c r="AJ346" s="1">
        <v>321</v>
      </c>
    </row>
    <row r="347" spans="1:36" x14ac:dyDescent="0.3">
      <c r="A347" s="1">
        <v>41</v>
      </c>
      <c r="B347" s="1" t="s">
        <v>14</v>
      </c>
      <c r="C347" s="1" t="s">
        <v>472</v>
      </c>
      <c r="D347" s="1" t="s">
        <v>501</v>
      </c>
      <c r="E347" s="1" t="s">
        <v>17</v>
      </c>
      <c r="F347" s="1" t="s">
        <v>29</v>
      </c>
      <c r="G347" s="1" t="s">
        <v>44</v>
      </c>
      <c r="H347" s="1" t="s">
        <v>529</v>
      </c>
      <c r="I347" s="1" t="s">
        <v>21</v>
      </c>
      <c r="J347" s="1">
        <v>22</v>
      </c>
      <c r="K347" s="1">
        <v>945</v>
      </c>
      <c r="L347" s="1">
        <v>945</v>
      </c>
      <c r="M347" s="1">
        <v>216000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216000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216000</v>
      </c>
      <c r="AJ347" s="1">
        <v>228</v>
      </c>
    </row>
    <row r="348" spans="1:36" x14ac:dyDescent="0.3">
      <c r="A348" s="1">
        <v>42</v>
      </c>
      <c r="B348" s="1" t="s">
        <v>14</v>
      </c>
      <c r="C348" s="1" t="s">
        <v>472</v>
      </c>
      <c r="D348" s="1" t="s">
        <v>581</v>
      </c>
      <c r="E348" s="1" t="s">
        <v>17</v>
      </c>
      <c r="F348" s="1" t="s">
        <v>29</v>
      </c>
      <c r="G348" s="1" t="s">
        <v>44</v>
      </c>
      <c r="H348" s="1" t="s">
        <v>530</v>
      </c>
      <c r="I348" s="1" t="s">
        <v>21</v>
      </c>
      <c r="J348" s="1">
        <v>19</v>
      </c>
      <c r="K348" s="1">
        <v>780</v>
      </c>
      <c r="L348" s="1">
        <v>780</v>
      </c>
      <c r="M348" s="1">
        <v>231000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231000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231000</v>
      </c>
      <c r="AJ348" s="1">
        <v>296</v>
      </c>
    </row>
    <row r="349" spans="1:36" x14ac:dyDescent="0.3">
      <c r="A349" s="1">
        <v>43</v>
      </c>
      <c r="B349" s="1" t="s">
        <v>14</v>
      </c>
      <c r="C349" s="1" t="s">
        <v>472</v>
      </c>
      <c r="D349" s="1" t="s">
        <v>497</v>
      </c>
      <c r="E349" s="1" t="s">
        <v>17</v>
      </c>
      <c r="F349" s="1" t="s">
        <v>29</v>
      </c>
      <c r="G349" s="1" t="s">
        <v>44</v>
      </c>
      <c r="H349" s="1" t="s">
        <v>531</v>
      </c>
      <c r="I349" s="1" t="s">
        <v>21</v>
      </c>
      <c r="J349" s="1">
        <v>25</v>
      </c>
      <c r="K349" s="1">
        <v>1092</v>
      </c>
      <c r="L349" s="1">
        <v>1092</v>
      </c>
      <c r="M349" s="1">
        <v>200000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7">
        <v>200000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7">
        <v>0</v>
      </c>
      <c r="AI349" s="7">
        <v>200000</v>
      </c>
      <c r="AJ349" s="1">
        <v>183</v>
      </c>
    </row>
    <row r="350" spans="1:36" x14ac:dyDescent="0.3">
      <c r="A350" s="1">
        <v>44</v>
      </c>
      <c r="B350" s="1" t="s">
        <v>14</v>
      </c>
      <c r="C350" s="1" t="s">
        <v>472</v>
      </c>
      <c r="D350" s="1" t="s">
        <v>600</v>
      </c>
      <c r="E350" s="1" t="s">
        <v>17</v>
      </c>
      <c r="F350" s="1" t="s">
        <v>29</v>
      </c>
      <c r="G350" s="1" t="s">
        <v>44</v>
      </c>
      <c r="H350" s="1" t="s">
        <v>532</v>
      </c>
      <c r="I350" s="1" t="s">
        <v>21</v>
      </c>
      <c r="J350" s="1">
        <v>19</v>
      </c>
      <c r="K350" s="1">
        <v>726</v>
      </c>
      <c r="L350" s="1">
        <v>726</v>
      </c>
      <c r="M350" s="1">
        <v>240000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7">
        <v>240000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7">
        <v>0</v>
      </c>
      <c r="AI350" s="7">
        <v>240000</v>
      </c>
      <c r="AJ350" s="1">
        <v>330</v>
      </c>
    </row>
    <row r="351" spans="1:36" x14ac:dyDescent="0.3">
      <c r="A351" s="1">
        <v>45</v>
      </c>
      <c r="B351" s="1" t="s">
        <v>14</v>
      </c>
      <c r="C351" s="1" t="s">
        <v>472</v>
      </c>
      <c r="D351" s="1" t="s">
        <v>16</v>
      </c>
      <c r="E351" s="1" t="s">
        <v>17</v>
      </c>
      <c r="F351" s="1" t="s">
        <v>37</v>
      </c>
      <c r="G351" s="1" t="s">
        <v>533</v>
      </c>
      <c r="H351" s="1" t="s">
        <v>534</v>
      </c>
      <c r="I351" s="1" t="s">
        <v>21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7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7">
        <v>0</v>
      </c>
      <c r="AI351" s="7">
        <v>0</v>
      </c>
      <c r="AJ351" s="1">
        <v>0</v>
      </c>
    </row>
    <row r="352" spans="1:36" x14ac:dyDescent="0.3">
      <c r="A352" s="1">
        <v>46</v>
      </c>
      <c r="B352" s="1" t="s">
        <v>14</v>
      </c>
      <c r="C352" s="1" t="s">
        <v>472</v>
      </c>
      <c r="D352" s="1" t="s">
        <v>109</v>
      </c>
      <c r="E352" s="1" t="s">
        <v>17</v>
      </c>
      <c r="F352" s="1" t="s">
        <v>18</v>
      </c>
      <c r="G352" s="1" t="s">
        <v>368</v>
      </c>
      <c r="H352" s="1" t="s">
        <v>535</v>
      </c>
      <c r="I352" s="1" t="s">
        <v>21</v>
      </c>
      <c r="J352" s="1">
        <v>17</v>
      </c>
      <c r="K352" s="1">
        <v>773</v>
      </c>
      <c r="L352" s="1">
        <v>773</v>
      </c>
      <c r="M352" s="1">
        <v>188000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7">
        <v>188000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7">
        <v>0</v>
      </c>
      <c r="AI352" s="7">
        <v>188000</v>
      </c>
      <c r="AJ352" s="1">
        <v>243</v>
      </c>
    </row>
    <row r="353" spans="1:36" x14ac:dyDescent="0.3">
      <c r="A353" s="1">
        <v>47</v>
      </c>
      <c r="B353" s="1" t="s">
        <v>14</v>
      </c>
      <c r="C353" s="1" t="s">
        <v>472</v>
      </c>
      <c r="D353" s="1" t="s">
        <v>699</v>
      </c>
      <c r="E353" s="1" t="s">
        <v>17</v>
      </c>
      <c r="F353" s="1" t="s">
        <v>18</v>
      </c>
      <c r="G353" s="1" t="s">
        <v>368</v>
      </c>
      <c r="H353" s="1" t="s">
        <v>536</v>
      </c>
      <c r="I353" s="1" t="s">
        <v>21</v>
      </c>
      <c r="J353" s="1">
        <v>20</v>
      </c>
      <c r="K353" s="1">
        <v>822</v>
      </c>
      <c r="L353" s="1">
        <v>822</v>
      </c>
      <c r="M353" s="1">
        <v>151000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151000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151000</v>
      </c>
      <c r="AJ353" s="1">
        <v>183</v>
      </c>
    </row>
    <row r="354" spans="1:36" x14ac:dyDescent="0.3">
      <c r="A354" s="1">
        <v>48</v>
      </c>
      <c r="B354" s="1" t="s">
        <v>14</v>
      </c>
      <c r="C354" s="1" t="s">
        <v>472</v>
      </c>
      <c r="D354" s="1" t="s">
        <v>507</v>
      </c>
      <c r="E354" s="1" t="s">
        <v>17</v>
      </c>
      <c r="F354" s="1" t="s">
        <v>18</v>
      </c>
      <c r="G354" s="1" t="s">
        <v>368</v>
      </c>
      <c r="H354" s="1" t="s">
        <v>537</v>
      </c>
      <c r="I354" s="1" t="s">
        <v>21</v>
      </c>
      <c r="J354" s="1">
        <v>20</v>
      </c>
      <c r="K354" s="1">
        <v>1737</v>
      </c>
      <c r="L354" s="1">
        <v>1737</v>
      </c>
      <c r="M354" s="1">
        <v>277000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7">
        <v>277000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7">
        <v>0</v>
      </c>
      <c r="AI354" s="7">
        <v>277000</v>
      </c>
      <c r="AJ354" s="1">
        <v>159</v>
      </c>
    </row>
    <row r="355" spans="1:36" x14ac:dyDescent="0.3">
      <c r="A355" s="1">
        <v>49</v>
      </c>
      <c r="B355" s="1" t="s">
        <v>14</v>
      </c>
      <c r="C355" s="1" t="s">
        <v>472</v>
      </c>
      <c r="D355" s="1" t="s">
        <v>835</v>
      </c>
      <c r="E355" s="1" t="s">
        <v>17</v>
      </c>
      <c r="F355" s="1" t="s">
        <v>18</v>
      </c>
      <c r="G355" s="1" t="s">
        <v>368</v>
      </c>
      <c r="H355" s="1" t="s">
        <v>538</v>
      </c>
      <c r="I355" s="1" t="s">
        <v>21</v>
      </c>
      <c r="J355" s="1">
        <v>13</v>
      </c>
      <c r="K355" s="1">
        <v>308</v>
      </c>
      <c r="L355" s="1">
        <v>308</v>
      </c>
      <c r="M355" s="1">
        <v>40000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40000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40000</v>
      </c>
      <c r="AJ355" s="1">
        <v>129</v>
      </c>
    </row>
    <row r="356" spans="1:36" x14ac:dyDescent="0.3">
      <c r="A356" s="1">
        <v>50</v>
      </c>
      <c r="B356" s="1" t="s">
        <v>14</v>
      </c>
      <c r="C356" s="1" t="s">
        <v>472</v>
      </c>
      <c r="D356" s="1" t="s">
        <v>583</v>
      </c>
      <c r="E356" s="1" t="s">
        <v>17</v>
      </c>
      <c r="F356" s="1" t="s">
        <v>18</v>
      </c>
      <c r="G356" s="1" t="s">
        <v>368</v>
      </c>
      <c r="H356" s="1" t="s">
        <v>539</v>
      </c>
      <c r="I356" s="1" t="s">
        <v>21</v>
      </c>
      <c r="J356" s="1">
        <v>18</v>
      </c>
      <c r="K356" s="1">
        <v>1313</v>
      </c>
      <c r="L356" s="1">
        <v>1313</v>
      </c>
      <c r="M356" s="1">
        <v>150000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7">
        <v>150000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7">
        <v>0</v>
      </c>
      <c r="AI356" s="7">
        <v>150000</v>
      </c>
      <c r="AJ356" s="1">
        <v>114</v>
      </c>
    </row>
    <row r="357" spans="1:36" x14ac:dyDescent="0.3">
      <c r="A357" s="1">
        <v>51</v>
      </c>
      <c r="B357" s="1" t="s">
        <v>14</v>
      </c>
      <c r="C357" s="1" t="s">
        <v>472</v>
      </c>
      <c r="D357" s="1" t="s">
        <v>16</v>
      </c>
      <c r="E357" s="1" t="s">
        <v>17</v>
      </c>
      <c r="F357" s="1" t="s">
        <v>29</v>
      </c>
      <c r="G357" s="1" t="s">
        <v>246</v>
      </c>
      <c r="H357" s="1" t="s">
        <v>540</v>
      </c>
      <c r="I357" s="1" t="s">
        <v>26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7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7">
        <v>0</v>
      </c>
      <c r="AI357" s="7">
        <v>0</v>
      </c>
      <c r="AJ357" s="1">
        <v>0</v>
      </c>
    </row>
    <row r="358" spans="1:36" x14ac:dyDescent="0.3">
      <c r="A358" s="2"/>
      <c r="B358" s="2" t="s">
        <v>47</v>
      </c>
      <c r="C358" s="2" t="s">
        <v>472</v>
      </c>
      <c r="D358" s="2"/>
      <c r="E358" s="2"/>
      <c r="F358" s="2"/>
      <c r="G358" s="2"/>
      <c r="H358" s="2"/>
      <c r="I358" s="2"/>
      <c r="J358" s="2"/>
      <c r="K358" s="2">
        <v>18393</v>
      </c>
      <c r="L358" s="2">
        <v>18393</v>
      </c>
      <c r="M358" s="2">
        <v>2944590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2944590</v>
      </c>
      <c r="X358" s="2">
        <v>0</v>
      </c>
      <c r="Y358" s="2">
        <v>0</v>
      </c>
      <c r="Z358" s="2">
        <v>2900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2900</v>
      </c>
      <c r="AI358" s="2">
        <v>2947490</v>
      </c>
      <c r="AJ358" s="2"/>
    </row>
    <row r="359" spans="1:36" x14ac:dyDescent="0.3">
      <c r="A359" s="1">
        <v>1</v>
      </c>
      <c r="B359" s="1" t="s">
        <v>14</v>
      </c>
      <c r="C359" s="1" t="s">
        <v>545</v>
      </c>
      <c r="D359" s="1" t="s">
        <v>742</v>
      </c>
      <c r="E359" s="1" t="s">
        <v>17</v>
      </c>
      <c r="F359" s="1" t="s">
        <v>29</v>
      </c>
      <c r="G359" s="1" t="s">
        <v>144</v>
      </c>
      <c r="H359" s="1" t="s">
        <v>546</v>
      </c>
      <c r="I359" s="1" t="s">
        <v>21</v>
      </c>
      <c r="J359" s="1">
        <v>10</v>
      </c>
      <c r="K359" s="1">
        <v>319</v>
      </c>
      <c r="L359" s="1">
        <v>319</v>
      </c>
      <c r="M359" s="1">
        <v>50000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7">
        <v>50000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7">
        <v>0</v>
      </c>
      <c r="AI359" s="7">
        <v>50000</v>
      </c>
      <c r="AJ359" s="1">
        <v>156</v>
      </c>
    </row>
    <row r="360" spans="1:36" x14ac:dyDescent="0.3">
      <c r="A360" s="2"/>
      <c r="B360" s="2" t="s">
        <v>47</v>
      </c>
      <c r="C360" s="2" t="s">
        <v>545</v>
      </c>
      <c r="D360" s="2"/>
      <c r="E360" s="2"/>
      <c r="F360" s="2"/>
      <c r="G360" s="2"/>
      <c r="H360" s="2"/>
      <c r="I360" s="2"/>
      <c r="J360" s="2"/>
      <c r="K360" s="2">
        <v>319</v>
      </c>
      <c r="L360" s="2">
        <v>319</v>
      </c>
      <c r="M360" s="2">
        <v>50000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50000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50000</v>
      </c>
      <c r="AJ360" s="2"/>
    </row>
    <row r="361" spans="1:36" x14ac:dyDescent="0.3">
      <c r="A361" s="1">
        <v>1</v>
      </c>
      <c r="B361" s="1" t="s">
        <v>14</v>
      </c>
      <c r="C361" s="1" t="s">
        <v>547</v>
      </c>
      <c r="D361" s="1" t="s">
        <v>16</v>
      </c>
      <c r="E361" s="1" t="s">
        <v>17</v>
      </c>
      <c r="F361" s="1" t="s">
        <v>49</v>
      </c>
      <c r="G361" s="1" t="s">
        <v>101</v>
      </c>
      <c r="H361" s="1" t="s">
        <v>102</v>
      </c>
      <c r="I361" s="1" t="s">
        <v>49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7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7">
        <v>0</v>
      </c>
      <c r="AI361" s="7">
        <v>0</v>
      </c>
      <c r="AJ361" s="1">
        <v>0</v>
      </c>
    </row>
    <row r="362" spans="1:36" x14ac:dyDescent="0.3">
      <c r="A362" s="1">
        <v>2</v>
      </c>
      <c r="B362" s="1" t="s">
        <v>14</v>
      </c>
      <c r="C362" s="1" t="s">
        <v>547</v>
      </c>
      <c r="D362" s="1" t="s">
        <v>313</v>
      </c>
      <c r="E362" s="1" t="s">
        <v>17</v>
      </c>
      <c r="F362" s="1" t="s">
        <v>29</v>
      </c>
      <c r="G362" s="1" t="s">
        <v>44</v>
      </c>
      <c r="H362" s="1" t="s">
        <v>548</v>
      </c>
      <c r="I362" s="1" t="s">
        <v>21</v>
      </c>
      <c r="J362" s="1">
        <v>3</v>
      </c>
      <c r="K362" s="1">
        <v>374</v>
      </c>
      <c r="L362" s="1">
        <v>374</v>
      </c>
      <c r="M362" s="1">
        <v>50000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7">
        <v>50000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7">
        <v>0</v>
      </c>
      <c r="AI362" s="7">
        <v>50000</v>
      </c>
      <c r="AJ362" s="1">
        <v>133</v>
      </c>
    </row>
    <row r="363" spans="1:36" x14ac:dyDescent="0.3">
      <c r="A363" s="2"/>
      <c r="B363" s="2" t="s">
        <v>47</v>
      </c>
      <c r="C363" s="2" t="s">
        <v>547</v>
      </c>
      <c r="D363" s="2"/>
      <c r="E363" s="2"/>
      <c r="F363" s="2"/>
      <c r="G363" s="2"/>
      <c r="H363" s="2"/>
      <c r="I363" s="2"/>
      <c r="J363" s="2"/>
      <c r="K363" s="2">
        <v>374</v>
      </c>
      <c r="L363" s="2">
        <v>374</v>
      </c>
      <c r="M363" s="2">
        <v>50000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50000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50000</v>
      </c>
      <c r="AJ363" s="2"/>
    </row>
    <row r="364" spans="1:36" x14ac:dyDescent="0.3">
      <c r="A364" s="1">
        <v>1</v>
      </c>
      <c r="B364" s="1" t="s">
        <v>14</v>
      </c>
      <c r="C364" s="1" t="s">
        <v>549</v>
      </c>
      <c r="D364" s="1" t="s">
        <v>730</v>
      </c>
      <c r="E364" s="1" t="s">
        <v>17</v>
      </c>
      <c r="F364" s="1" t="s">
        <v>29</v>
      </c>
      <c r="G364" s="1" t="s">
        <v>144</v>
      </c>
      <c r="H364" s="1" t="s">
        <v>550</v>
      </c>
      <c r="I364" s="1" t="s">
        <v>21</v>
      </c>
      <c r="J364" s="1">
        <v>14</v>
      </c>
      <c r="K364" s="1">
        <v>632</v>
      </c>
      <c r="L364" s="1">
        <v>632</v>
      </c>
      <c r="M364" s="1">
        <v>60000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7">
        <v>60000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7">
        <v>0</v>
      </c>
      <c r="AI364" s="7">
        <v>60000</v>
      </c>
      <c r="AJ364" s="1">
        <v>94</v>
      </c>
    </row>
    <row r="365" spans="1:36" x14ac:dyDescent="0.3">
      <c r="A365" s="2"/>
      <c r="B365" s="2" t="s">
        <v>47</v>
      </c>
      <c r="C365" s="2" t="s">
        <v>549</v>
      </c>
      <c r="D365" s="2"/>
      <c r="E365" s="2"/>
      <c r="F365" s="2"/>
      <c r="G365" s="2"/>
      <c r="H365" s="2"/>
      <c r="I365" s="2"/>
      <c r="J365" s="2"/>
      <c r="K365" s="2">
        <v>632</v>
      </c>
      <c r="L365" s="2">
        <v>632</v>
      </c>
      <c r="M365" s="2">
        <v>60000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60000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60000</v>
      </c>
      <c r="AJ365" s="2"/>
    </row>
    <row r="366" spans="1:36" x14ac:dyDescent="0.3">
      <c r="A366" s="2"/>
      <c r="B366" s="2" t="s">
        <v>12</v>
      </c>
      <c r="C366" s="2" t="s">
        <v>14</v>
      </c>
      <c r="D366" s="2"/>
      <c r="E366" s="2"/>
      <c r="F366" s="2"/>
      <c r="G366" s="2"/>
      <c r="H366" s="2"/>
      <c r="I366" s="2"/>
      <c r="J366" s="2"/>
      <c r="K366" s="2">
        <v>198276</v>
      </c>
      <c r="L366" s="2">
        <v>198262</v>
      </c>
      <c r="M366" s="2">
        <v>28276434</v>
      </c>
      <c r="N366" s="2">
        <v>0</v>
      </c>
      <c r="O366" s="2">
        <v>0</v>
      </c>
      <c r="P366" s="2">
        <v>0</v>
      </c>
      <c r="Q366" s="2">
        <v>1161200</v>
      </c>
      <c r="R366" s="2">
        <v>0</v>
      </c>
      <c r="S366" s="2">
        <v>42779</v>
      </c>
      <c r="T366" s="2">
        <v>0</v>
      </c>
      <c r="U366" s="2">
        <v>0</v>
      </c>
      <c r="V366" s="2">
        <v>0</v>
      </c>
      <c r="W366" s="2">
        <v>29480413</v>
      </c>
      <c r="X366" s="2">
        <v>0</v>
      </c>
      <c r="Y366" s="2">
        <v>0</v>
      </c>
      <c r="Z366" s="2">
        <v>3900</v>
      </c>
      <c r="AA366" s="2">
        <v>0</v>
      </c>
      <c r="AB366" s="2">
        <v>0</v>
      </c>
      <c r="AC366" s="2">
        <v>0</v>
      </c>
      <c r="AD366" s="2">
        <v>10000</v>
      </c>
      <c r="AE366" s="2">
        <v>60000</v>
      </c>
      <c r="AF366" s="2">
        <v>0</v>
      </c>
      <c r="AG366" s="2">
        <v>0</v>
      </c>
      <c r="AH366" s="2">
        <v>73900</v>
      </c>
      <c r="AI366" s="2">
        <v>29554313</v>
      </c>
      <c r="AJ366" s="2"/>
    </row>
    <row r="367" spans="1:36" x14ac:dyDescent="0.3">
      <c r="A367" s="3">
        <v>350</v>
      </c>
      <c r="B367" s="3"/>
      <c r="C367" s="3"/>
      <c r="D367" s="3"/>
      <c r="E367" s="3"/>
      <c r="F367" s="3"/>
      <c r="G367" s="3"/>
      <c r="H367" s="3"/>
      <c r="I367" s="3"/>
      <c r="J367" s="3"/>
      <c r="K367" s="3">
        <v>198276</v>
      </c>
      <c r="L367" s="3">
        <v>198262</v>
      </c>
      <c r="M367" s="3">
        <v>28276434</v>
      </c>
      <c r="N367" s="3">
        <v>0</v>
      </c>
      <c r="O367" s="3">
        <v>0</v>
      </c>
      <c r="P367" s="3">
        <v>0</v>
      </c>
      <c r="Q367" s="3">
        <v>1161200</v>
      </c>
      <c r="R367" s="3">
        <v>0</v>
      </c>
      <c r="S367" s="3">
        <v>42779</v>
      </c>
      <c r="T367" s="3">
        <v>0</v>
      </c>
      <c r="U367" s="3">
        <v>0</v>
      </c>
      <c r="V367" s="3">
        <v>0</v>
      </c>
      <c r="W367" s="3">
        <v>29480413</v>
      </c>
      <c r="X367" s="3">
        <v>0</v>
      </c>
      <c r="Y367" s="3">
        <v>0</v>
      </c>
      <c r="Z367" s="3">
        <v>3900</v>
      </c>
      <c r="AA367" s="3">
        <v>0</v>
      </c>
      <c r="AB367" s="3">
        <v>0</v>
      </c>
      <c r="AC367" s="3">
        <v>0</v>
      </c>
      <c r="AD367" s="3">
        <v>10000</v>
      </c>
      <c r="AE367" s="3">
        <v>60000</v>
      </c>
      <c r="AF367" s="3">
        <v>0</v>
      </c>
      <c r="AG367" s="3">
        <v>0</v>
      </c>
      <c r="AH367" s="3">
        <v>73900</v>
      </c>
      <c r="AI367" s="3">
        <v>29554313</v>
      </c>
      <c r="AJ367" s="3"/>
    </row>
    <row r="368" spans="1:3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7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7"/>
      <c r="AJ368" s="1"/>
    </row>
  </sheetData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0E27-6E70-4C8E-AA4F-27A9D04CD377}">
  <sheetPr>
    <tabColor theme="4" tint="0.79998168889431442"/>
  </sheetPr>
  <dimension ref="A1:AQ366"/>
  <sheetViews>
    <sheetView topLeftCell="A346" workbookViewId="0">
      <selection activeCell="M365" sqref="M365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612</v>
      </c>
      <c r="B1" s="114" t="s">
        <v>613</v>
      </c>
      <c r="C1" s="116" t="s">
        <v>614</v>
      </c>
      <c r="D1" s="116" t="s">
        <v>615</v>
      </c>
      <c r="E1" s="114" t="s">
        <v>616</v>
      </c>
      <c r="F1" s="114" t="s">
        <v>617</v>
      </c>
      <c r="G1" s="114" t="s">
        <v>618</v>
      </c>
      <c r="H1" s="114" t="s">
        <v>619</v>
      </c>
      <c r="I1" s="114" t="s">
        <v>552</v>
      </c>
      <c r="J1" s="114" t="s">
        <v>621</v>
      </c>
      <c r="K1" s="115" t="s">
        <v>622</v>
      </c>
      <c r="L1" s="115" t="s">
        <v>623</v>
      </c>
      <c r="M1" s="110" t="s">
        <v>624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625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626</v>
      </c>
      <c r="AJ1" s="113" t="s">
        <v>627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638</v>
      </c>
      <c r="AI2" s="113"/>
      <c r="AJ2" s="113" t="s">
        <v>627</v>
      </c>
    </row>
    <row r="3" spans="1:43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0</v>
      </c>
      <c r="AJ6" s="1">
        <v>0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16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0</v>
      </c>
      <c r="AJ7" s="1">
        <v>0</v>
      </c>
    </row>
    <row r="8" spans="1:43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x14ac:dyDescent="0.3">
      <c r="A12" s="1">
        <v>10</v>
      </c>
      <c r="B12" s="1" t="s">
        <v>14</v>
      </c>
      <c r="C12" s="1" t="s">
        <v>15</v>
      </c>
      <c r="D12" s="1" t="s">
        <v>601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13</v>
      </c>
      <c r="K12" s="1">
        <v>1530</v>
      </c>
      <c r="L12" s="1">
        <v>1530</v>
      </c>
      <c r="M12" s="1">
        <v>212000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212000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212000</v>
      </c>
      <c r="AJ12" s="1">
        <v>138</v>
      </c>
    </row>
    <row r="13" spans="1:43" x14ac:dyDescent="0.3">
      <c r="A13" s="1">
        <v>11</v>
      </c>
      <c r="B13" s="1" t="s">
        <v>14</v>
      </c>
      <c r="C13" s="1" t="s">
        <v>15</v>
      </c>
      <c r="D13" s="1" t="s">
        <v>28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13</v>
      </c>
      <c r="K13" s="1">
        <v>2282</v>
      </c>
      <c r="L13" s="1">
        <v>2282</v>
      </c>
      <c r="M13" s="1">
        <v>285000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285000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285000</v>
      </c>
      <c r="AJ13" s="1">
        <v>124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3812</v>
      </c>
      <c r="L14" s="2">
        <v>3812</v>
      </c>
      <c r="M14" s="2">
        <v>497000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497000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497000</v>
      </c>
      <c r="AJ14" s="2"/>
    </row>
    <row r="15" spans="1:43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14</v>
      </c>
      <c r="K17" s="1">
        <v>1741</v>
      </c>
      <c r="L17" s="1">
        <v>1741</v>
      </c>
      <c r="M17" s="1">
        <v>200000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200000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200000</v>
      </c>
      <c r="AJ17" s="1">
        <v>114</v>
      </c>
    </row>
    <row r="18" spans="1:36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16</v>
      </c>
      <c r="K19" s="1">
        <v>893</v>
      </c>
      <c r="L19" s="1">
        <v>893</v>
      </c>
      <c r="M19" s="1">
        <v>110000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110000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110000</v>
      </c>
      <c r="AJ19" s="1">
        <v>123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2634</v>
      </c>
      <c r="L20" s="2">
        <v>2634</v>
      </c>
      <c r="M20" s="2">
        <v>310000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310000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310000</v>
      </c>
      <c r="AJ20" s="2"/>
    </row>
    <row r="21" spans="1:36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x14ac:dyDescent="0.3">
      <c r="A34" s="1">
        <v>14</v>
      </c>
      <c r="B34" s="1" t="s">
        <v>14</v>
      </c>
      <c r="C34" s="1" t="s">
        <v>60</v>
      </c>
      <c r="D34" s="1" t="s">
        <v>16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0</v>
      </c>
      <c r="AJ34" s="1">
        <v>0</v>
      </c>
    </row>
    <row r="35" spans="1:36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16</v>
      </c>
      <c r="E37" s="1" t="s">
        <v>17</v>
      </c>
      <c r="F37" s="1" t="s">
        <v>29</v>
      </c>
      <c r="G37" s="1" t="s">
        <v>30</v>
      </c>
      <c r="H37" s="1" t="s">
        <v>392</v>
      </c>
      <c r="I37" s="1" t="s">
        <v>21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0</v>
      </c>
      <c r="AJ37" s="1">
        <v>0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16</v>
      </c>
      <c r="E38" s="1" t="s">
        <v>17</v>
      </c>
      <c r="F38" s="1" t="s">
        <v>29</v>
      </c>
      <c r="G38" s="1" t="s">
        <v>30</v>
      </c>
      <c r="H38" s="1" t="s">
        <v>323</v>
      </c>
      <c r="I38" s="1" t="s">
        <v>21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0</v>
      </c>
      <c r="AJ38" s="1">
        <v>0</v>
      </c>
    </row>
    <row r="39" spans="1:36" x14ac:dyDescent="0.3">
      <c r="A39" s="1">
        <v>19</v>
      </c>
      <c r="B39" s="1" t="s">
        <v>14</v>
      </c>
      <c r="C39" s="1" t="s">
        <v>60</v>
      </c>
      <c r="D39" s="1" t="s">
        <v>16</v>
      </c>
      <c r="E39" s="1" t="s">
        <v>17</v>
      </c>
      <c r="F39" s="1" t="s">
        <v>29</v>
      </c>
      <c r="G39" s="1" t="s">
        <v>85</v>
      </c>
      <c r="H39" s="1" t="s">
        <v>86</v>
      </c>
      <c r="I39" s="1" t="s">
        <v>26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16</v>
      </c>
      <c r="E40" s="1" t="s">
        <v>17</v>
      </c>
      <c r="F40" s="1" t="s">
        <v>29</v>
      </c>
      <c r="G40" s="1" t="s">
        <v>30</v>
      </c>
      <c r="H40" s="1" t="s">
        <v>395</v>
      </c>
      <c r="I40" s="1" t="s">
        <v>26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0</v>
      </c>
      <c r="AJ40" s="1">
        <v>0</v>
      </c>
    </row>
    <row r="41" spans="1:36" x14ac:dyDescent="0.3">
      <c r="A41" s="1">
        <v>21</v>
      </c>
      <c r="B41" s="1" t="s">
        <v>14</v>
      </c>
      <c r="C41" s="1" t="s">
        <v>60</v>
      </c>
      <c r="D41" s="1" t="s">
        <v>16</v>
      </c>
      <c r="E41" s="1" t="s">
        <v>17</v>
      </c>
      <c r="F41" s="1" t="s">
        <v>29</v>
      </c>
      <c r="G41" s="1" t="s">
        <v>98</v>
      </c>
      <c r="H41" s="1" t="s">
        <v>99</v>
      </c>
      <c r="I41" s="1" t="s">
        <v>26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0</v>
      </c>
      <c r="AJ41" s="1">
        <v>0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113</v>
      </c>
      <c r="E42" s="1" t="s">
        <v>17</v>
      </c>
      <c r="F42" s="1" t="s">
        <v>18</v>
      </c>
      <c r="G42" s="1" t="s">
        <v>107</v>
      </c>
      <c r="H42" s="1" t="s">
        <v>108</v>
      </c>
      <c r="I42" s="1" t="s">
        <v>21</v>
      </c>
      <c r="J42" s="1">
        <v>14</v>
      </c>
      <c r="K42" s="1">
        <v>1588</v>
      </c>
      <c r="L42" s="1">
        <v>1588</v>
      </c>
      <c r="M42" s="1">
        <v>212000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212000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212000</v>
      </c>
      <c r="AJ42" s="1">
        <v>133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115</v>
      </c>
      <c r="E43" s="1" t="s">
        <v>17</v>
      </c>
      <c r="F43" s="1" t="s">
        <v>18</v>
      </c>
      <c r="G43" s="1" t="s">
        <v>107</v>
      </c>
      <c r="H43" s="1" t="s">
        <v>445</v>
      </c>
      <c r="I43" s="1" t="s">
        <v>21</v>
      </c>
      <c r="J43" s="1">
        <v>19</v>
      </c>
      <c r="K43" s="1">
        <v>2276</v>
      </c>
      <c r="L43" s="1">
        <v>2268</v>
      </c>
      <c r="M43" s="1">
        <v>263000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263000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263000</v>
      </c>
      <c r="AJ43" s="1">
        <v>115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590</v>
      </c>
      <c r="E44" s="1" t="s">
        <v>17</v>
      </c>
      <c r="F44" s="1" t="s">
        <v>29</v>
      </c>
      <c r="G44" s="1" t="s">
        <v>61</v>
      </c>
      <c r="H44" s="1" t="s">
        <v>114</v>
      </c>
      <c r="I44" s="1" t="s">
        <v>26</v>
      </c>
      <c r="J44" s="1">
        <v>24</v>
      </c>
      <c r="K44" s="1">
        <v>2113</v>
      </c>
      <c r="L44" s="1">
        <v>2102</v>
      </c>
      <c r="M44" s="1">
        <v>300000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300000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300000</v>
      </c>
      <c r="AJ44" s="1">
        <v>141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592</v>
      </c>
      <c r="E45" s="1" t="s">
        <v>17</v>
      </c>
      <c r="F45" s="1" t="s">
        <v>29</v>
      </c>
      <c r="G45" s="1" t="s">
        <v>61</v>
      </c>
      <c r="H45" s="1" t="s">
        <v>116</v>
      </c>
      <c r="I45" s="1" t="s">
        <v>26</v>
      </c>
      <c r="J45" s="1">
        <v>22</v>
      </c>
      <c r="K45" s="1">
        <v>3107</v>
      </c>
      <c r="L45" s="1">
        <v>3107</v>
      </c>
      <c r="M45" s="1">
        <v>300000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300000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300000</v>
      </c>
      <c r="AJ45" s="1">
        <v>96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78</v>
      </c>
      <c r="E46" s="1" t="s">
        <v>32</v>
      </c>
      <c r="F46" s="1" t="s">
        <v>118</v>
      </c>
      <c r="G46" s="1" t="s">
        <v>119</v>
      </c>
      <c r="H46" s="1" t="s">
        <v>120</v>
      </c>
      <c r="I46" s="1" t="s">
        <v>26</v>
      </c>
      <c r="J46" s="1">
        <v>2</v>
      </c>
      <c r="K46" s="1">
        <v>104</v>
      </c>
      <c r="L46" s="1">
        <v>104</v>
      </c>
      <c r="M46" s="1">
        <v>70000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70000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70000</v>
      </c>
      <c r="AJ46" s="1">
        <v>673</v>
      </c>
    </row>
    <row r="47" spans="1:36" x14ac:dyDescent="0.3">
      <c r="A47" s="1">
        <v>27</v>
      </c>
      <c r="B47" s="1" t="s">
        <v>14</v>
      </c>
      <c r="C47" s="1" t="s">
        <v>60</v>
      </c>
      <c r="D47" s="1" t="s">
        <v>16</v>
      </c>
      <c r="E47" s="1" t="s">
        <v>17</v>
      </c>
      <c r="F47" s="1" t="s">
        <v>37</v>
      </c>
      <c r="G47" s="1" t="s">
        <v>121</v>
      </c>
      <c r="H47" s="1" t="s">
        <v>122</v>
      </c>
      <c r="I47" s="1" t="s">
        <v>21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0</v>
      </c>
      <c r="AJ47" s="1">
        <v>0</v>
      </c>
    </row>
    <row r="48" spans="1:36" x14ac:dyDescent="0.3">
      <c r="A48" s="1">
        <v>28</v>
      </c>
      <c r="B48" s="1" t="s">
        <v>14</v>
      </c>
      <c r="C48" s="1" t="s">
        <v>60</v>
      </c>
      <c r="D48" s="1" t="s">
        <v>16</v>
      </c>
      <c r="E48" s="1" t="s">
        <v>17</v>
      </c>
      <c r="F48" s="1" t="s">
        <v>40</v>
      </c>
      <c r="G48" s="1" t="s">
        <v>123</v>
      </c>
      <c r="H48" s="1" t="s">
        <v>124</v>
      </c>
      <c r="I48" s="1" t="s">
        <v>21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0</v>
      </c>
      <c r="AJ48" s="1">
        <v>0</v>
      </c>
    </row>
    <row r="49" spans="1:36" x14ac:dyDescent="0.3">
      <c r="A49" s="1">
        <v>29</v>
      </c>
      <c r="B49" s="1" t="s">
        <v>14</v>
      </c>
      <c r="C49" s="1" t="s">
        <v>60</v>
      </c>
      <c r="D49" s="1" t="s">
        <v>16</v>
      </c>
      <c r="E49" s="1" t="s">
        <v>17</v>
      </c>
      <c r="F49" s="1" t="s">
        <v>37</v>
      </c>
      <c r="G49" s="1" t="s">
        <v>121</v>
      </c>
      <c r="H49" s="1" t="s">
        <v>125</v>
      </c>
      <c r="I49" s="1" t="s">
        <v>26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0</v>
      </c>
      <c r="AJ49" s="1">
        <v>0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81</v>
      </c>
      <c r="E50" s="1" t="s">
        <v>17</v>
      </c>
      <c r="F50" s="1" t="s">
        <v>29</v>
      </c>
      <c r="G50" s="1" t="s">
        <v>129</v>
      </c>
      <c r="H50" s="1" t="s">
        <v>130</v>
      </c>
      <c r="I50" s="1" t="s">
        <v>21</v>
      </c>
      <c r="J50" s="1">
        <v>22</v>
      </c>
      <c r="K50" s="1">
        <v>1527</v>
      </c>
      <c r="L50" s="1">
        <v>1527</v>
      </c>
      <c r="M50" s="1">
        <v>298000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298000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298000</v>
      </c>
      <c r="AJ50" s="1">
        <v>195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201</v>
      </c>
      <c r="E51" s="1" t="s">
        <v>17</v>
      </c>
      <c r="F51" s="1" t="s">
        <v>29</v>
      </c>
      <c r="G51" s="1" t="s">
        <v>129</v>
      </c>
      <c r="H51" s="1" t="s">
        <v>132</v>
      </c>
      <c r="I51" s="1" t="s">
        <v>21</v>
      </c>
      <c r="J51" s="1">
        <v>20</v>
      </c>
      <c r="K51" s="1">
        <v>2387</v>
      </c>
      <c r="L51" s="1">
        <v>2387</v>
      </c>
      <c r="M51" s="1">
        <v>478000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478000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478000</v>
      </c>
      <c r="AJ51" s="1">
        <v>200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489</v>
      </c>
      <c r="E52" s="1" t="s">
        <v>17</v>
      </c>
      <c r="F52" s="1" t="s">
        <v>29</v>
      </c>
      <c r="G52" s="1" t="s">
        <v>129</v>
      </c>
      <c r="H52" s="1" t="s">
        <v>405</v>
      </c>
      <c r="I52" s="1" t="s">
        <v>21</v>
      </c>
      <c r="J52" s="1">
        <v>18</v>
      </c>
      <c r="K52" s="1">
        <v>1733</v>
      </c>
      <c r="L52" s="1">
        <v>1733</v>
      </c>
      <c r="M52" s="1">
        <v>300000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300000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300000</v>
      </c>
      <c r="AJ52" s="1">
        <v>173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128</v>
      </c>
      <c r="E53" s="1" t="s">
        <v>17</v>
      </c>
      <c r="F53" s="1" t="s">
        <v>29</v>
      </c>
      <c r="G53" s="1" t="s">
        <v>129</v>
      </c>
      <c r="H53" s="1" t="s">
        <v>345</v>
      </c>
      <c r="I53" s="1" t="s">
        <v>21</v>
      </c>
      <c r="J53" s="1">
        <v>17</v>
      </c>
      <c r="K53" s="1">
        <v>1979</v>
      </c>
      <c r="L53" s="1">
        <v>1979</v>
      </c>
      <c r="M53" s="1">
        <v>360000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360000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360000</v>
      </c>
      <c r="AJ53" s="1">
        <v>181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134</v>
      </c>
      <c r="E54" s="1" t="s">
        <v>17</v>
      </c>
      <c r="F54" s="1" t="s">
        <v>29</v>
      </c>
      <c r="G54" s="1" t="s">
        <v>129</v>
      </c>
      <c r="H54" s="1" t="s">
        <v>451</v>
      </c>
      <c r="I54" s="1" t="s">
        <v>21</v>
      </c>
      <c r="J54" s="1">
        <v>19</v>
      </c>
      <c r="K54" s="1">
        <v>1220</v>
      </c>
      <c r="L54" s="1">
        <v>1220</v>
      </c>
      <c r="M54" s="1">
        <v>255000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255000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255000</v>
      </c>
      <c r="AJ54" s="1">
        <v>209</v>
      </c>
    </row>
    <row r="55" spans="1:36" x14ac:dyDescent="0.3">
      <c r="A55" s="1">
        <v>35</v>
      </c>
      <c r="B55" s="1" t="s">
        <v>14</v>
      </c>
      <c r="C55" s="1" t="s">
        <v>60</v>
      </c>
      <c r="D55" s="1" t="s">
        <v>16</v>
      </c>
      <c r="E55" s="1" t="s">
        <v>17</v>
      </c>
      <c r="F55" s="1" t="s">
        <v>29</v>
      </c>
      <c r="G55" s="1" t="s">
        <v>85</v>
      </c>
      <c r="H55" s="1" t="s">
        <v>133</v>
      </c>
      <c r="I55" s="1" t="s">
        <v>26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0</v>
      </c>
      <c r="AJ55" s="1">
        <v>0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751</v>
      </c>
      <c r="E56" s="1" t="s">
        <v>32</v>
      </c>
      <c r="F56" s="1" t="s">
        <v>29</v>
      </c>
      <c r="G56" s="1" t="s">
        <v>33</v>
      </c>
      <c r="H56" s="1" t="s">
        <v>137</v>
      </c>
      <c r="I56" s="1" t="s">
        <v>26</v>
      </c>
      <c r="J56" s="1">
        <v>20</v>
      </c>
      <c r="K56" s="1">
        <v>1813</v>
      </c>
      <c r="L56" s="1">
        <v>1813</v>
      </c>
      <c r="M56" s="1">
        <v>200000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200000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200000</v>
      </c>
      <c r="AJ56" s="1">
        <v>110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225</v>
      </c>
      <c r="E57" s="1" t="s">
        <v>32</v>
      </c>
      <c r="F57" s="1" t="s">
        <v>29</v>
      </c>
      <c r="G57" s="1" t="s">
        <v>33</v>
      </c>
      <c r="H57" s="1" t="s">
        <v>226</v>
      </c>
      <c r="I57" s="1" t="s">
        <v>26</v>
      </c>
      <c r="J57" s="1">
        <v>23</v>
      </c>
      <c r="K57" s="1">
        <v>2356</v>
      </c>
      <c r="L57" s="1">
        <v>2356</v>
      </c>
      <c r="M57" s="1">
        <v>360000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360000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360000</v>
      </c>
      <c r="AJ57" s="1">
        <v>152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602</v>
      </c>
      <c r="E58" s="1" t="s">
        <v>32</v>
      </c>
      <c r="F58" s="1" t="s">
        <v>29</v>
      </c>
      <c r="G58" s="1" t="s">
        <v>33</v>
      </c>
      <c r="H58" s="1" t="s">
        <v>522</v>
      </c>
      <c r="I58" s="1" t="s">
        <v>26</v>
      </c>
      <c r="J58" s="1">
        <v>14</v>
      </c>
      <c r="K58" s="1">
        <v>1634</v>
      </c>
      <c r="L58" s="1">
        <v>1634</v>
      </c>
      <c r="M58" s="1">
        <v>170000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170000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170000</v>
      </c>
      <c r="AJ58" s="1">
        <v>104</v>
      </c>
    </row>
    <row r="59" spans="1:36" x14ac:dyDescent="0.3">
      <c r="A59" s="1">
        <v>39</v>
      </c>
      <c r="B59" s="1" t="s">
        <v>14</v>
      </c>
      <c r="C59" s="1" t="s">
        <v>60</v>
      </c>
      <c r="D59" s="1" t="s">
        <v>16</v>
      </c>
      <c r="E59" s="1" t="s">
        <v>17</v>
      </c>
      <c r="F59" s="1" t="s">
        <v>29</v>
      </c>
      <c r="G59" s="1" t="s">
        <v>138</v>
      </c>
      <c r="H59" s="1" t="s">
        <v>139</v>
      </c>
      <c r="I59" s="1" t="s">
        <v>26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0</v>
      </c>
      <c r="AJ59" s="1">
        <v>0</v>
      </c>
    </row>
    <row r="60" spans="1:36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98</v>
      </c>
      <c r="H60" s="1" t="s">
        <v>141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61</v>
      </c>
      <c r="H61" s="1" t="s">
        <v>142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521</v>
      </c>
      <c r="E62" s="1" t="s">
        <v>32</v>
      </c>
      <c r="F62" s="1" t="s">
        <v>29</v>
      </c>
      <c r="G62" s="1" t="s">
        <v>33</v>
      </c>
      <c r="H62" s="1" t="s">
        <v>143</v>
      </c>
      <c r="I62" s="1" t="s">
        <v>26</v>
      </c>
      <c r="J62" s="1">
        <v>19</v>
      </c>
      <c r="K62" s="1">
        <v>2057</v>
      </c>
      <c r="L62" s="1">
        <v>2057</v>
      </c>
      <c r="M62" s="1">
        <v>300000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15000</v>
      </c>
      <c r="W62" s="7">
        <v>315000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315000</v>
      </c>
      <c r="AJ62" s="1">
        <v>145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140</v>
      </c>
      <c r="E63" s="1" t="s">
        <v>17</v>
      </c>
      <c r="F63" s="1" t="s">
        <v>29</v>
      </c>
      <c r="G63" s="1" t="s">
        <v>144</v>
      </c>
      <c r="H63" s="1" t="s">
        <v>145</v>
      </c>
      <c r="I63" s="1" t="s">
        <v>21</v>
      </c>
      <c r="J63" s="1">
        <v>19</v>
      </c>
      <c r="K63" s="1">
        <v>3170</v>
      </c>
      <c r="L63" s="1">
        <v>3170</v>
      </c>
      <c r="M63" s="1">
        <v>419879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419879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419879</v>
      </c>
      <c r="AJ63" s="1">
        <v>132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16</v>
      </c>
      <c r="E64" s="1" t="s">
        <v>17</v>
      </c>
      <c r="F64" s="1" t="s">
        <v>29</v>
      </c>
      <c r="G64" s="1" t="s">
        <v>61</v>
      </c>
      <c r="H64" s="1" t="s">
        <v>146</v>
      </c>
      <c r="I64" s="1" t="s">
        <v>26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0</v>
      </c>
      <c r="AJ64" s="1">
        <v>0</v>
      </c>
    </row>
    <row r="65" spans="1:36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17</v>
      </c>
      <c r="F65" s="1" t="s">
        <v>29</v>
      </c>
      <c r="G65" s="1" t="s">
        <v>61</v>
      </c>
      <c r="H65" s="1" t="s">
        <v>147</v>
      </c>
      <c r="I65" s="1" t="s">
        <v>26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x14ac:dyDescent="0.3">
      <c r="A66" s="1">
        <v>46</v>
      </c>
      <c r="B66" s="1" t="s">
        <v>14</v>
      </c>
      <c r="C66" s="1" t="s">
        <v>60</v>
      </c>
      <c r="D66" s="1" t="s">
        <v>78</v>
      </c>
      <c r="E66" s="1" t="s">
        <v>17</v>
      </c>
      <c r="F66" s="1" t="s">
        <v>29</v>
      </c>
      <c r="G66" s="1" t="s">
        <v>61</v>
      </c>
      <c r="H66" s="1" t="s">
        <v>148</v>
      </c>
      <c r="I66" s="1" t="s">
        <v>26</v>
      </c>
      <c r="J66" s="1">
        <v>19</v>
      </c>
      <c r="K66" s="1">
        <v>2722</v>
      </c>
      <c r="L66" s="1">
        <v>2722</v>
      </c>
      <c r="M66" s="1">
        <v>353000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353000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353000</v>
      </c>
      <c r="AJ66" s="1">
        <v>129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115</v>
      </c>
      <c r="E67" s="1" t="s">
        <v>17</v>
      </c>
      <c r="F67" s="1" t="s">
        <v>29</v>
      </c>
      <c r="G67" s="1" t="s">
        <v>61</v>
      </c>
      <c r="H67" s="1" t="s">
        <v>149</v>
      </c>
      <c r="I67" s="1" t="s">
        <v>26</v>
      </c>
      <c r="J67" s="1">
        <v>22</v>
      </c>
      <c r="K67" s="1">
        <v>3458</v>
      </c>
      <c r="L67" s="1">
        <v>3458</v>
      </c>
      <c r="M67" s="1">
        <v>360000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360000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360000</v>
      </c>
      <c r="AJ67" s="1">
        <v>104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16</v>
      </c>
      <c r="E68" s="1" t="s">
        <v>17</v>
      </c>
      <c r="F68" s="1" t="s">
        <v>29</v>
      </c>
      <c r="G68" s="1" t="s">
        <v>150</v>
      </c>
      <c r="H68" s="1" t="s">
        <v>151</v>
      </c>
      <c r="I68" s="1" t="s">
        <v>21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0</v>
      </c>
      <c r="AJ68" s="1">
        <v>0</v>
      </c>
    </row>
    <row r="69" spans="1:36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152</v>
      </c>
      <c r="G69" s="1" t="s">
        <v>153</v>
      </c>
      <c r="H69" s="1" t="s">
        <v>154</v>
      </c>
      <c r="I69" s="1" t="s">
        <v>21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37</v>
      </c>
      <c r="G70" s="1" t="s">
        <v>155</v>
      </c>
      <c r="H70" s="1" t="s">
        <v>156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x14ac:dyDescent="0.3">
      <c r="A71" s="1">
        <v>51</v>
      </c>
      <c r="B71" s="1" t="s">
        <v>14</v>
      </c>
      <c r="C71" s="1" t="s">
        <v>60</v>
      </c>
      <c r="D71" s="1" t="s">
        <v>131</v>
      </c>
      <c r="E71" s="1" t="s">
        <v>17</v>
      </c>
      <c r="F71" s="1" t="s">
        <v>29</v>
      </c>
      <c r="G71" s="1" t="s">
        <v>44</v>
      </c>
      <c r="H71" s="1" t="s">
        <v>157</v>
      </c>
      <c r="I71" s="1" t="s">
        <v>21</v>
      </c>
      <c r="J71" s="1">
        <v>18</v>
      </c>
      <c r="K71" s="1">
        <v>1089</v>
      </c>
      <c r="L71" s="1">
        <v>1089</v>
      </c>
      <c r="M71" s="1">
        <v>180000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180000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180000</v>
      </c>
      <c r="AJ71" s="1">
        <v>165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92</v>
      </c>
      <c r="E72" s="1" t="s">
        <v>17</v>
      </c>
      <c r="F72" s="1" t="s">
        <v>29</v>
      </c>
      <c r="G72" s="1" t="s">
        <v>44</v>
      </c>
      <c r="H72" s="1" t="s">
        <v>158</v>
      </c>
      <c r="I72" s="1" t="s">
        <v>21</v>
      </c>
      <c r="J72" s="1">
        <v>18</v>
      </c>
      <c r="K72" s="1">
        <v>1240</v>
      </c>
      <c r="L72" s="1">
        <v>1240</v>
      </c>
      <c r="M72" s="1">
        <v>212000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212000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212000</v>
      </c>
      <c r="AJ72" s="1">
        <v>170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603</v>
      </c>
      <c r="E73" s="1" t="s">
        <v>17</v>
      </c>
      <c r="F73" s="1" t="s">
        <v>29</v>
      </c>
      <c r="G73" s="1" t="s">
        <v>44</v>
      </c>
      <c r="H73" s="1" t="s">
        <v>159</v>
      </c>
      <c r="I73" s="1" t="s">
        <v>21</v>
      </c>
      <c r="J73" s="1">
        <v>18</v>
      </c>
      <c r="K73" s="1">
        <v>2586</v>
      </c>
      <c r="L73" s="1">
        <v>2586</v>
      </c>
      <c r="M73" s="1">
        <v>336000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336000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336000</v>
      </c>
      <c r="AJ73" s="1">
        <v>129</v>
      </c>
    </row>
    <row r="74" spans="1:36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85</v>
      </c>
      <c r="H74" s="1" t="s">
        <v>160</v>
      </c>
      <c r="I74" s="1" t="s">
        <v>26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161</v>
      </c>
      <c r="H75" s="1" t="s">
        <v>162</v>
      </c>
      <c r="I75" s="1" t="s">
        <v>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x14ac:dyDescent="0.3">
      <c r="A76" s="1">
        <v>56</v>
      </c>
      <c r="B76" s="1" t="s">
        <v>14</v>
      </c>
      <c r="C76" s="1" t="s">
        <v>60</v>
      </c>
      <c r="D76" s="1" t="s">
        <v>16</v>
      </c>
      <c r="E76" s="1" t="s">
        <v>32</v>
      </c>
      <c r="F76" s="1" t="s">
        <v>29</v>
      </c>
      <c r="G76" s="1" t="s">
        <v>33</v>
      </c>
      <c r="H76" s="1" t="s">
        <v>827</v>
      </c>
      <c r="I76" s="1" t="s">
        <v>26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0</v>
      </c>
      <c r="AJ76" s="1">
        <v>0</v>
      </c>
    </row>
    <row r="77" spans="1:36" x14ac:dyDescent="0.3">
      <c r="A77" s="1">
        <v>57</v>
      </c>
      <c r="B77" s="1" t="s">
        <v>14</v>
      </c>
      <c r="C77" s="1" t="s">
        <v>60</v>
      </c>
      <c r="D77" s="1" t="s">
        <v>210</v>
      </c>
      <c r="E77" s="1" t="s">
        <v>17</v>
      </c>
      <c r="F77" s="1" t="s">
        <v>29</v>
      </c>
      <c r="G77" s="1" t="s">
        <v>85</v>
      </c>
      <c r="H77" s="1" t="s">
        <v>828</v>
      </c>
      <c r="I77" s="1" t="s">
        <v>26</v>
      </c>
      <c r="J77" s="1">
        <v>3</v>
      </c>
      <c r="K77" s="1">
        <v>303</v>
      </c>
      <c r="L77" s="1">
        <v>303</v>
      </c>
      <c r="M77" s="1">
        <v>86000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7">
        <v>86000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7">
        <v>0</v>
      </c>
      <c r="AI77" s="7">
        <v>86000</v>
      </c>
      <c r="AJ77" s="1">
        <v>283</v>
      </c>
    </row>
    <row r="78" spans="1:36" x14ac:dyDescent="0.3">
      <c r="A78" s="1">
        <v>58</v>
      </c>
      <c r="B78" s="1" t="s">
        <v>14</v>
      </c>
      <c r="C78" s="1" t="s">
        <v>60</v>
      </c>
      <c r="D78" s="1" t="s">
        <v>16</v>
      </c>
      <c r="E78" s="1" t="s">
        <v>17</v>
      </c>
      <c r="F78" s="1" t="s">
        <v>37</v>
      </c>
      <c r="G78" s="1" t="s">
        <v>223</v>
      </c>
      <c r="H78" s="1" t="s">
        <v>829</v>
      </c>
      <c r="I78" s="1" t="s">
        <v>21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x14ac:dyDescent="0.3">
      <c r="A79" s="2"/>
      <c r="B79" s="2" t="s">
        <v>47</v>
      </c>
      <c r="C79" s="2" t="s">
        <v>60</v>
      </c>
      <c r="D79" s="2"/>
      <c r="E79" s="2"/>
      <c r="F79" s="2"/>
      <c r="G79" s="2"/>
      <c r="H79" s="2"/>
      <c r="I79" s="2"/>
      <c r="J79" s="2"/>
      <c r="K79" s="2">
        <v>40462</v>
      </c>
      <c r="L79" s="2">
        <v>40443</v>
      </c>
      <c r="M79" s="2">
        <v>5812879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15000</v>
      </c>
      <c r="W79" s="2">
        <v>5827879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5827879</v>
      </c>
      <c r="AJ79" s="2"/>
    </row>
    <row r="80" spans="1:36" x14ac:dyDescent="0.3">
      <c r="A80" s="1">
        <v>1</v>
      </c>
      <c r="B80" s="1" t="s">
        <v>14</v>
      </c>
      <c r="C80" s="1" t="s">
        <v>163</v>
      </c>
      <c r="D80" s="1" t="s">
        <v>16</v>
      </c>
      <c r="E80" s="1" t="s">
        <v>32</v>
      </c>
      <c r="F80" s="1" t="s">
        <v>118</v>
      </c>
      <c r="G80" s="1" t="s">
        <v>164</v>
      </c>
      <c r="H80" s="1" t="s">
        <v>165</v>
      </c>
      <c r="I80" s="1" t="s">
        <v>26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x14ac:dyDescent="0.3">
      <c r="A81" s="1">
        <v>2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18</v>
      </c>
      <c r="G81" s="1" t="s">
        <v>19</v>
      </c>
      <c r="H81" s="1" t="s">
        <v>166</v>
      </c>
      <c r="I81" s="1" t="s">
        <v>21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x14ac:dyDescent="0.3">
      <c r="A82" s="1">
        <v>3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49</v>
      </c>
      <c r="G82" s="1" t="s">
        <v>63</v>
      </c>
      <c r="H82" s="1" t="s">
        <v>167</v>
      </c>
      <c r="I82" s="1" t="s">
        <v>49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x14ac:dyDescent="0.3">
      <c r="A83" s="1">
        <v>4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49</v>
      </c>
      <c r="G83" s="1" t="s">
        <v>63</v>
      </c>
      <c r="H83" s="1" t="s">
        <v>168</v>
      </c>
      <c r="I83" s="1" t="s">
        <v>49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x14ac:dyDescent="0.3">
      <c r="A84" s="1">
        <v>5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49</v>
      </c>
      <c r="G84" s="1" t="s">
        <v>63</v>
      </c>
      <c r="H84" s="1" t="s">
        <v>169</v>
      </c>
      <c r="I84" s="1" t="s">
        <v>49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x14ac:dyDescent="0.3">
      <c r="A85" s="1">
        <v>6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170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x14ac:dyDescent="0.3">
      <c r="A86" s="1">
        <v>7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171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x14ac:dyDescent="0.3">
      <c r="A87" s="1">
        <v>8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18</v>
      </c>
      <c r="G87" s="1" t="s">
        <v>19</v>
      </c>
      <c r="H87" s="1" t="s">
        <v>172</v>
      </c>
      <c r="I87" s="1" t="s">
        <v>21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x14ac:dyDescent="0.3">
      <c r="A88" s="1">
        <v>9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18</v>
      </c>
      <c r="G88" s="1" t="s">
        <v>19</v>
      </c>
      <c r="H88" s="1" t="s">
        <v>173</v>
      </c>
      <c r="I88" s="1" t="s">
        <v>21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x14ac:dyDescent="0.3">
      <c r="A89" s="1">
        <v>10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29</v>
      </c>
      <c r="G89" s="1" t="s">
        <v>61</v>
      </c>
      <c r="H89" s="1" t="s">
        <v>174</v>
      </c>
      <c r="I89" s="1" t="s">
        <v>26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x14ac:dyDescent="0.3">
      <c r="A90" s="1">
        <v>11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18</v>
      </c>
      <c r="G90" s="1" t="s">
        <v>69</v>
      </c>
      <c r="H90" s="1" t="s">
        <v>175</v>
      </c>
      <c r="I90" s="1" t="s">
        <v>21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x14ac:dyDescent="0.3">
      <c r="A91" s="1">
        <v>12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29</v>
      </c>
      <c r="G91" s="1" t="s">
        <v>61</v>
      </c>
      <c r="H91" s="1" t="s">
        <v>176</v>
      </c>
      <c r="I91" s="1" t="s">
        <v>26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x14ac:dyDescent="0.3">
      <c r="A92" s="1">
        <v>13</v>
      </c>
      <c r="B92" s="1" t="s">
        <v>14</v>
      </c>
      <c r="C92" s="1" t="s">
        <v>163</v>
      </c>
      <c r="D92" s="1" t="s">
        <v>16</v>
      </c>
      <c r="E92" s="1" t="s">
        <v>17</v>
      </c>
      <c r="F92" s="1" t="s">
        <v>18</v>
      </c>
      <c r="G92" s="1" t="s">
        <v>69</v>
      </c>
      <c r="H92" s="1" t="s">
        <v>177</v>
      </c>
      <c r="I92" s="1" t="s">
        <v>21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x14ac:dyDescent="0.3">
      <c r="A93" s="1">
        <v>14</v>
      </c>
      <c r="B93" s="1" t="s">
        <v>14</v>
      </c>
      <c r="C93" s="1" t="s">
        <v>163</v>
      </c>
      <c r="D93" s="1" t="s">
        <v>16</v>
      </c>
      <c r="E93" s="1" t="s">
        <v>17</v>
      </c>
      <c r="F93" s="1" t="s">
        <v>29</v>
      </c>
      <c r="G93" s="1" t="s">
        <v>61</v>
      </c>
      <c r="H93" s="1" t="s">
        <v>178</v>
      </c>
      <c r="I93" s="1" t="s">
        <v>26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0</v>
      </c>
      <c r="AJ93" s="1">
        <v>0</v>
      </c>
    </row>
    <row r="94" spans="1:36" x14ac:dyDescent="0.3">
      <c r="A94" s="1">
        <v>15</v>
      </c>
      <c r="B94" s="1" t="s">
        <v>14</v>
      </c>
      <c r="C94" s="1" t="s">
        <v>163</v>
      </c>
      <c r="D94" s="1" t="s">
        <v>16</v>
      </c>
      <c r="E94" s="1" t="s">
        <v>22</v>
      </c>
      <c r="F94" s="1" t="s">
        <v>23</v>
      </c>
      <c r="G94" s="1" t="s">
        <v>24</v>
      </c>
      <c r="H94" s="1" t="s">
        <v>179</v>
      </c>
      <c r="I94" s="1" t="s">
        <v>26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0</v>
      </c>
      <c r="AJ94" s="1">
        <v>0</v>
      </c>
    </row>
    <row r="95" spans="1:36" x14ac:dyDescent="0.3">
      <c r="A95" s="1">
        <v>16</v>
      </c>
      <c r="B95" s="1" t="s">
        <v>14</v>
      </c>
      <c r="C95" s="1" t="s">
        <v>163</v>
      </c>
      <c r="D95" s="1" t="s">
        <v>16</v>
      </c>
      <c r="E95" s="1" t="s">
        <v>17</v>
      </c>
      <c r="F95" s="1" t="s">
        <v>29</v>
      </c>
      <c r="G95" s="1" t="s">
        <v>79</v>
      </c>
      <c r="H95" s="1" t="s">
        <v>183</v>
      </c>
      <c r="I95" s="1" t="s">
        <v>26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0</v>
      </c>
      <c r="AJ95" s="1">
        <v>0</v>
      </c>
    </row>
    <row r="96" spans="1:36" x14ac:dyDescent="0.3">
      <c r="A96" s="1">
        <v>17</v>
      </c>
      <c r="B96" s="1" t="s">
        <v>14</v>
      </c>
      <c r="C96" s="1" t="s">
        <v>163</v>
      </c>
      <c r="D96" s="1" t="s">
        <v>16</v>
      </c>
      <c r="E96" s="1" t="s">
        <v>17</v>
      </c>
      <c r="F96" s="1" t="s">
        <v>29</v>
      </c>
      <c r="G96" s="1" t="s">
        <v>30</v>
      </c>
      <c r="H96" s="1" t="s">
        <v>193</v>
      </c>
      <c r="I96" s="1" t="s">
        <v>26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0</v>
      </c>
      <c r="AJ96" s="1">
        <v>0</v>
      </c>
    </row>
    <row r="97" spans="1:36" x14ac:dyDescent="0.3">
      <c r="A97" s="1">
        <v>18</v>
      </c>
      <c r="B97" s="1" t="s">
        <v>14</v>
      </c>
      <c r="C97" s="1" t="s">
        <v>163</v>
      </c>
      <c r="D97" s="1" t="s">
        <v>16</v>
      </c>
      <c r="E97" s="1" t="s">
        <v>17</v>
      </c>
      <c r="F97" s="1" t="s">
        <v>29</v>
      </c>
      <c r="G97" s="1" t="s">
        <v>30</v>
      </c>
      <c r="H97" s="1" t="s">
        <v>97</v>
      </c>
      <c r="I97" s="1" t="s">
        <v>26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x14ac:dyDescent="0.3">
      <c r="A98" s="1">
        <v>19</v>
      </c>
      <c r="B98" s="1" t="s">
        <v>14</v>
      </c>
      <c r="C98" s="1" t="s">
        <v>163</v>
      </c>
      <c r="D98" s="1" t="s">
        <v>16</v>
      </c>
      <c r="E98" s="1" t="s">
        <v>17</v>
      </c>
      <c r="F98" s="1" t="s">
        <v>29</v>
      </c>
      <c r="G98" s="1" t="s">
        <v>30</v>
      </c>
      <c r="H98" s="1" t="s">
        <v>494</v>
      </c>
      <c r="I98" s="1" t="s">
        <v>26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x14ac:dyDescent="0.3">
      <c r="A99" s="1">
        <v>20</v>
      </c>
      <c r="B99" s="1" t="s">
        <v>14</v>
      </c>
      <c r="C99" s="1" t="s">
        <v>163</v>
      </c>
      <c r="D99" s="1" t="s">
        <v>16</v>
      </c>
      <c r="E99" s="1" t="s">
        <v>17</v>
      </c>
      <c r="F99" s="1" t="s">
        <v>29</v>
      </c>
      <c r="G99" s="1" t="s">
        <v>98</v>
      </c>
      <c r="H99" s="1" t="s">
        <v>194</v>
      </c>
      <c r="I99" s="1" t="s">
        <v>26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0</v>
      </c>
      <c r="AJ99" s="1">
        <v>0</v>
      </c>
    </row>
    <row r="100" spans="1:36" x14ac:dyDescent="0.3">
      <c r="A100" s="1">
        <v>21</v>
      </c>
      <c r="B100" s="1" t="s">
        <v>14</v>
      </c>
      <c r="C100" s="1" t="s">
        <v>163</v>
      </c>
      <c r="D100" s="1" t="s">
        <v>16</v>
      </c>
      <c r="E100" s="1" t="s">
        <v>17</v>
      </c>
      <c r="F100" s="1" t="s">
        <v>49</v>
      </c>
      <c r="G100" s="1" t="s">
        <v>195</v>
      </c>
      <c r="H100" s="1" t="s">
        <v>196</v>
      </c>
      <c r="I100" s="1" t="s">
        <v>49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x14ac:dyDescent="0.3">
      <c r="A101" s="1">
        <v>22</v>
      </c>
      <c r="B101" s="1" t="s">
        <v>14</v>
      </c>
      <c r="C101" s="1" t="s">
        <v>163</v>
      </c>
      <c r="D101" s="1" t="s">
        <v>16</v>
      </c>
      <c r="E101" s="1" t="s">
        <v>17</v>
      </c>
      <c r="F101" s="1" t="s">
        <v>18</v>
      </c>
      <c r="G101" s="1" t="s">
        <v>19</v>
      </c>
      <c r="H101" s="1" t="s">
        <v>197</v>
      </c>
      <c r="I101" s="1" t="s">
        <v>198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0</v>
      </c>
      <c r="AJ101" s="1">
        <v>0</v>
      </c>
    </row>
    <row r="102" spans="1:36" x14ac:dyDescent="0.3">
      <c r="A102" s="1">
        <v>23</v>
      </c>
      <c r="B102" s="1" t="s">
        <v>14</v>
      </c>
      <c r="C102" s="1" t="s">
        <v>163</v>
      </c>
      <c r="D102" s="1" t="s">
        <v>16</v>
      </c>
      <c r="E102" s="1" t="s">
        <v>17</v>
      </c>
      <c r="F102" s="1" t="s">
        <v>37</v>
      </c>
      <c r="G102" s="1" t="s">
        <v>123</v>
      </c>
      <c r="H102" s="1" t="s">
        <v>203</v>
      </c>
      <c r="I102" s="1" t="s">
        <v>21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0</v>
      </c>
      <c r="AJ102" s="1">
        <v>0</v>
      </c>
    </row>
    <row r="103" spans="1:36" x14ac:dyDescent="0.3">
      <c r="A103" s="1">
        <v>24</v>
      </c>
      <c r="B103" s="1" t="s">
        <v>14</v>
      </c>
      <c r="C103" s="1" t="s">
        <v>163</v>
      </c>
      <c r="D103" s="1" t="s">
        <v>188</v>
      </c>
      <c r="E103" s="1" t="s">
        <v>17</v>
      </c>
      <c r="F103" s="1" t="s">
        <v>18</v>
      </c>
      <c r="G103" s="1" t="s">
        <v>107</v>
      </c>
      <c r="H103" s="1" t="s">
        <v>508</v>
      </c>
      <c r="I103" s="1" t="s">
        <v>21</v>
      </c>
      <c r="J103" s="1">
        <v>17</v>
      </c>
      <c r="K103" s="1">
        <v>727</v>
      </c>
      <c r="L103" s="1">
        <v>727</v>
      </c>
      <c r="M103" s="1">
        <v>139000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139000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139000</v>
      </c>
      <c r="AJ103" s="1">
        <v>191</v>
      </c>
    </row>
    <row r="104" spans="1:36" x14ac:dyDescent="0.3">
      <c r="A104" s="1">
        <v>25</v>
      </c>
      <c r="B104" s="1" t="s">
        <v>14</v>
      </c>
      <c r="C104" s="1" t="s">
        <v>163</v>
      </c>
      <c r="D104" s="1" t="s">
        <v>212</v>
      </c>
      <c r="E104" s="1" t="s">
        <v>17</v>
      </c>
      <c r="F104" s="1" t="s">
        <v>18</v>
      </c>
      <c r="G104" s="1" t="s">
        <v>107</v>
      </c>
      <c r="H104" s="1" t="s">
        <v>207</v>
      </c>
      <c r="I104" s="1" t="s">
        <v>21</v>
      </c>
      <c r="J104" s="1">
        <v>17</v>
      </c>
      <c r="K104" s="1">
        <v>650</v>
      </c>
      <c r="L104" s="1">
        <v>650</v>
      </c>
      <c r="M104" s="1">
        <v>97000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97000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97000</v>
      </c>
      <c r="AJ104" s="1">
        <v>149</v>
      </c>
    </row>
    <row r="105" spans="1:36" x14ac:dyDescent="0.3">
      <c r="A105" s="1">
        <v>26</v>
      </c>
      <c r="B105" s="1" t="s">
        <v>14</v>
      </c>
      <c r="C105" s="1" t="s">
        <v>163</v>
      </c>
      <c r="D105" s="1" t="s">
        <v>208</v>
      </c>
      <c r="E105" s="1" t="s">
        <v>17</v>
      </c>
      <c r="F105" s="1" t="s">
        <v>18</v>
      </c>
      <c r="G105" s="1" t="s">
        <v>107</v>
      </c>
      <c r="H105" s="1" t="s">
        <v>209</v>
      </c>
      <c r="I105" s="1" t="s">
        <v>21</v>
      </c>
      <c r="J105" s="1">
        <v>16</v>
      </c>
      <c r="K105" s="1">
        <v>2094</v>
      </c>
      <c r="L105" s="1">
        <v>2094</v>
      </c>
      <c r="M105" s="1">
        <v>317000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317000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317000</v>
      </c>
      <c r="AJ105" s="1">
        <v>151</v>
      </c>
    </row>
    <row r="106" spans="1:36" x14ac:dyDescent="0.3">
      <c r="A106" s="1">
        <v>27</v>
      </c>
      <c r="B106" s="1" t="s">
        <v>14</v>
      </c>
      <c r="C106" s="1" t="s">
        <v>163</v>
      </c>
      <c r="D106" s="1" t="s">
        <v>593</v>
      </c>
      <c r="E106" s="1" t="s">
        <v>17</v>
      </c>
      <c r="F106" s="1" t="s">
        <v>18</v>
      </c>
      <c r="G106" s="1" t="s">
        <v>107</v>
      </c>
      <c r="H106" s="1" t="s">
        <v>110</v>
      </c>
      <c r="I106" s="1" t="s">
        <v>21</v>
      </c>
      <c r="J106" s="1">
        <v>16</v>
      </c>
      <c r="K106" s="1">
        <v>1376</v>
      </c>
      <c r="L106" s="1">
        <v>1376</v>
      </c>
      <c r="M106" s="1">
        <v>154000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154000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154000</v>
      </c>
      <c r="AJ106" s="1">
        <v>111</v>
      </c>
    </row>
    <row r="107" spans="1:36" x14ac:dyDescent="0.3">
      <c r="A107" s="1">
        <v>28</v>
      </c>
      <c r="B107" s="1" t="s">
        <v>14</v>
      </c>
      <c r="C107" s="1" t="s">
        <v>163</v>
      </c>
      <c r="D107" s="1" t="s">
        <v>759</v>
      </c>
      <c r="E107" s="1" t="s">
        <v>17</v>
      </c>
      <c r="F107" s="1" t="s">
        <v>18</v>
      </c>
      <c r="G107" s="1" t="s">
        <v>107</v>
      </c>
      <c r="H107" s="1" t="s">
        <v>211</v>
      </c>
      <c r="I107" s="1" t="s">
        <v>21</v>
      </c>
      <c r="J107" s="1">
        <v>10</v>
      </c>
      <c r="K107" s="1">
        <v>412</v>
      </c>
      <c r="L107" s="1">
        <v>412</v>
      </c>
      <c r="M107" s="1">
        <v>40000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40000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40000</v>
      </c>
      <c r="AJ107" s="1">
        <v>97</v>
      </c>
    </row>
    <row r="108" spans="1:36" x14ac:dyDescent="0.3">
      <c r="A108" s="1">
        <v>29</v>
      </c>
      <c r="B108" s="1" t="s">
        <v>14</v>
      </c>
      <c r="C108" s="1" t="s">
        <v>163</v>
      </c>
      <c r="D108" s="1" t="s">
        <v>559</v>
      </c>
      <c r="E108" s="1" t="s">
        <v>17</v>
      </c>
      <c r="F108" s="1" t="s">
        <v>29</v>
      </c>
      <c r="G108" s="1" t="s">
        <v>61</v>
      </c>
      <c r="H108" s="1" t="s">
        <v>338</v>
      </c>
      <c r="I108" s="1" t="s">
        <v>26</v>
      </c>
      <c r="J108" s="1">
        <v>24</v>
      </c>
      <c r="K108" s="1">
        <v>2707</v>
      </c>
      <c r="L108" s="1">
        <v>2707</v>
      </c>
      <c r="M108" s="1">
        <v>373000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373000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373000</v>
      </c>
      <c r="AJ108" s="1">
        <v>137</v>
      </c>
    </row>
    <row r="109" spans="1:36" x14ac:dyDescent="0.3">
      <c r="A109" s="1">
        <v>30</v>
      </c>
      <c r="B109" s="1" t="s">
        <v>14</v>
      </c>
      <c r="C109" s="1" t="s">
        <v>163</v>
      </c>
      <c r="D109" s="1" t="s">
        <v>680</v>
      </c>
      <c r="E109" s="1" t="s">
        <v>17</v>
      </c>
      <c r="F109" s="1" t="s">
        <v>29</v>
      </c>
      <c r="G109" s="1" t="s">
        <v>61</v>
      </c>
      <c r="H109" s="1" t="s">
        <v>213</v>
      </c>
      <c r="I109" s="1" t="s">
        <v>26</v>
      </c>
      <c r="J109" s="1">
        <v>18</v>
      </c>
      <c r="K109" s="1">
        <v>2183</v>
      </c>
      <c r="L109" s="1">
        <v>2183</v>
      </c>
      <c r="M109" s="1">
        <v>227000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227000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227000</v>
      </c>
      <c r="AJ109" s="1">
        <v>103</v>
      </c>
    </row>
    <row r="110" spans="1:36" x14ac:dyDescent="0.3">
      <c r="A110" s="1">
        <v>31</v>
      </c>
      <c r="B110" s="1" t="s">
        <v>14</v>
      </c>
      <c r="C110" s="1" t="s">
        <v>163</v>
      </c>
      <c r="D110" s="1" t="s">
        <v>180</v>
      </c>
      <c r="E110" s="1" t="s">
        <v>17</v>
      </c>
      <c r="F110" s="1" t="s">
        <v>18</v>
      </c>
      <c r="G110" s="1" t="s">
        <v>69</v>
      </c>
      <c r="H110" s="1" t="s">
        <v>403</v>
      </c>
      <c r="I110" s="1" t="s">
        <v>21</v>
      </c>
      <c r="J110" s="1">
        <v>20</v>
      </c>
      <c r="K110" s="1">
        <v>1137</v>
      </c>
      <c r="L110" s="1">
        <v>1137</v>
      </c>
      <c r="M110" s="1">
        <v>120000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120000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120000</v>
      </c>
      <c r="AJ110" s="1">
        <v>105</v>
      </c>
    </row>
    <row r="111" spans="1:36" x14ac:dyDescent="0.3">
      <c r="A111" s="1">
        <v>32</v>
      </c>
      <c r="B111" s="1" t="s">
        <v>14</v>
      </c>
      <c r="C111" s="1" t="s">
        <v>163</v>
      </c>
      <c r="D111" s="1" t="s">
        <v>16</v>
      </c>
      <c r="E111" s="1" t="s">
        <v>17</v>
      </c>
      <c r="F111" s="1" t="s">
        <v>37</v>
      </c>
      <c r="G111" s="1" t="s">
        <v>38</v>
      </c>
      <c r="H111" s="1" t="s">
        <v>216</v>
      </c>
      <c r="I111" s="1" t="s">
        <v>21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0</v>
      </c>
      <c r="AJ111" s="1">
        <v>0</v>
      </c>
    </row>
    <row r="112" spans="1:36" x14ac:dyDescent="0.3">
      <c r="A112" s="1">
        <v>33</v>
      </c>
      <c r="B112" s="1" t="s">
        <v>14</v>
      </c>
      <c r="C112" s="1" t="s">
        <v>163</v>
      </c>
      <c r="D112" s="1" t="s">
        <v>199</v>
      </c>
      <c r="E112" s="1" t="s">
        <v>17</v>
      </c>
      <c r="F112" s="1" t="s">
        <v>29</v>
      </c>
      <c r="G112" s="1" t="s">
        <v>129</v>
      </c>
      <c r="H112" s="1" t="s">
        <v>513</v>
      </c>
      <c r="I112" s="1" t="s">
        <v>21</v>
      </c>
      <c r="J112" s="1">
        <v>16</v>
      </c>
      <c r="K112" s="1">
        <v>739</v>
      </c>
      <c r="L112" s="1">
        <v>739</v>
      </c>
      <c r="M112" s="1">
        <v>133000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133000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133000</v>
      </c>
      <c r="AJ112" s="1">
        <v>179</v>
      </c>
    </row>
    <row r="113" spans="1:36" x14ac:dyDescent="0.3">
      <c r="A113" s="1">
        <v>34</v>
      </c>
      <c r="B113" s="1" t="s">
        <v>14</v>
      </c>
      <c r="C113" s="1" t="s">
        <v>163</v>
      </c>
      <c r="D113" s="1" t="s">
        <v>557</v>
      </c>
      <c r="E113" s="1" t="s">
        <v>17</v>
      </c>
      <c r="F113" s="1" t="s">
        <v>29</v>
      </c>
      <c r="G113" s="1" t="s">
        <v>129</v>
      </c>
      <c r="H113" s="1" t="s">
        <v>515</v>
      </c>
      <c r="I113" s="1" t="s">
        <v>21</v>
      </c>
      <c r="J113" s="1">
        <v>20</v>
      </c>
      <c r="K113" s="1">
        <v>503</v>
      </c>
      <c r="L113" s="1">
        <v>503</v>
      </c>
      <c r="M113" s="1">
        <v>136000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136000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136000</v>
      </c>
      <c r="AJ113" s="1">
        <v>270</v>
      </c>
    </row>
    <row r="114" spans="1:36" x14ac:dyDescent="0.3">
      <c r="A114" s="1">
        <v>35</v>
      </c>
      <c r="B114" s="1" t="s">
        <v>14</v>
      </c>
      <c r="C114" s="1" t="s">
        <v>163</v>
      </c>
      <c r="D114" s="1" t="s">
        <v>204</v>
      </c>
      <c r="E114" s="1" t="s">
        <v>17</v>
      </c>
      <c r="F114" s="1" t="s">
        <v>29</v>
      </c>
      <c r="G114" s="1" t="s">
        <v>129</v>
      </c>
      <c r="H114" s="1" t="s">
        <v>218</v>
      </c>
      <c r="I114" s="1" t="s">
        <v>21</v>
      </c>
      <c r="J114" s="1">
        <v>22</v>
      </c>
      <c r="K114" s="1">
        <v>1572</v>
      </c>
      <c r="L114" s="1">
        <v>1572</v>
      </c>
      <c r="M114" s="1">
        <v>343000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343000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343000</v>
      </c>
      <c r="AJ114" s="1">
        <v>218</v>
      </c>
    </row>
    <row r="115" spans="1:36" x14ac:dyDescent="0.3">
      <c r="A115" s="1">
        <v>36</v>
      </c>
      <c r="B115" s="1" t="s">
        <v>14</v>
      </c>
      <c r="C115" s="1" t="s">
        <v>163</v>
      </c>
      <c r="D115" s="1" t="s">
        <v>560</v>
      </c>
      <c r="E115" s="1" t="s">
        <v>17</v>
      </c>
      <c r="F115" s="1" t="s">
        <v>29</v>
      </c>
      <c r="G115" s="1" t="s">
        <v>129</v>
      </c>
      <c r="H115" s="1" t="s">
        <v>220</v>
      </c>
      <c r="I115" s="1" t="s">
        <v>21</v>
      </c>
      <c r="J115" s="1">
        <v>20</v>
      </c>
      <c r="K115" s="1">
        <v>1360</v>
      </c>
      <c r="L115" s="1">
        <v>1360</v>
      </c>
      <c r="M115" s="1">
        <v>252000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252000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252000</v>
      </c>
      <c r="AJ115" s="1">
        <v>185</v>
      </c>
    </row>
    <row r="116" spans="1:36" x14ac:dyDescent="0.3">
      <c r="A116" s="1">
        <v>37</v>
      </c>
      <c r="B116" s="1" t="s">
        <v>14</v>
      </c>
      <c r="C116" s="1" t="s">
        <v>163</v>
      </c>
      <c r="D116" s="1" t="s">
        <v>16</v>
      </c>
      <c r="E116" s="1" t="s">
        <v>17</v>
      </c>
      <c r="F116" s="1" t="s">
        <v>49</v>
      </c>
      <c r="G116" s="1" t="s">
        <v>221</v>
      </c>
      <c r="H116" s="1" t="s">
        <v>222</v>
      </c>
      <c r="I116" s="1" t="s">
        <v>49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0</v>
      </c>
      <c r="AJ116" s="1">
        <v>0</v>
      </c>
    </row>
    <row r="117" spans="1:36" x14ac:dyDescent="0.3">
      <c r="A117" s="1">
        <v>38</v>
      </c>
      <c r="B117" s="1" t="s">
        <v>14</v>
      </c>
      <c r="C117" s="1" t="s">
        <v>163</v>
      </c>
      <c r="D117" s="1" t="s">
        <v>16</v>
      </c>
      <c r="E117" s="1" t="s">
        <v>17</v>
      </c>
      <c r="F117" s="1" t="s">
        <v>152</v>
      </c>
      <c r="G117" s="1" t="s">
        <v>223</v>
      </c>
      <c r="H117" s="1" t="s">
        <v>224</v>
      </c>
      <c r="I117" s="1" t="s">
        <v>198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0</v>
      </c>
      <c r="AJ117" s="1">
        <v>0</v>
      </c>
    </row>
    <row r="118" spans="1:36" x14ac:dyDescent="0.3">
      <c r="A118" s="1">
        <v>39</v>
      </c>
      <c r="B118" s="1" t="s">
        <v>14</v>
      </c>
      <c r="C118" s="1" t="s">
        <v>163</v>
      </c>
      <c r="D118" s="1" t="s">
        <v>16</v>
      </c>
      <c r="E118" s="1" t="s">
        <v>17</v>
      </c>
      <c r="F118" s="1" t="s">
        <v>29</v>
      </c>
      <c r="G118" s="1" t="s">
        <v>227</v>
      </c>
      <c r="H118" s="1" t="s">
        <v>228</v>
      </c>
      <c r="I118" s="1" t="s">
        <v>26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0</v>
      </c>
      <c r="AJ118" s="1">
        <v>0</v>
      </c>
    </row>
    <row r="119" spans="1:36" x14ac:dyDescent="0.3">
      <c r="A119" s="1">
        <v>40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29</v>
      </c>
      <c r="G119" s="1" t="s">
        <v>61</v>
      </c>
      <c r="H119" s="1" t="s">
        <v>229</v>
      </c>
      <c r="I119" s="1" t="s">
        <v>26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x14ac:dyDescent="0.3">
      <c r="A120" s="1">
        <v>41</v>
      </c>
      <c r="B120" s="1" t="s">
        <v>14</v>
      </c>
      <c r="C120" s="1" t="s">
        <v>163</v>
      </c>
      <c r="D120" s="1" t="s">
        <v>606</v>
      </c>
      <c r="E120" s="1" t="s">
        <v>17</v>
      </c>
      <c r="F120" s="1" t="s">
        <v>29</v>
      </c>
      <c r="G120" s="1" t="s">
        <v>61</v>
      </c>
      <c r="H120" s="1" t="s">
        <v>230</v>
      </c>
      <c r="I120" s="1" t="s">
        <v>26</v>
      </c>
      <c r="J120" s="1">
        <v>23</v>
      </c>
      <c r="K120" s="1">
        <v>1028</v>
      </c>
      <c r="L120" s="1">
        <v>1028</v>
      </c>
      <c r="M120" s="1">
        <v>140000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140000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140000</v>
      </c>
      <c r="AJ120" s="1">
        <v>136</v>
      </c>
    </row>
    <row r="121" spans="1:36" x14ac:dyDescent="0.3">
      <c r="A121" s="1">
        <v>42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37</v>
      </c>
      <c r="G121" s="1" t="s">
        <v>123</v>
      </c>
      <c r="H121" s="1" t="s">
        <v>231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x14ac:dyDescent="0.3">
      <c r="A122" s="1">
        <v>43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29</v>
      </c>
      <c r="G122" s="1" t="s">
        <v>98</v>
      </c>
      <c r="H122" s="1" t="s">
        <v>232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x14ac:dyDescent="0.3">
      <c r="A123" s="1">
        <v>44</v>
      </c>
      <c r="B123" s="1" t="s">
        <v>14</v>
      </c>
      <c r="C123" s="1" t="s">
        <v>163</v>
      </c>
      <c r="D123" s="1" t="s">
        <v>16</v>
      </c>
      <c r="E123" s="1" t="s">
        <v>17</v>
      </c>
      <c r="F123" s="1" t="s">
        <v>18</v>
      </c>
      <c r="G123" s="1" t="s">
        <v>69</v>
      </c>
      <c r="H123" s="1" t="s">
        <v>233</v>
      </c>
      <c r="I123" s="1" t="s">
        <v>21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0</v>
      </c>
      <c r="AJ123" s="1">
        <v>0</v>
      </c>
    </row>
    <row r="124" spans="1:36" x14ac:dyDescent="0.3">
      <c r="A124" s="1">
        <v>45</v>
      </c>
      <c r="B124" s="1" t="s">
        <v>14</v>
      </c>
      <c r="C124" s="1" t="s">
        <v>163</v>
      </c>
      <c r="D124" s="1" t="s">
        <v>190</v>
      </c>
      <c r="E124" s="1" t="s">
        <v>17</v>
      </c>
      <c r="F124" s="1" t="s">
        <v>29</v>
      </c>
      <c r="G124" s="1" t="s">
        <v>44</v>
      </c>
      <c r="H124" s="1" t="s">
        <v>234</v>
      </c>
      <c r="I124" s="1" t="s">
        <v>21</v>
      </c>
      <c r="J124" s="1">
        <v>20</v>
      </c>
      <c r="K124" s="1">
        <v>1162</v>
      </c>
      <c r="L124" s="1">
        <v>1162</v>
      </c>
      <c r="M124" s="1">
        <v>280000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280000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280000</v>
      </c>
      <c r="AJ124" s="1">
        <v>240</v>
      </c>
    </row>
    <row r="125" spans="1:36" x14ac:dyDescent="0.3">
      <c r="A125" s="1">
        <v>46</v>
      </c>
      <c r="B125" s="1" t="s">
        <v>14</v>
      </c>
      <c r="C125" s="1" t="s">
        <v>163</v>
      </c>
      <c r="D125" s="1" t="s">
        <v>493</v>
      </c>
      <c r="E125" s="1" t="s">
        <v>17</v>
      </c>
      <c r="F125" s="1" t="s">
        <v>29</v>
      </c>
      <c r="G125" s="1" t="s">
        <v>44</v>
      </c>
      <c r="H125" s="1" t="s">
        <v>235</v>
      </c>
      <c r="I125" s="1" t="s">
        <v>21</v>
      </c>
      <c r="J125" s="1">
        <v>19</v>
      </c>
      <c r="K125" s="1">
        <v>2282</v>
      </c>
      <c r="L125" s="1">
        <v>2282</v>
      </c>
      <c r="M125" s="1">
        <v>360000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7">
        <v>360000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7">
        <v>0</v>
      </c>
      <c r="AI125" s="7">
        <v>360000</v>
      </c>
      <c r="AJ125" s="1">
        <v>157</v>
      </c>
    </row>
    <row r="126" spans="1:36" x14ac:dyDescent="0.3">
      <c r="A126" s="1">
        <v>47</v>
      </c>
      <c r="B126" s="1" t="s">
        <v>14</v>
      </c>
      <c r="C126" s="1" t="s">
        <v>163</v>
      </c>
      <c r="D126" s="1" t="s">
        <v>554</v>
      </c>
      <c r="E126" s="1" t="s">
        <v>17</v>
      </c>
      <c r="F126" s="1" t="s">
        <v>29</v>
      </c>
      <c r="G126" s="1" t="s">
        <v>44</v>
      </c>
      <c r="H126" s="1" t="s">
        <v>236</v>
      </c>
      <c r="I126" s="1" t="s">
        <v>21</v>
      </c>
      <c r="J126" s="1">
        <v>19</v>
      </c>
      <c r="K126" s="1">
        <v>2098</v>
      </c>
      <c r="L126" s="1">
        <v>2098</v>
      </c>
      <c r="M126" s="1">
        <v>340000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340000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340000</v>
      </c>
      <c r="AJ126" s="1">
        <v>162</v>
      </c>
    </row>
    <row r="127" spans="1:36" x14ac:dyDescent="0.3">
      <c r="A127" s="1">
        <v>48</v>
      </c>
      <c r="B127" s="1" t="s">
        <v>14</v>
      </c>
      <c r="C127" s="1" t="s">
        <v>163</v>
      </c>
      <c r="D127" s="1" t="s">
        <v>199</v>
      </c>
      <c r="E127" s="1" t="s">
        <v>17</v>
      </c>
      <c r="F127" s="1" t="s">
        <v>29</v>
      </c>
      <c r="G127" s="1" t="s">
        <v>129</v>
      </c>
      <c r="H127" s="1" t="s">
        <v>830</v>
      </c>
      <c r="I127" s="1" t="s">
        <v>26</v>
      </c>
      <c r="J127" s="1">
        <v>4</v>
      </c>
      <c r="K127" s="1">
        <v>123</v>
      </c>
      <c r="L127" s="1">
        <v>123</v>
      </c>
      <c r="M127" s="1">
        <v>30000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30000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30000</v>
      </c>
      <c r="AJ127" s="1">
        <v>243</v>
      </c>
    </row>
    <row r="128" spans="1:36" x14ac:dyDescent="0.3">
      <c r="A128" s="2"/>
      <c r="B128" s="2" t="s">
        <v>47</v>
      </c>
      <c r="C128" s="2" t="s">
        <v>163</v>
      </c>
      <c r="D128" s="2"/>
      <c r="E128" s="2"/>
      <c r="F128" s="2"/>
      <c r="G128" s="2"/>
      <c r="H128" s="2"/>
      <c r="I128" s="2"/>
      <c r="J128" s="2"/>
      <c r="K128" s="2">
        <v>22153</v>
      </c>
      <c r="L128" s="2">
        <v>22153</v>
      </c>
      <c r="M128" s="2">
        <v>3481000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3481000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3481000</v>
      </c>
      <c r="AJ128" s="2"/>
    </row>
    <row r="129" spans="1:36" x14ac:dyDescent="0.3">
      <c r="A129" s="1">
        <v>1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49</v>
      </c>
      <c r="G129" s="1" t="s">
        <v>63</v>
      </c>
      <c r="H129" s="1" t="s">
        <v>238</v>
      </c>
      <c r="I129" s="1" t="s">
        <v>49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x14ac:dyDescent="0.3">
      <c r="A130" s="1">
        <v>2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29</v>
      </c>
      <c r="G130" s="1" t="s">
        <v>61</v>
      </c>
      <c r="H130" s="1" t="s">
        <v>239</v>
      </c>
      <c r="I130" s="1" t="s">
        <v>26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x14ac:dyDescent="0.3">
      <c r="A131" s="1">
        <v>3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61</v>
      </c>
      <c r="H131" s="1" t="s">
        <v>240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x14ac:dyDescent="0.3">
      <c r="A132" s="1">
        <v>4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29</v>
      </c>
      <c r="G132" s="1" t="s">
        <v>61</v>
      </c>
      <c r="H132" s="1" t="s">
        <v>241</v>
      </c>
      <c r="I132" s="1" t="s">
        <v>26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x14ac:dyDescent="0.3">
      <c r="A133" s="1">
        <v>5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40</v>
      </c>
      <c r="G133" s="1" t="s">
        <v>242</v>
      </c>
      <c r="H133" s="1" t="s">
        <v>243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x14ac:dyDescent="0.3">
      <c r="A134" s="1">
        <v>6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29</v>
      </c>
      <c r="G134" s="1" t="s">
        <v>61</v>
      </c>
      <c r="H134" s="1" t="s">
        <v>244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x14ac:dyDescent="0.3">
      <c r="A135" s="1">
        <v>7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18</v>
      </c>
      <c r="G135" s="1" t="s">
        <v>69</v>
      </c>
      <c r="H135" s="1" t="s">
        <v>245</v>
      </c>
      <c r="I135" s="1" t="s">
        <v>21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x14ac:dyDescent="0.3">
      <c r="A136" s="1">
        <v>8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246</v>
      </c>
      <c r="H136" s="1" t="s">
        <v>247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x14ac:dyDescent="0.3">
      <c r="A137" s="1">
        <v>9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246</v>
      </c>
      <c r="H137" s="1" t="s">
        <v>248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x14ac:dyDescent="0.3">
      <c r="A138" s="1">
        <v>10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61</v>
      </c>
      <c r="H138" s="1" t="s">
        <v>249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x14ac:dyDescent="0.3">
      <c r="A139" s="1">
        <v>11</v>
      </c>
      <c r="B139" s="1" t="s">
        <v>14</v>
      </c>
      <c r="C139" s="1" t="s">
        <v>237</v>
      </c>
      <c r="D139" s="1" t="s">
        <v>16</v>
      </c>
      <c r="E139" s="1" t="s">
        <v>17</v>
      </c>
      <c r="F139" s="1" t="s">
        <v>29</v>
      </c>
      <c r="G139" s="1" t="s">
        <v>61</v>
      </c>
      <c r="H139" s="1" t="s">
        <v>250</v>
      </c>
      <c r="I139" s="1" t="s">
        <v>26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0</v>
      </c>
      <c r="AJ139" s="1">
        <v>0</v>
      </c>
    </row>
    <row r="140" spans="1:36" x14ac:dyDescent="0.3">
      <c r="A140" s="1">
        <v>12</v>
      </c>
      <c r="B140" s="1" t="s">
        <v>14</v>
      </c>
      <c r="C140" s="1" t="s">
        <v>237</v>
      </c>
      <c r="D140" s="1" t="s">
        <v>16</v>
      </c>
      <c r="E140" s="1" t="s">
        <v>17</v>
      </c>
      <c r="F140" s="1" t="s">
        <v>29</v>
      </c>
      <c r="G140" s="1" t="s">
        <v>61</v>
      </c>
      <c r="H140" s="1" t="s">
        <v>251</v>
      </c>
      <c r="I140" s="1" t="s">
        <v>26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0</v>
      </c>
      <c r="AJ140" s="1">
        <v>0</v>
      </c>
    </row>
    <row r="141" spans="1:36" x14ac:dyDescent="0.3">
      <c r="A141" s="1">
        <v>13</v>
      </c>
      <c r="B141" s="1" t="s">
        <v>14</v>
      </c>
      <c r="C141" s="1" t="s">
        <v>237</v>
      </c>
      <c r="D141" s="1" t="s">
        <v>16</v>
      </c>
      <c r="E141" s="1" t="s">
        <v>17</v>
      </c>
      <c r="F141" s="1" t="s">
        <v>29</v>
      </c>
      <c r="G141" s="1" t="s">
        <v>79</v>
      </c>
      <c r="H141" s="1" t="s">
        <v>253</v>
      </c>
      <c r="I141" s="1" t="s">
        <v>26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0</v>
      </c>
      <c r="AJ141" s="1">
        <v>0</v>
      </c>
    </row>
    <row r="142" spans="1:36" x14ac:dyDescent="0.3">
      <c r="A142" s="1">
        <v>14</v>
      </c>
      <c r="B142" s="1" t="s">
        <v>14</v>
      </c>
      <c r="C142" s="1" t="s">
        <v>237</v>
      </c>
      <c r="D142" s="1" t="s">
        <v>16</v>
      </c>
      <c r="E142" s="1" t="s">
        <v>17</v>
      </c>
      <c r="F142" s="1" t="s">
        <v>29</v>
      </c>
      <c r="G142" s="1" t="s">
        <v>61</v>
      </c>
      <c r="H142" s="1" t="s">
        <v>256</v>
      </c>
      <c r="I142" s="1" t="s">
        <v>26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0</v>
      </c>
      <c r="AJ142" s="1">
        <v>0</v>
      </c>
    </row>
    <row r="143" spans="1:36" x14ac:dyDescent="0.3">
      <c r="A143" s="1">
        <v>15</v>
      </c>
      <c r="B143" s="1" t="s">
        <v>14</v>
      </c>
      <c r="C143" s="1" t="s">
        <v>237</v>
      </c>
      <c r="D143" s="1" t="s">
        <v>16</v>
      </c>
      <c r="E143" s="1" t="s">
        <v>17</v>
      </c>
      <c r="F143" s="1" t="s">
        <v>29</v>
      </c>
      <c r="G143" s="1" t="s">
        <v>61</v>
      </c>
      <c r="H143" s="1" t="s">
        <v>258</v>
      </c>
      <c r="I143" s="1" t="s">
        <v>26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0</v>
      </c>
      <c r="AJ143" s="1">
        <v>0</v>
      </c>
    </row>
    <row r="144" spans="1:36" x14ac:dyDescent="0.3">
      <c r="A144" s="1">
        <v>16</v>
      </c>
      <c r="B144" s="1" t="s">
        <v>14</v>
      </c>
      <c r="C144" s="1" t="s">
        <v>237</v>
      </c>
      <c r="D144" s="1" t="s">
        <v>16</v>
      </c>
      <c r="E144" s="1" t="s">
        <v>17</v>
      </c>
      <c r="F144" s="1" t="s">
        <v>29</v>
      </c>
      <c r="G144" s="1" t="s">
        <v>61</v>
      </c>
      <c r="H144" s="1" t="s">
        <v>260</v>
      </c>
      <c r="I144" s="1" t="s">
        <v>26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0</v>
      </c>
      <c r="AI144" s="7">
        <v>0</v>
      </c>
      <c r="AJ144" s="1">
        <v>0</v>
      </c>
    </row>
    <row r="145" spans="1:36" x14ac:dyDescent="0.3">
      <c r="A145" s="1">
        <v>17</v>
      </c>
      <c r="B145" s="1" t="s">
        <v>14</v>
      </c>
      <c r="C145" s="1" t="s">
        <v>237</v>
      </c>
      <c r="D145" s="1" t="s">
        <v>16</v>
      </c>
      <c r="E145" s="1" t="s">
        <v>17</v>
      </c>
      <c r="F145" s="1" t="s">
        <v>29</v>
      </c>
      <c r="G145" s="1" t="s">
        <v>30</v>
      </c>
      <c r="H145" s="1" t="s">
        <v>262</v>
      </c>
      <c r="I145" s="1" t="s">
        <v>26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0</v>
      </c>
      <c r="AJ145" s="1">
        <v>0</v>
      </c>
    </row>
    <row r="146" spans="1:36" x14ac:dyDescent="0.3">
      <c r="A146" s="1">
        <v>18</v>
      </c>
      <c r="B146" s="1" t="s">
        <v>14</v>
      </c>
      <c r="C146" s="1" t="s">
        <v>237</v>
      </c>
      <c r="D146" s="1" t="s">
        <v>16</v>
      </c>
      <c r="E146" s="1" t="s">
        <v>32</v>
      </c>
      <c r="F146" s="1" t="s">
        <v>75</v>
      </c>
      <c r="G146" s="1" t="s">
        <v>76</v>
      </c>
      <c r="H146" s="1" t="s">
        <v>264</v>
      </c>
      <c r="I146" s="1" t="s">
        <v>26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0</v>
      </c>
      <c r="AJ146" s="1">
        <v>0</v>
      </c>
    </row>
    <row r="147" spans="1:36" x14ac:dyDescent="0.3">
      <c r="A147" s="1">
        <v>19</v>
      </c>
      <c r="B147" s="1" t="s">
        <v>14</v>
      </c>
      <c r="C147" s="1" t="s">
        <v>237</v>
      </c>
      <c r="D147" s="1" t="s">
        <v>263</v>
      </c>
      <c r="E147" s="1" t="s">
        <v>17</v>
      </c>
      <c r="F147" s="1" t="s">
        <v>40</v>
      </c>
      <c r="G147" s="1" t="s">
        <v>55</v>
      </c>
      <c r="H147" s="1" t="s">
        <v>266</v>
      </c>
      <c r="I147" s="1" t="s">
        <v>21</v>
      </c>
      <c r="J147" s="1">
        <v>7</v>
      </c>
      <c r="K147" s="1">
        <v>1350</v>
      </c>
      <c r="L147" s="1">
        <v>1350</v>
      </c>
      <c r="M147" s="1">
        <v>110000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110000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110000</v>
      </c>
      <c r="AJ147" s="1">
        <v>81</v>
      </c>
    </row>
    <row r="148" spans="1:36" x14ac:dyDescent="0.3">
      <c r="A148" s="1">
        <v>20</v>
      </c>
      <c r="B148" s="1" t="s">
        <v>14</v>
      </c>
      <c r="C148" s="1" t="s">
        <v>237</v>
      </c>
      <c r="D148" s="1" t="s">
        <v>277</v>
      </c>
      <c r="E148" s="1" t="s">
        <v>17</v>
      </c>
      <c r="F148" s="1" t="s">
        <v>18</v>
      </c>
      <c r="G148" s="1" t="s">
        <v>104</v>
      </c>
      <c r="H148" s="1" t="s">
        <v>443</v>
      </c>
      <c r="I148" s="1" t="s">
        <v>21</v>
      </c>
      <c r="J148" s="1">
        <v>3</v>
      </c>
      <c r="K148" s="1">
        <v>207</v>
      </c>
      <c r="L148" s="1">
        <v>207</v>
      </c>
      <c r="M148" s="1">
        <v>42000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42000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42000</v>
      </c>
      <c r="AJ148" s="1">
        <v>202</v>
      </c>
    </row>
    <row r="149" spans="1:36" x14ac:dyDescent="0.3">
      <c r="A149" s="1">
        <v>21</v>
      </c>
      <c r="B149" s="1" t="s">
        <v>14</v>
      </c>
      <c r="C149" s="1" t="s">
        <v>237</v>
      </c>
      <c r="D149" s="1" t="s">
        <v>564</v>
      </c>
      <c r="E149" s="1" t="s">
        <v>17</v>
      </c>
      <c r="F149" s="1" t="s">
        <v>29</v>
      </c>
      <c r="G149" s="1" t="s">
        <v>61</v>
      </c>
      <c r="H149" s="1" t="s">
        <v>401</v>
      </c>
      <c r="I149" s="1" t="s">
        <v>26</v>
      </c>
      <c r="J149" s="1">
        <v>19</v>
      </c>
      <c r="K149" s="1">
        <v>2346</v>
      </c>
      <c r="L149" s="1">
        <v>2346</v>
      </c>
      <c r="M149" s="1">
        <v>210000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210000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210000</v>
      </c>
      <c r="AJ149" s="1">
        <v>89</v>
      </c>
    </row>
    <row r="150" spans="1:36" x14ac:dyDescent="0.3">
      <c r="A150" s="1">
        <v>22</v>
      </c>
      <c r="B150" s="1" t="s">
        <v>14</v>
      </c>
      <c r="C150" s="1" t="s">
        <v>237</v>
      </c>
      <c r="D150" s="1" t="s">
        <v>16</v>
      </c>
      <c r="E150" s="1" t="s">
        <v>17</v>
      </c>
      <c r="F150" s="1" t="s">
        <v>29</v>
      </c>
      <c r="G150" s="1" t="s">
        <v>246</v>
      </c>
      <c r="H150" s="1" t="s">
        <v>270</v>
      </c>
      <c r="I150" s="1" t="s">
        <v>21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0</v>
      </c>
      <c r="AJ150" s="1">
        <v>0</v>
      </c>
    </row>
    <row r="151" spans="1:36" x14ac:dyDescent="0.3">
      <c r="A151" s="1">
        <v>23</v>
      </c>
      <c r="B151" s="1" t="s">
        <v>14</v>
      </c>
      <c r="C151" s="1" t="s">
        <v>237</v>
      </c>
      <c r="D151" s="1" t="s">
        <v>257</v>
      </c>
      <c r="E151" s="1" t="s">
        <v>17</v>
      </c>
      <c r="F151" s="1" t="s">
        <v>29</v>
      </c>
      <c r="G151" s="1" t="s">
        <v>129</v>
      </c>
      <c r="H151" s="1" t="s">
        <v>273</v>
      </c>
      <c r="I151" s="1" t="s">
        <v>21</v>
      </c>
      <c r="J151" s="1">
        <v>20</v>
      </c>
      <c r="K151" s="1">
        <v>944</v>
      </c>
      <c r="L151" s="1">
        <v>944</v>
      </c>
      <c r="M151" s="1">
        <v>180000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180000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180000</v>
      </c>
      <c r="AJ151" s="1">
        <v>190</v>
      </c>
    </row>
    <row r="152" spans="1:36" x14ac:dyDescent="0.3">
      <c r="A152" s="1">
        <v>24</v>
      </c>
      <c r="B152" s="1" t="s">
        <v>14</v>
      </c>
      <c r="C152" s="1" t="s">
        <v>237</v>
      </c>
      <c r="D152" s="1" t="s">
        <v>263</v>
      </c>
      <c r="E152" s="1" t="s">
        <v>17</v>
      </c>
      <c r="F152" s="1" t="s">
        <v>29</v>
      </c>
      <c r="G152" s="1" t="s">
        <v>129</v>
      </c>
      <c r="H152" s="1" t="s">
        <v>347</v>
      </c>
      <c r="I152" s="1" t="s">
        <v>21</v>
      </c>
      <c r="J152" s="1">
        <v>18</v>
      </c>
      <c r="K152" s="1">
        <v>1295</v>
      </c>
      <c r="L152" s="1">
        <v>1295</v>
      </c>
      <c r="M152" s="1">
        <v>284000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284000</v>
      </c>
      <c r="X152" s="1">
        <v>0</v>
      </c>
      <c r="Y152" s="1">
        <v>0</v>
      </c>
      <c r="Z152" s="1">
        <v>850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850</v>
      </c>
      <c r="AI152" s="7">
        <v>284850</v>
      </c>
      <c r="AJ152" s="1">
        <v>219</v>
      </c>
    </row>
    <row r="153" spans="1:36" x14ac:dyDescent="0.3">
      <c r="A153" s="1">
        <v>25</v>
      </c>
      <c r="B153" s="1" t="s">
        <v>14</v>
      </c>
      <c r="C153" s="1" t="s">
        <v>237</v>
      </c>
      <c r="D153" s="1" t="s">
        <v>16</v>
      </c>
      <c r="E153" s="1" t="s">
        <v>17</v>
      </c>
      <c r="F153" s="1" t="s">
        <v>37</v>
      </c>
      <c r="G153" s="1" t="s">
        <v>83</v>
      </c>
      <c r="H153" s="1" t="s">
        <v>274</v>
      </c>
      <c r="I153" s="1" t="s">
        <v>49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0</v>
      </c>
      <c r="AJ153" s="1">
        <v>0</v>
      </c>
    </row>
    <row r="154" spans="1:36" x14ac:dyDescent="0.3">
      <c r="A154" s="1">
        <v>26</v>
      </c>
      <c r="B154" s="1" t="s">
        <v>14</v>
      </c>
      <c r="C154" s="1" t="s">
        <v>237</v>
      </c>
      <c r="D154" s="1" t="s">
        <v>562</v>
      </c>
      <c r="E154" s="1" t="s">
        <v>17</v>
      </c>
      <c r="F154" s="1" t="s">
        <v>29</v>
      </c>
      <c r="G154" s="1" t="s">
        <v>61</v>
      </c>
      <c r="H154" s="1" t="s">
        <v>276</v>
      </c>
      <c r="I154" s="1" t="s">
        <v>26</v>
      </c>
      <c r="J154" s="1">
        <v>22</v>
      </c>
      <c r="K154" s="1">
        <v>3191</v>
      </c>
      <c r="L154" s="1">
        <v>3191</v>
      </c>
      <c r="M154" s="1">
        <v>360000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360000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360000</v>
      </c>
      <c r="AJ154" s="1">
        <v>112</v>
      </c>
    </row>
    <row r="155" spans="1:36" x14ac:dyDescent="0.3">
      <c r="A155" s="1">
        <v>27</v>
      </c>
      <c r="B155" s="1" t="s">
        <v>14</v>
      </c>
      <c r="C155" s="1" t="s">
        <v>237</v>
      </c>
      <c r="D155" s="1" t="s">
        <v>272</v>
      </c>
      <c r="E155" s="1" t="s">
        <v>17</v>
      </c>
      <c r="F155" s="1" t="s">
        <v>29</v>
      </c>
      <c r="G155" s="1" t="s">
        <v>61</v>
      </c>
      <c r="H155" s="1" t="s">
        <v>278</v>
      </c>
      <c r="I155" s="1" t="s">
        <v>26</v>
      </c>
      <c r="J155" s="1">
        <v>22</v>
      </c>
      <c r="K155" s="1">
        <v>2856</v>
      </c>
      <c r="L155" s="1">
        <v>2856</v>
      </c>
      <c r="M155" s="1">
        <v>300000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300000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300000</v>
      </c>
      <c r="AJ155" s="1">
        <v>105</v>
      </c>
    </row>
    <row r="156" spans="1:36" x14ac:dyDescent="0.3">
      <c r="A156" s="1">
        <v>28</v>
      </c>
      <c r="B156" s="1" t="s">
        <v>14</v>
      </c>
      <c r="C156" s="1" t="s">
        <v>237</v>
      </c>
      <c r="D156" s="1" t="s">
        <v>279</v>
      </c>
      <c r="E156" s="1" t="s">
        <v>17</v>
      </c>
      <c r="F156" s="1" t="s">
        <v>29</v>
      </c>
      <c r="G156" s="1" t="s">
        <v>61</v>
      </c>
      <c r="H156" s="1" t="s">
        <v>280</v>
      </c>
      <c r="I156" s="1" t="s">
        <v>26</v>
      </c>
      <c r="J156" s="1">
        <v>19</v>
      </c>
      <c r="K156" s="1">
        <v>2669</v>
      </c>
      <c r="L156" s="1">
        <v>2669</v>
      </c>
      <c r="M156" s="1">
        <v>330000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330000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330000</v>
      </c>
      <c r="AJ156" s="1">
        <v>123</v>
      </c>
    </row>
    <row r="157" spans="1:36" x14ac:dyDescent="0.3">
      <c r="A157" s="1">
        <v>29</v>
      </c>
      <c r="B157" s="1" t="s">
        <v>14</v>
      </c>
      <c r="C157" s="1" t="s">
        <v>237</v>
      </c>
      <c r="D157" s="1" t="s">
        <v>596</v>
      </c>
      <c r="E157" s="1" t="s">
        <v>32</v>
      </c>
      <c r="F157" s="1" t="s">
        <v>29</v>
      </c>
      <c r="G157" s="1" t="s">
        <v>33</v>
      </c>
      <c r="H157" s="1" t="s">
        <v>281</v>
      </c>
      <c r="I157" s="1" t="s">
        <v>26</v>
      </c>
      <c r="J157" s="1">
        <v>18</v>
      </c>
      <c r="K157" s="1">
        <v>2262</v>
      </c>
      <c r="L157" s="1">
        <v>2262</v>
      </c>
      <c r="M157" s="1">
        <v>280000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280000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280000</v>
      </c>
      <c r="AJ157" s="1">
        <v>123</v>
      </c>
    </row>
    <row r="158" spans="1:36" x14ac:dyDescent="0.3">
      <c r="A158" s="1">
        <v>30</v>
      </c>
      <c r="B158" s="1" t="s">
        <v>14</v>
      </c>
      <c r="C158" s="1" t="s">
        <v>237</v>
      </c>
      <c r="D158" s="1" t="s">
        <v>16</v>
      </c>
      <c r="E158" s="1" t="s">
        <v>17</v>
      </c>
      <c r="F158" s="1" t="s">
        <v>29</v>
      </c>
      <c r="G158" s="1" t="s">
        <v>282</v>
      </c>
      <c r="H158" s="1" t="s">
        <v>283</v>
      </c>
      <c r="I158" s="1" t="s">
        <v>21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0</v>
      </c>
      <c r="AJ158" s="1">
        <v>0</v>
      </c>
    </row>
    <row r="159" spans="1:36" x14ac:dyDescent="0.3">
      <c r="A159" s="1">
        <v>31</v>
      </c>
      <c r="B159" s="1" t="s">
        <v>14</v>
      </c>
      <c r="C159" s="1" t="s">
        <v>237</v>
      </c>
      <c r="D159" s="1" t="s">
        <v>740</v>
      </c>
      <c r="E159" s="1" t="s">
        <v>32</v>
      </c>
      <c r="F159" s="1" t="s">
        <v>29</v>
      </c>
      <c r="G159" s="1" t="s">
        <v>33</v>
      </c>
      <c r="H159" s="1" t="s">
        <v>284</v>
      </c>
      <c r="I159" s="1" t="s">
        <v>26</v>
      </c>
      <c r="J159" s="1">
        <v>16</v>
      </c>
      <c r="K159" s="1">
        <v>1954</v>
      </c>
      <c r="L159" s="1">
        <v>1954</v>
      </c>
      <c r="M159" s="1">
        <v>230000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230000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230000</v>
      </c>
      <c r="AJ159" s="1">
        <v>117</v>
      </c>
    </row>
    <row r="160" spans="1:36" x14ac:dyDescent="0.3">
      <c r="A160" s="1">
        <v>32</v>
      </c>
      <c r="B160" s="1" t="s">
        <v>14</v>
      </c>
      <c r="C160" s="1" t="s">
        <v>237</v>
      </c>
      <c r="D160" s="1" t="s">
        <v>259</v>
      </c>
      <c r="E160" s="1" t="s">
        <v>17</v>
      </c>
      <c r="F160" s="1" t="s">
        <v>29</v>
      </c>
      <c r="G160" s="1" t="s">
        <v>144</v>
      </c>
      <c r="H160" s="1" t="s">
        <v>285</v>
      </c>
      <c r="I160" s="1" t="s">
        <v>21</v>
      </c>
      <c r="J160" s="1">
        <v>15</v>
      </c>
      <c r="K160" s="1">
        <v>2795</v>
      </c>
      <c r="L160" s="1">
        <v>2795</v>
      </c>
      <c r="M160" s="1">
        <v>560000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560000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560000</v>
      </c>
      <c r="AJ160" s="1">
        <v>200</v>
      </c>
    </row>
    <row r="161" spans="1:36" x14ac:dyDescent="0.3">
      <c r="A161" s="1">
        <v>33</v>
      </c>
      <c r="B161" s="1" t="s">
        <v>14</v>
      </c>
      <c r="C161" s="1" t="s">
        <v>237</v>
      </c>
      <c r="D161" s="1" t="s">
        <v>16</v>
      </c>
      <c r="E161" s="1" t="s">
        <v>17</v>
      </c>
      <c r="F161" s="1" t="s">
        <v>29</v>
      </c>
      <c r="G161" s="1" t="s">
        <v>61</v>
      </c>
      <c r="H161" s="1" t="s">
        <v>286</v>
      </c>
      <c r="I161" s="1" t="s">
        <v>26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0</v>
      </c>
      <c r="AJ161" s="1">
        <v>0</v>
      </c>
    </row>
    <row r="162" spans="1:36" x14ac:dyDescent="0.3">
      <c r="A162" s="1">
        <v>34</v>
      </c>
      <c r="B162" s="1" t="s">
        <v>14</v>
      </c>
      <c r="C162" s="1" t="s">
        <v>237</v>
      </c>
      <c r="D162" s="1" t="s">
        <v>16</v>
      </c>
      <c r="E162" s="1" t="s">
        <v>17</v>
      </c>
      <c r="F162" s="1" t="s">
        <v>29</v>
      </c>
      <c r="G162" s="1" t="s">
        <v>61</v>
      </c>
      <c r="H162" s="1" t="s">
        <v>287</v>
      </c>
      <c r="I162" s="1" t="s">
        <v>26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0</v>
      </c>
      <c r="AJ162" s="1">
        <v>0</v>
      </c>
    </row>
    <row r="163" spans="1:36" x14ac:dyDescent="0.3">
      <c r="A163" s="1">
        <v>35</v>
      </c>
      <c r="B163" s="1" t="s">
        <v>14</v>
      </c>
      <c r="C163" s="1" t="s">
        <v>237</v>
      </c>
      <c r="D163" s="1" t="s">
        <v>16</v>
      </c>
      <c r="E163" s="1" t="s">
        <v>17</v>
      </c>
      <c r="F163" s="1" t="s">
        <v>29</v>
      </c>
      <c r="G163" s="1" t="s">
        <v>61</v>
      </c>
      <c r="H163" s="1" t="s">
        <v>288</v>
      </c>
      <c r="I163" s="1" t="s">
        <v>26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0</v>
      </c>
      <c r="AJ163" s="1">
        <v>0</v>
      </c>
    </row>
    <row r="164" spans="1:36" x14ac:dyDescent="0.3">
      <c r="A164" s="1">
        <v>36</v>
      </c>
      <c r="B164" s="1" t="s">
        <v>14</v>
      </c>
      <c r="C164" s="1" t="s">
        <v>237</v>
      </c>
      <c r="D164" s="1" t="s">
        <v>254</v>
      </c>
      <c r="E164" s="1" t="s">
        <v>17</v>
      </c>
      <c r="F164" s="1" t="s">
        <v>29</v>
      </c>
      <c r="G164" s="1" t="s">
        <v>61</v>
      </c>
      <c r="H164" s="1" t="s">
        <v>289</v>
      </c>
      <c r="I164" s="1" t="s">
        <v>26</v>
      </c>
      <c r="J164" s="1">
        <v>20</v>
      </c>
      <c r="K164" s="1">
        <v>3210</v>
      </c>
      <c r="L164" s="1">
        <v>3210</v>
      </c>
      <c r="M164" s="1">
        <v>340000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340000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340000</v>
      </c>
      <c r="AJ164" s="1">
        <v>105</v>
      </c>
    </row>
    <row r="165" spans="1:36" x14ac:dyDescent="0.3">
      <c r="A165" s="1">
        <v>37</v>
      </c>
      <c r="B165" s="1" t="s">
        <v>14</v>
      </c>
      <c r="C165" s="1" t="s">
        <v>237</v>
      </c>
      <c r="D165" s="1" t="s">
        <v>267</v>
      </c>
      <c r="E165" s="1" t="s">
        <v>17</v>
      </c>
      <c r="F165" s="1" t="s">
        <v>29</v>
      </c>
      <c r="G165" s="1" t="s">
        <v>61</v>
      </c>
      <c r="H165" s="1" t="s">
        <v>290</v>
      </c>
      <c r="I165" s="1" t="s">
        <v>26</v>
      </c>
      <c r="J165" s="1">
        <v>21</v>
      </c>
      <c r="K165" s="1">
        <v>3326</v>
      </c>
      <c r="L165" s="1">
        <v>3326</v>
      </c>
      <c r="M165" s="1">
        <v>360000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360000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360000</v>
      </c>
      <c r="AJ165" s="1">
        <v>108</v>
      </c>
    </row>
    <row r="166" spans="1:36" x14ac:dyDescent="0.3">
      <c r="A166" s="1">
        <v>38</v>
      </c>
      <c r="B166" s="1" t="s">
        <v>14</v>
      </c>
      <c r="C166" s="1" t="s">
        <v>237</v>
      </c>
      <c r="D166" s="1" t="s">
        <v>608</v>
      </c>
      <c r="E166" s="1" t="s">
        <v>17</v>
      </c>
      <c r="F166" s="1" t="s">
        <v>29</v>
      </c>
      <c r="G166" s="1" t="s">
        <v>61</v>
      </c>
      <c r="H166" s="1" t="s">
        <v>291</v>
      </c>
      <c r="I166" s="1" t="s">
        <v>26</v>
      </c>
      <c r="J166" s="1">
        <v>11</v>
      </c>
      <c r="K166" s="1">
        <v>1946</v>
      </c>
      <c r="L166" s="1">
        <v>1946</v>
      </c>
      <c r="M166" s="1">
        <v>320000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22791</v>
      </c>
      <c r="T166" s="1">
        <v>0</v>
      </c>
      <c r="U166" s="1">
        <v>0</v>
      </c>
      <c r="V166" s="1">
        <v>0</v>
      </c>
      <c r="W166" s="7">
        <v>342791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342791</v>
      </c>
      <c r="AJ166" s="1">
        <v>164</v>
      </c>
    </row>
    <row r="167" spans="1:36" x14ac:dyDescent="0.3">
      <c r="A167" s="1">
        <v>39</v>
      </c>
      <c r="B167" s="1" t="s">
        <v>14</v>
      </c>
      <c r="C167" s="1" t="s">
        <v>237</v>
      </c>
      <c r="D167" s="1" t="s">
        <v>252</v>
      </c>
      <c r="E167" s="1" t="s">
        <v>17</v>
      </c>
      <c r="F167" s="1" t="s">
        <v>29</v>
      </c>
      <c r="G167" s="1" t="s">
        <v>44</v>
      </c>
      <c r="H167" s="1" t="s">
        <v>292</v>
      </c>
      <c r="I167" s="1" t="s">
        <v>21</v>
      </c>
      <c r="J167" s="1">
        <v>16</v>
      </c>
      <c r="K167" s="1">
        <v>3301</v>
      </c>
      <c r="L167" s="1">
        <v>3301</v>
      </c>
      <c r="M167" s="1">
        <v>400000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400000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400000</v>
      </c>
      <c r="AJ167" s="1">
        <v>121</v>
      </c>
    </row>
    <row r="168" spans="1:36" x14ac:dyDescent="0.3">
      <c r="A168" s="1">
        <v>40</v>
      </c>
      <c r="B168" s="1" t="s">
        <v>14</v>
      </c>
      <c r="C168" s="1" t="s">
        <v>237</v>
      </c>
      <c r="D168" s="1" t="s">
        <v>16</v>
      </c>
      <c r="E168" s="1" t="s">
        <v>17</v>
      </c>
      <c r="F168" s="1" t="s">
        <v>29</v>
      </c>
      <c r="G168" s="1" t="s">
        <v>98</v>
      </c>
      <c r="H168" s="1" t="s">
        <v>293</v>
      </c>
      <c r="I168" s="1" t="s">
        <v>21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x14ac:dyDescent="0.3">
      <c r="A169" s="1">
        <v>41</v>
      </c>
      <c r="B169" s="1" t="s">
        <v>14</v>
      </c>
      <c r="C169" s="1" t="s">
        <v>237</v>
      </c>
      <c r="D169" s="1" t="s">
        <v>16</v>
      </c>
      <c r="E169" s="1" t="s">
        <v>17</v>
      </c>
      <c r="F169" s="1" t="s">
        <v>37</v>
      </c>
      <c r="G169" s="1" t="s">
        <v>83</v>
      </c>
      <c r="H169" s="1" t="s">
        <v>294</v>
      </c>
      <c r="I169" s="1" t="s">
        <v>21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x14ac:dyDescent="0.3">
      <c r="A170" s="1">
        <v>42</v>
      </c>
      <c r="B170" s="1" t="s">
        <v>14</v>
      </c>
      <c r="C170" s="1" t="s">
        <v>237</v>
      </c>
      <c r="D170" s="1" t="s">
        <v>255</v>
      </c>
      <c r="E170" s="1" t="s">
        <v>17</v>
      </c>
      <c r="F170" s="1" t="s">
        <v>29</v>
      </c>
      <c r="G170" s="1" t="s">
        <v>98</v>
      </c>
      <c r="H170" s="1" t="s">
        <v>831</v>
      </c>
      <c r="I170" s="1" t="s">
        <v>26</v>
      </c>
      <c r="J170" s="1">
        <v>5</v>
      </c>
      <c r="K170" s="1">
        <v>572</v>
      </c>
      <c r="L170" s="1">
        <v>572</v>
      </c>
      <c r="M170" s="1">
        <v>70000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70000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70000</v>
      </c>
      <c r="AJ170" s="1">
        <v>122</v>
      </c>
    </row>
    <row r="171" spans="1:36" x14ac:dyDescent="0.3">
      <c r="A171" s="1">
        <v>43</v>
      </c>
      <c r="B171" s="1" t="s">
        <v>14</v>
      </c>
      <c r="C171" s="1" t="s">
        <v>237</v>
      </c>
      <c r="D171" s="1" t="s">
        <v>594</v>
      </c>
      <c r="E171" s="1" t="s">
        <v>17</v>
      </c>
      <c r="F171" s="1" t="s">
        <v>37</v>
      </c>
      <c r="G171" s="1" t="s">
        <v>83</v>
      </c>
      <c r="H171" s="1" t="s">
        <v>832</v>
      </c>
      <c r="I171" s="1" t="s">
        <v>26</v>
      </c>
      <c r="J171" s="1">
        <v>3</v>
      </c>
      <c r="K171" s="1">
        <v>318</v>
      </c>
      <c r="L171" s="1">
        <v>318</v>
      </c>
      <c r="M171" s="1">
        <v>45000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45000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45000</v>
      </c>
      <c r="AJ171" s="1">
        <v>141</v>
      </c>
    </row>
    <row r="172" spans="1:36" x14ac:dyDescent="0.3">
      <c r="A172" s="1">
        <v>44</v>
      </c>
      <c r="B172" s="1" t="s">
        <v>14</v>
      </c>
      <c r="C172" s="1" t="s">
        <v>237</v>
      </c>
      <c r="D172" s="1" t="s">
        <v>608</v>
      </c>
      <c r="E172" s="1" t="s">
        <v>17</v>
      </c>
      <c r="F172" s="1" t="s">
        <v>29</v>
      </c>
      <c r="G172" s="1" t="s">
        <v>833</v>
      </c>
      <c r="H172" s="1" t="s">
        <v>834</v>
      </c>
      <c r="I172" s="1" t="s">
        <v>26</v>
      </c>
      <c r="J172" s="1">
        <v>7</v>
      </c>
      <c r="K172" s="1">
        <v>1311</v>
      </c>
      <c r="L172" s="1">
        <v>1311</v>
      </c>
      <c r="M172" s="1">
        <v>160000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160000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160000</v>
      </c>
      <c r="AJ172" s="1">
        <v>122</v>
      </c>
    </row>
    <row r="173" spans="1:36" x14ac:dyDescent="0.3">
      <c r="A173" s="2"/>
      <c r="B173" s="2" t="s">
        <v>47</v>
      </c>
      <c r="C173" s="2" t="s">
        <v>237</v>
      </c>
      <c r="D173" s="2"/>
      <c r="E173" s="2"/>
      <c r="F173" s="2"/>
      <c r="G173" s="2"/>
      <c r="H173" s="2"/>
      <c r="I173" s="2"/>
      <c r="J173" s="2"/>
      <c r="K173" s="2">
        <v>35853</v>
      </c>
      <c r="L173" s="2">
        <v>35853</v>
      </c>
      <c r="M173" s="2">
        <v>4581000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22791</v>
      </c>
      <c r="T173" s="2">
        <v>0</v>
      </c>
      <c r="U173" s="2">
        <v>0</v>
      </c>
      <c r="V173" s="2">
        <v>0</v>
      </c>
      <c r="W173" s="2">
        <v>4603791</v>
      </c>
      <c r="X173" s="2">
        <v>0</v>
      </c>
      <c r="Y173" s="2">
        <v>0</v>
      </c>
      <c r="Z173" s="2">
        <v>850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850</v>
      </c>
      <c r="AI173" s="2">
        <v>4604641</v>
      </c>
      <c r="AJ173" s="2"/>
    </row>
    <row r="174" spans="1:36" x14ac:dyDescent="0.3">
      <c r="A174" s="1">
        <v>1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29</v>
      </c>
      <c r="G174" s="1" t="s">
        <v>61</v>
      </c>
      <c r="H174" s="1" t="s">
        <v>296</v>
      </c>
      <c r="I174" s="1" t="s">
        <v>26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x14ac:dyDescent="0.3">
      <c r="A175" s="1">
        <v>2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18</v>
      </c>
      <c r="G175" s="1" t="s">
        <v>19</v>
      </c>
      <c r="H175" s="1" t="s">
        <v>297</v>
      </c>
      <c r="I175" s="1" t="s">
        <v>21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x14ac:dyDescent="0.3">
      <c r="A176" s="1">
        <v>3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29</v>
      </c>
      <c r="G176" s="1" t="s">
        <v>246</v>
      </c>
      <c r="H176" s="1" t="s">
        <v>298</v>
      </c>
      <c r="I176" s="1" t="s">
        <v>26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x14ac:dyDescent="0.3">
      <c r="A177" s="1">
        <v>4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18</v>
      </c>
      <c r="G177" s="1" t="s">
        <v>19</v>
      </c>
      <c r="H177" s="1" t="s">
        <v>299</v>
      </c>
      <c r="I177" s="1" t="s">
        <v>21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x14ac:dyDescent="0.3">
      <c r="A178" s="1">
        <v>5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300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x14ac:dyDescent="0.3">
      <c r="A179" s="1">
        <v>6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29</v>
      </c>
      <c r="G179" s="1" t="s">
        <v>61</v>
      </c>
      <c r="H179" s="1" t="s">
        <v>301</v>
      </c>
      <c r="I179" s="1" t="s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x14ac:dyDescent="0.3">
      <c r="A180" s="1">
        <v>7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18</v>
      </c>
      <c r="G180" s="1" t="s">
        <v>19</v>
      </c>
      <c r="H180" s="1" t="s">
        <v>302</v>
      </c>
      <c r="I180" s="1" t="s">
        <v>198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x14ac:dyDescent="0.3">
      <c r="A181" s="1">
        <v>8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40</v>
      </c>
      <c r="G181" s="1" t="s">
        <v>242</v>
      </c>
      <c r="H181" s="1" t="s">
        <v>303</v>
      </c>
      <c r="I181" s="1" t="s">
        <v>26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x14ac:dyDescent="0.3">
      <c r="A182" s="1">
        <v>9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29</v>
      </c>
      <c r="G182" s="1" t="s">
        <v>61</v>
      </c>
      <c r="H182" s="1" t="s">
        <v>304</v>
      </c>
      <c r="I182" s="1" t="s">
        <v>26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x14ac:dyDescent="0.3">
      <c r="A183" s="1">
        <v>10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29</v>
      </c>
      <c r="G183" s="1" t="s">
        <v>61</v>
      </c>
      <c r="H183" s="1" t="s">
        <v>305</v>
      </c>
      <c r="I183" s="1" t="s">
        <v>26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x14ac:dyDescent="0.3">
      <c r="A184" s="1">
        <v>11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29</v>
      </c>
      <c r="G184" s="1" t="s">
        <v>61</v>
      </c>
      <c r="H184" s="1" t="s">
        <v>306</v>
      </c>
      <c r="I184" s="1" t="s">
        <v>26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x14ac:dyDescent="0.3">
      <c r="A185" s="1">
        <v>12</v>
      </c>
      <c r="B185" s="1" t="s">
        <v>14</v>
      </c>
      <c r="C185" s="1" t="s">
        <v>295</v>
      </c>
      <c r="D185" s="1" t="s">
        <v>16</v>
      </c>
      <c r="E185" s="1" t="s">
        <v>17</v>
      </c>
      <c r="F185" s="1" t="s">
        <v>29</v>
      </c>
      <c r="G185" s="1" t="s">
        <v>61</v>
      </c>
      <c r="H185" s="1" t="s">
        <v>307</v>
      </c>
      <c r="I185" s="1" t="s">
        <v>26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x14ac:dyDescent="0.3">
      <c r="A186" s="1">
        <v>13</v>
      </c>
      <c r="B186" s="1" t="s">
        <v>14</v>
      </c>
      <c r="C186" s="1" t="s">
        <v>295</v>
      </c>
      <c r="D186" s="1" t="s">
        <v>16</v>
      </c>
      <c r="E186" s="1" t="s">
        <v>17</v>
      </c>
      <c r="F186" s="1" t="s">
        <v>18</v>
      </c>
      <c r="G186" s="1" t="s">
        <v>69</v>
      </c>
      <c r="H186" s="1" t="s">
        <v>308</v>
      </c>
      <c r="I186" s="1" t="s">
        <v>21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0</v>
      </c>
      <c r="AJ186" s="1">
        <v>0</v>
      </c>
    </row>
    <row r="187" spans="1:36" x14ac:dyDescent="0.3">
      <c r="A187" s="1">
        <v>14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18</v>
      </c>
      <c r="G187" s="1" t="s">
        <v>69</v>
      </c>
      <c r="H187" s="1" t="s">
        <v>309</v>
      </c>
      <c r="I187" s="1" t="s">
        <v>21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15</v>
      </c>
      <c r="B188" s="1" t="s">
        <v>14</v>
      </c>
      <c r="C188" s="1" t="s">
        <v>295</v>
      </c>
      <c r="D188" s="1" t="s">
        <v>16</v>
      </c>
      <c r="E188" s="1" t="s">
        <v>17</v>
      </c>
      <c r="F188" s="1" t="s">
        <v>29</v>
      </c>
      <c r="G188" s="1" t="s">
        <v>61</v>
      </c>
      <c r="H188" s="1" t="s">
        <v>310</v>
      </c>
      <c r="I188" s="1" t="s">
        <v>26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16</v>
      </c>
      <c r="B189" s="1" t="s">
        <v>14</v>
      </c>
      <c r="C189" s="1" t="s">
        <v>295</v>
      </c>
      <c r="D189" s="1" t="s">
        <v>16</v>
      </c>
      <c r="E189" s="1" t="s">
        <v>17</v>
      </c>
      <c r="F189" s="1" t="s">
        <v>29</v>
      </c>
      <c r="G189" s="1" t="s">
        <v>79</v>
      </c>
      <c r="H189" s="1" t="s">
        <v>312</v>
      </c>
      <c r="I189" s="1" t="s">
        <v>26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x14ac:dyDescent="0.3">
      <c r="A190" s="1">
        <v>17</v>
      </c>
      <c r="B190" s="1" t="s">
        <v>14</v>
      </c>
      <c r="C190" s="1" t="s">
        <v>295</v>
      </c>
      <c r="D190" s="1" t="s">
        <v>16</v>
      </c>
      <c r="E190" s="1" t="s">
        <v>17</v>
      </c>
      <c r="F190" s="1" t="s">
        <v>18</v>
      </c>
      <c r="G190" s="1" t="s">
        <v>104</v>
      </c>
      <c r="H190" s="1" t="s">
        <v>314</v>
      </c>
      <c r="I190" s="1" t="s">
        <v>21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x14ac:dyDescent="0.3">
      <c r="A191" s="1">
        <v>18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29</v>
      </c>
      <c r="G191" s="1" t="s">
        <v>79</v>
      </c>
      <c r="H191" s="1" t="s">
        <v>316</v>
      </c>
      <c r="I191" s="1" t="s">
        <v>26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x14ac:dyDescent="0.3">
      <c r="A192" s="1">
        <v>19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29</v>
      </c>
      <c r="G192" s="1" t="s">
        <v>79</v>
      </c>
      <c r="H192" s="1" t="s">
        <v>318</v>
      </c>
      <c r="I192" s="1" t="s">
        <v>26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20</v>
      </c>
      <c r="B193" s="1" t="s">
        <v>14</v>
      </c>
      <c r="C193" s="1" t="s">
        <v>295</v>
      </c>
      <c r="D193" s="1" t="s">
        <v>16</v>
      </c>
      <c r="E193" s="1" t="s">
        <v>17</v>
      </c>
      <c r="F193" s="1" t="s">
        <v>18</v>
      </c>
      <c r="G193" s="1" t="s">
        <v>104</v>
      </c>
      <c r="H193" s="1" t="s">
        <v>320</v>
      </c>
      <c r="I193" s="1" t="s">
        <v>21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x14ac:dyDescent="0.3">
      <c r="A194" s="1">
        <v>21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29</v>
      </c>
      <c r="G194" s="1" t="s">
        <v>85</v>
      </c>
      <c r="H194" s="1" t="s">
        <v>321</v>
      </c>
      <c r="I194" s="1" t="s">
        <v>26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x14ac:dyDescent="0.3">
      <c r="A195" s="1">
        <v>22</v>
      </c>
      <c r="B195" s="1" t="s">
        <v>14</v>
      </c>
      <c r="C195" s="1" t="s">
        <v>295</v>
      </c>
      <c r="D195" s="1" t="s">
        <v>16</v>
      </c>
      <c r="E195" s="1" t="s">
        <v>17</v>
      </c>
      <c r="F195" s="1" t="s">
        <v>49</v>
      </c>
      <c r="G195" s="1" t="s">
        <v>88</v>
      </c>
      <c r="H195" s="1" t="s">
        <v>189</v>
      </c>
      <c r="I195" s="1" t="s">
        <v>49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x14ac:dyDescent="0.3">
      <c r="A196" s="1">
        <v>23</v>
      </c>
      <c r="B196" s="1" t="s">
        <v>14</v>
      </c>
      <c r="C196" s="1" t="s">
        <v>295</v>
      </c>
      <c r="D196" s="1" t="s">
        <v>16</v>
      </c>
      <c r="E196" s="1" t="s">
        <v>17</v>
      </c>
      <c r="F196" s="1" t="s">
        <v>49</v>
      </c>
      <c r="G196" s="1" t="s">
        <v>88</v>
      </c>
      <c r="H196" s="1" t="s">
        <v>191</v>
      </c>
      <c r="I196" s="1" t="s">
        <v>49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0</v>
      </c>
      <c r="AJ196" s="1">
        <v>0</v>
      </c>
    </row>
    <row r="197" spans="1:36" x14ac:dyDescent="0.3">
      <c r="A197" s="1">
        <v>24</v>
      </c>
      <c r="B197" s="1" t="s">
        <v>14</v>
      </c>
      <c r="C197" s="1" t="s">
        <v>295</v>
      </c>
      <c r="D197" s="1" t="s">
        <v>16</v>
      </c>
      <c r="E197" s="1" t="s">
        <v>17</v>
      </c>
      <c r="F197" s="1" t="s">
        <v>29</v>
      </c>
      <c r="G197" s="1" t="s">
        <v>246</v>
      </c>
      <c r="H197" s="1" t="s">
        <v>324</v>
      </c>
      <c r="I197" s="1" t="s">
        <v>26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0</v>
      </c>
      <c r="AJ197" s="1">
        <v>0</v>
      </c>
    </row>
    <row r="198" spans="1:36" x14ac:dyDescent="0.3">
      <c r="A198" s="1">
        <v>25</v>
      </c>
      <c r="B198" s="1" t="s">
        <v>14</v>
      </c>
      <c r="C198" s="1" t="s">
        <v>295</v>
      </c>
      <c r="D198" s="1" t="s">
        <v>16</v>
      </c>
      <c r="E198" s="1" t="s">
        <v>17</v>
      </c>
      <c r="F198" s="1" t="s">
        <v>29</v>
      </c>
      <c r="G198" s="1" t="s">
        <v>30</v>
      </c>
      <c r="H198" s="1" t="s">
        <v>325</v>
      </c>
      <c r="I198" s="1" t="s">
        <v>26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0</v>
      </c>
      <c r="AJ198" s="1">
        <v>0</v>
      </c>
    </row>
    <row r="199" spans="1:36" x14ac:dyDescent="0.3">
      <c r="A199" s="1">
        <v>26</v>
      </c>
      <c r="B199" s="1" t="s">
        <v>14</v>
      </c>
      <c r="C199" s="1" t="s">
        <v>295</v>
      </c>
      <c r="D199" s="1" t="s">
        <v>16</v>
      </c>
      <c r="E199" s="1" t="s">
        <v>32</v>
      </c>
      <c r="F199" s="1" t="s">
        <v>75</v>
      </c>
      <c r="G199" s="1" t="s">
        <v>76</v>
      </c>
      <c r="H199" s="1" t="s">
        <v>326</v>
      </c>
      <c r="I199" s="1" t="s">
        <v>26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0</v>
      </c>
      <c r="AJ199" s="1">
        <v>0</v>
      </c>
    </row>
    <row r="200" spans="1:36" x14ac:dyDescent="0.3">
      <c r="A200" s="1">
        <v>27</v>
      </c>
      <c r="B200" s="1" t="s">
        <v>14</v>
      </c>
      <c r="C200" s="1" t="s">
        <v>295</v>
      </c>
      <c r="D200" s="1" t="s">
        <v>16</v>
      </c>
      <c r="E200" s="1" t="s">
        <v>17</v>
      </c>
      <c r="F200" s="1" t="s">
        <v>37</v>
      </c>
      <c r="G200" s="1" t="s">
        <v>83</v>
      </c>
      <c r="H200" s="1" t="s">
        <v>327</v>
      </c>
      <c r="I200" s="1" t="s">
        <v>21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0</v>
      </c>
      <c r="AJ200" s="1">
        <v>0</v>
      </c>
    </row>
    <row r="201" spans="1:36" x14ac:dyDescent="0.3">
      <c r="A201" s="1">
        <v>28</v>
      </c>
      <c r="B201" s="1" t="s">
        <v>14</v>
      </c>
      <c r="C201" s="1" t="s">
        <v>295</v>
      </c>
      <c r="D201" s="1" t="s">
        <v>16</v>
      </c>
      <c r="E201" s="1" t="s">
        <v>17</v>
      </c>
      <c r="F201" s="1" t="s">
        <v>37</v>
      </c>
      <c r="G201" s="1" t="s">
        <v>38</v>
      </c>
      <c r="H201" s="1" t="s">
        <v>328</v>
      </c>
      <c r="I201" s="1" t="s">
        <v>21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0</v>
      </c>
      <c r="AJ201" s="1">
        <v>0</v>
      </c>
    </row>
    <row r="202" spans="1:36" x14ac:dyDescent="0.3">
      <c r="A202" s="1">
        <v>29</v>
      </c>
      <c r="B202" s="1" t="s">
        <v>14</v>
      </c>
      <c r="C202" s="1" t="s">
        <v>295</v>
      </c>
      <c r="D202" s="1" t="s">
        <v>16</v>
      </c>
      <c r="E202" s="1" t="s">
        <v>17</v>
      </c>
      <c r="F202" s="1" t="s">
        <v>37</v>
      </c>
      <c r="G202" s="1" t="s">
        <v>38</v>
      </c>
      <c r="H202" s="1" t="s">
        <v>329</v>
      </c>
      <c r="I202" s="1" t="s">
        <v>21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0</v>
      </c>
      <c r="AJ202" s="1">
        <v>0</v>
      </c>
    </row>
    <row r="203" spans="1:36" x14ac:dyDescent="0.3">
      <c r="A203" s="1">
        <v>30</v>
      </c>
      <c r="B203" s="1" t="s">
        <v>14</v>
      </c>
      <c r="C203" s="1" t="s">
        <v>295</v>
      </c>
      <c r="D203" s="1" t="s">
        <v>16</v>
      </c>
      <c r="E203" s="1" t="s">
        <v>32</v>
      </c>
      <c r="F203" s="1" t="s">
        <v>29</v>
      </c>
      <c r="G203" s="1" t="s">
        <v>268</v>
      </c>
      <c r="H203" s="1" t="s">
        <v>269</v>
      </c>
      <c r="I203" s="1" t="s">
        <v>26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0</v>
      </c>
      <c r="AJ203" s="1">
        <v>0</v>
      </c>
    </row>
    <row r="204" spans="1:36" x14ac:dyDescent="0.3">
      <c r="A204" s="1">
        <v>31</v>
      </c>
      <c r="B204" s="1" t="s">
        <v>14</v>
      </c>
      <c r="C204" s="1" t="s">
        <v>295</v>
      </c>
      <c r="D204" s="1" t="s">
        <v>16</v>
      </c>
      <c r="E204" s="1" t="s">
        <v>32</v>
      </c>
      <c r="F204" s="1" t="s">
        <v>29</v>
      </c>
      <c r="G204" s="1" t="s">
        <v>268</v>
      </c>
      <c r="H204" s="1" t="s">
        <v>331</v>
      </c>
      <c r="I204" s="1" t="s">
        <v>26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0</v>
      </c>
      <c r="AJ204" s="1">
        <v>0</v>
      </c>
    </row>
    <row r="205" spans="1:36" x14ac:dyDescent="0.3">
      <c r="A205" s="1">
        <v>32</v>
      </c>
      <c r="B205" s="1" t="s">
        <v>14</v>
      </c>
      <c r="C205" s="1" t="s">
        <v>295</v>
      </c>
      <c r="D205" s="1" t="s">
        <v>16</v>
      </c>
      <c r="E205" s="1" t="s">
        <v>17</v>
      </c>
      <c r="F205" s="1" t="s">
        <v>37</v>
      </c>
      <c r="G205" s="1" t="s">
        <v>38</v>
      </c>
      <c r="H205" s="1" t="s">
        <v>332</v>
      </c>
      <c r="I205" s="1" t="s">
        <v>21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0</v>
      </c>
      <c r="AJ205" s="1">
        <v>0</v>
      </c>
    </row>
    <row r="206" spans="1:36" x14ac:dyDescent="0.3">
      <c r="A206" s="1">
        <v>33</v>
      </c>
      <c r="B206" s="1" t="s">
        <v>14</v>
      </c>
      <c r="C206" s="1" t="s">
        <v>295</v>
      </c>
      <c r="D206" s="1" t="s">
        <v>16</v>
      </c>
      <c r="E206" s="1" t="s">
        <v>17</v>
      </c>
      <c r="F206" s="1" t="s">
        <v>49</v>
      </c>
      <c r="G206" s="1" t="s">
        <v>101</v>
      </c>
      <c r="H206" s="1" t="s">
        <v>200</v>
      </c>
      <c r="I206" s="1" t="s">
        <v>49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0</v>
      </c>
      <c r="AJ206" s="1">
        <v>0</v>
      </c>
    </row>
    <row r="207" spans="1:36" x14ac:dyDescent="0.3">
      <c r="A207" s="1">
        <v>34</v>
      </c>
      <c r="B207" s="1" t="s">
        <v>14</v>
      </c>
      <c r="C207" s="1" t="s">
        <v>295</v>
      </c>
      <c r="D207" s="1" t="s">
        <v>16</v>
      </c>
      <c r="E207" s="1" t="s">
        <v>17</v>
      </c>
      <c r="F207" s="1" t="s">
        <v>49</v>
      </c>
      <c r="G207" s="1" t="s">
        <v>101</v>
      </c>
      <c r="H207" s="1" t="s">
        <v>202</v>
      </c>
      <c r="I207" s="1" t="s">
        <v>49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0</v>
      </c>
      <c r="AJ207" s="1">
        <v>0</v>
      </c>
    </row>
    <row r="208" spans="1:36" x14ac:dyDescent="0.3">
      <c r="A208" s="1">
        <v>35</v>
      </c>
      <c r="B208" s="1" t="s">
        <v>14</v>
      </c>
      <c r="C208" s="1" t="s">
        <v>295</v>
      </c>
      <c r="D208" s="1" t="s">
        <v>16</v>
      </c>
      <c r="E208" s="1" t="s">
        <v>17</v>
      </c>
      <c r="F208" s="1" t="s">
        <v>18</v>
      </c>
      <c r="G208" s="1" t="s">
        <v>104</v>
      </c>
      <c r="H208" s="1" t="s">
        <v>334</v>
      </c>
      <c r="I208" s="1" t="s">
        <v>21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0</v>
      </c>
      <c r="AJ208" s="1">
        <v>0</v>
      </c>
    </row>
    <row r="209" spans="1:36" x14ac:dyDescent="0.3">
      <c r="A209" s="1">
        <v>36</v>
      </c>
      <c r="B209" s="1" t="s">
        <v>14</v>
      </c>
      <c r="C209" s="1" t="s">
        <v>295</v>
      </c>
      <c r="D209" s="1" t="s">
        <v>335</v>
      </c>
      <c r="E209" s="1" t="s">
        <v>17</v>
      </c>
      <c r="F209" s="1" t="s">
        <v>18</v>
      </c>
      <c r="G209" s="1" t="s">
        <v>107</v>
      </c>
      <c r="H209" s="1" t="s">
        <v>336</v>
      </c>
      <c r="I209" s="1" t="s">
        <v>21</v>
      </c>
      <c r="J209" s="1">
        <v>16</v>
      </c>
      <c r="K209" s="1">
        <v>2338</v>
      </c>
      <c r="L209" s="1">
        <v>2338</v>
      </c>
      <c r="M209" s="1">
        <v>231000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231000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231000</v>
      </c>
      <c r="AJ209" s="1">
        <v>98</v>
      </c>
    </row>
    <row r="210" spans="1:36" x14ac:dyDescent="0.3">
      <c r="A210" s="1">
        <v>37</v>
      </c>
      <c r="B210" s="1" t="s">
        <v>14</v>
      </c>
      <c r="C210" s="1" t="s">
        <v>295</v>
      </c>
      <c r="D210" s="1" t="s">
        <v>598</v>
      </c>
      <c r="E210" s="1" t="s">
        <v>17</v>
      </c>
      <c r="F210" s="1" t="s">
        <v>29</v>
      </c>
      <c r="G210" s="1" t="s">
        <v>61</v>
      </c>
      <c r="H210" s="1" t="s">
        <v>339</v>
      </c>
      <c r="I210" s="1" t="s">
        <v>26</v>
      </c>
      <c r="J210" s="1">
        <v>21</v>
      </c>
      <c r="K210" s="1">
        <v>1467</v>
      </c>
      <c r="L210" s="1">
        <v>1467</v>
      </c>
      <c r="M210" s="1">
        <v>215000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215000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215000</v>
      </c>
      <c r="AJ210" s="1">
        <v>146</v>
      </c>
    </row>
    <row r="211" spans="1:36" x14ac:dyDescent="0.3">
      <c r="A211" s="1">
        <v>38</v>
      </c>
      <c r="B211" s="1" t="s">
        <v>14</v>
      </c>
      <c r="C211" s="1" t="s">
        <v>295</v>
      </c>
      <c r="D211" s="1" t="s">
        <v>340</v>
      </c>
      <c r="E211" s="1" t="s">
        <v>17</v>
      </c>
      <c r="F211" s="1" t="s">
        <v>18</v>
      </c>
      <c r="G211" s="1" t="s">
        <v>69</v>
      </c>
      <c r="H211" s="1" t="s">
        <v>341</v>
      </c>
      <c r="I211" s="1" t="s">
        <v>21</v>
      </c>
      <c r="J211" s="1">
        <v>18</v>
      </c>
      <c r="K211" s="1">
        <v>2881</v>
      </c>
      <c r="L211" s="1">
        <v>2881</v>
      </c>
      <c r="M211" s="1">
        <v>305000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305000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305000</v>
      </c>
      <c r="AJ211" s="1">
        <v>105</v>
      </c>
    </row>
    <row r="212" spans="1:36" x14ac:dyDescent="0.3">
      <c r="A212" s="1">
        <v>39</v>
      </c>
      <c r="B212" s="1" t="s">
        <v>14</v>
      </c>
      <c r="C212" s="1" t="s">
        <v>295</v>
      </c>
      <c r="D212" s="1" t="s">
        <v>346</v>
      </c>
      <c r="E212" s="1" t="s">
        <v>17</v>
      </c>
      <c r="F212" s="1" t="s">
        <v>49</v>
      </c>
      <c r="G212" s="1" t="s">
        <v>101</v>
      </c>
      <c r="H212" s="1" t="s">
        <v>215</v>
      </c>
      <c r="I212" s="1" t="s">
        <v>49</v>
      </c>
      <c r="J212" s="1">
        <v>23</v>
      </c>
      <c r="K212" s="1">
        <v>3008</v>
      </c>
      <c r="L212" s="1">
        <v>3008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x14ac:dyDescent="0.3">
      <c r="A213" s="1">
        <v>40</v>
      </c>
      <c r="B213" s="1" t="s">
        <v>14</v>
      </c>
      <c r="C213" s="1" t="s">
        <v>295</v>
      </c>
      <c r="D213" s="1" t="s">
        <v>741</v>
      </c>
      <c r="E213" s="1" t="s">
        <v>17</v>
      </c>
      <c r="F213" s="1" t="s">
        <v>49</v>
      </c>
      <c r="G213" s="1" t="s">
        <v>101</v>
      </c>
      <c r="H213" s="1" t="s">
        <v>343</v>
      </c>
      <c r="I213" s="1" t="s">
        <v>49</v>
      </c>
      <c r="J213" s="1">
        <v>20</v>
      </c>
      <c r="K213" s="1">
        <v>2514</v>
      </c>
      <c r="L213" s="1">
        <v>2514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x14ac:dyDescent="0.3">
      <c r="A214" s="1">
        <v>41</v>
      </c>
      <c r="B214" s="1" t="s">
        <v>14</v>
      </c>
      <c r="C214" s="1" t="s">
        <v>295</v>
      </c>
      <c r="D214" s="1" t="s">
        <v>348</v>
      </c>
      <c r="E214" s="1" t="s">
        <v>17</v>
      </c>
      <c r="F214" s="1" t="s">
        <v>40</v>
      </c>
      <c r="G214" s="1" t="s">
        <v>55</v>
      </c>
      <c r="H214" s="1" t="s">
        <v>349</v>
      </c>
      <c r="I214" s="1" t="s">
        <v>21</v>
      </c>
      <c r="J214" s="1">
        <v>17</v>
      </c>
      <c r="K214" s="1">
        <v>2213</v>
      </c>
      <c r="L214" s="1">
        <v>2213</v>
      </c>
      <c r="M214" s="1">
        <v>215000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215000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215000</v>
      </c>
      <c r="AJ214" s="1">
        <v>97</v>
      </c>
    </row>
    <row r="215" spans="1:36" x14ac:dyDescent="0.3">
      <c r="A215" s="1">
        <v>42</v>
      </c>
      <c r="B215" s="1" t="s">
        <v>14</v>
      </c>
      <c r="C215" s="1" t="s">
        <v>295</v>
      </c>
      <c r="D215" s="1" t="s">
        <v>598</v>
      </c>
      <c r="E215" s="1" t="s">
        <v>17</v>
      </c>
      <c r="F215" s="1" t="s">
        <v>29</v>
      </c>
      <c r="G215" s="1" t="s">
        <v>61</v>
      </c>
      <c r="H215" s="1" t="s">
        <v>351</v>
      </c>
      <c r="I215" s="1" t="s">
        <v>26</v>
      </c>
      <c r="J215" s="1">
        <v>20</v>
      </c>
      <c r="K215" s="1">
        <v>1934</v>
      </c>
      <c r="L215" s="1">
        <v>1934</v>
      </c>
      <c r="M215" s="1">
        <v>228000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228000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228000</v>
      </c>
      <c r="AJ215" s="1">
        <v>117</v>
      </c>
    </row>
    <row r="216" spans="1:36" x14ac:dyDescent="0.3">
      <c r="A216" s="1">
        <v>43</v>
      </c>
      <c r="B216" s="1" t="s">
        <v>14</v>
      </c>
      <c r="C216" s="1" t="s">
        <v>295</v>
      </c>
      <c r="D216" s="1" t="s">
        <v>570</v>
      </c>
      <c r="E216" s="1" t="s">
        <v>17</v>
      </c>
      <c r="F216" s="1" t="s">
        <v>29</v>
      </c>
      <c r="G216" s="1" t="s">
        <v>246</v>
      </c>
      <c r="H216" s="1" t="s">
        <v>353</v>
      </c>
      <c r="I216" s="1" t="s">
        <v>26</v>
      </c>
      <c r="J216" s="1">
        <v>22</v>
      </c>
      <c r="K216" s="1">
        <v>1300</v>
      </c>
      <c r="L216" s="1">
        <v>1300</v>
      </c>
      <c r="M216" s="1">
        <v>177000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177000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177000</v>
      </c>
      <c r="AJ216" s="1">
        <v>136</v>
      </c>
    </row>
    <row r="217" spans="1:36" x14ac:dyDescent="0.3">
      <c r="A217" s="1">
        <v>44</v>
      </c>
      <c r="B217" s="1" t="s">
        <v>14</v>
      </c>
      <c r="C217" s="1" t="s">
        <v>295</v>
      </c>
      <c r="D217" s="1" t="s">
        <v>344</v>
      </c>
      <c r="E217" s="1" t="s">
        <v>32</v>
      </c>
      <c r="F217" s="1" t="s">
        <v>29</v>
      </c>
      <c r="G217" s="1" t="s">
        <v>33</v>
      </c>
      <c r="H217" s="1" t="s">
        <v>354</v>
      </c>
      <c r="I217" s="1" t="s">
        <v>26</v>
      </c>
      <c r="J217" s="1">
        <v>18</v>
      </c>
      <c r="K217" s="1">
        <v>2837</v>
      </c>
      <c r="L217" s="1">
        <v>2837</v>
      </c>
      <c r="M217" s="1">
        <v>300000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300000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300000</v>
      </c>
      <c r="AJ217" s="1">
        <v>105</v>
      </c>
    </row>
    <row r="218" spans="1:36" x14ac:dyDescent="0.3">
      <c r="A218" s="1">
        <v>45</v>
      </c>
      <c r="B218" s="1" t="s">
        <v>14</v>
      </c>
      <c r="C218" s="1" t="s">
        <v>295</v>
      </c>
      <c r="D218" s="1" t="s">
        <v>16</v>
      </c>
      <c r="E218" s="1" t="s">
        <v>17</v>
      </c>
      <c r="F218" s="1" t="s">
        <v>29</v>
      </c>
      <c r="G218" s="1" t="s">
        <v>98</v>
      </c>
      <c r="H218" s="1" t="s">
        <v>355</v>
      </c>
      <c r="I218" s="1" t="s">
        <v>26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0</v>
      </c>
      <c r="AJ218" s="1">
        <v>0</v>
      </c>
    </row>
    <row r="219" spans="1:36" x14ac:dyDescent="0.3">
      <c r="A219" s="1">
        <v>46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29</v>
      </c>
      <c r="G219" s="1" t="s">
        <v>61</v>
      </c>
      <c r="H219" s="1" t="s">
        <v>356</v>
      </c>
      <c r="I219" s="1" t="s">
        <v>26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x14ac:dyDescent="0.3">
      <c r="A220" s="1">
        <v>47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29</v>
      </c>
      <c r="G220" s="1" t="s">
        <v>61</v>
      </c>
      <c r="H220" s="1" t="s">
        <v>357</v>
      </c>
      <c r="I220" s="1" t="s">
        <v>26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x14ac:dyDescent="0.3">
      <c r="A221" s="1">
        <v>48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29</v>
      </c>
      <c r="G221" s="1" t="s">
        <v>61</v>
      </c>
      <c r="H221" s="1" t="s">
        <v>358</v>
      </c>
      <c r="I221" s="1" t="s">
        <v>26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x14ac:dyDescent="0.3">
      <c r="A222" s="1">
        <v>49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37</v>
      </c>
      <c r="G222" s="1" t="s">
        <v>38</v>
      </c>
      <c r="H222" s="1" t="s">
        <v>359</v>
      </c>
      <c r="I222" s="1" t="s">
        <v>21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x14ac:dyDescent="0.3">
      <c r="A223" s="1">
        <v>50</v>
      </c>
      <c r="B223" s="1" t="s">
        <v>14</v>
      </c>
      <c r="C223" s="1" t="s">
        <v>295</v>
      </c>
      <c r="D223" s="1" t="s">
        <v>597</v>
      </c>
      <c r="E223" s="1" t="s">
        <v>17</v>
      </c>
      <c r="F223" s="1" t="s">
        <v>29</v>
      </c>
      <c r="G223" s="1" t="s">
        <v>61</v>
      </c>
      <c r="H223" s="1" t="s">
        <v>360</v>
      </c>
      <c r="I223" s="1" t="s">
        <v>26</v>
      </c>
      <c r="J223" s="1">
        <v>20</v>
      </c>
      <c r="K223" s="1">
        <v>3333</v>
      </c>
      <c r="L223" s="1">
        <v>3333</v>
      </c>
      <c r="M223" s="1">
        <v>365000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365000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365000</v>
      </c>
      <c r="AJ223" s="1">
        <v>109</v>
      </c>
    </row>
    <row r="224" spans="1:36" x14ac:dyDescent="0.3">
      <c r="A224" s="1">
        <v>51</v>
      </c>
      <c r="B224" s="1" t="s">
        <v>14</v>
      </c>
      <c r="C224" s="1" t="s">
        <v>295</v>
      </c>
      <c r="D224" s="1" t="s">
        <v>744</v>
      </c>
      <c r="E224" s="1" t="s">
        <v>17</v>
      </c>
      <c r="F224" s="1" t="s">
        <v>29</v>
      </c>
      <c r="G224" s="1" t="s">
        <v>61</v>
      </c>
      <c r="H224" s="1" t="s">
        <v>361</v>
      </c>
      <c r="I224" s="1" t="s">
        <v>26</v>
      </c>
      <c r="J224" s="1">
        <v>19</v>
      </c>
      <c r="K224" s="1">
        <v>2811</v>
      </c>
      <c r="L224" s="1">
        <v>2811</v>
      </c>
      <c r="M224" s="1">
        <v>280000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280000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280000</v>
      </c>
      <c r="AJ224" s="1">
        <v>99</v>
      </c>
    </row>
    <row r="225" spans="1:36" x14ac:dyDescent="0.3">
      <c r="A225" s="1">
        <v>52</v>
      </c>
      <c r="B225" s="1" t="s">
        <v>14</v>
      </c>
      <c r="C225" s="1" t="s">
        <v>295</v>
      </c>
      <c r="D225" s="1" t="s">
        <v>517</v>
      </c>
      <c r="E225" s="1" t="s">
        <v>17</v>
      </c>
      <c r="F225" s="1" t="s">
        <v>29</v>
      </c>
      <c r="G225" s="1" t="s">
        <v>61</v>
      </c>
      <c r="H225" s="1" t="s">
        <v>362</v>
      </c>
      <c r="I225" s="1" t="s">
        <v>26</v>
      </c>
      <c r="J225" s="1">
        <v>20</v>
      </c>
      <c r="K225" s="1">
        <v>2247</v>
      </c>
      <c r="L225" s="1">
        <v>2247</v>
      </c>
      <c r="M225" s="1">
        <v>250000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250000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250000</v>
      </c>
      <c r="AJ225" s="1">
        <v>111</v>
      </c>
    </row>
    <row r="226" spans="1:36" x14ac:dyDescent="0.3">
      <c r="A226" s="1">
        <v>53</v>
      </c>
      <c r="B226" s="1" t="s">
        <v>14</v>
      </c>
      <c r="C226" s="1" t="s">
        <v>295</v>
      </c>
      <c r="D226" s="1" t="s">
        <v>16</v>
      </c>
      <c r="E226" s="1" t="s">
        <v>17</v>
      </c>
      <c r="F226" s="1" t="s">
        <v>29</v>
      </c>
      <c r="G226" s="1" t="s">
        <v>363</v>
      </c>
      <c r="H226" s="1" t="s">
        <v>364</v>
      </c>
      <c r="I226" s="1" t="s">
        <v>21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x14ac:dyDescent="0.3">
      <c r="A227" s="1">
        <v>54</v>
      </c>
      <c r="B227" s="1" t="s">
        <v>14</v>
      </c>
      <c r="C227" s="1" t="s">
        <v>295</v>
      </c>
      <c r="D227" s="1" t="s">
        <v>16</v>
      </c>
      <c r="E227" s="1" t="s">
        <v>17</v>
      </c>
      <c r="F227" s="1" t="s">
        <v>37</v>
      </c>
      <c r="G227" s="1" t="s">
        <v>83</v>
      </c>
      <c r="H227" s="1" t="s">
        <v>365</v>
      </c>
      <c r="I227" s="1" t="s">
        <v>21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1">
        <v>55</v>
      </c>
      <c r="B228" s="1" t="s">
        <v>14</v>
      </c>
      <c r="C228" s="1" t="s">
        <v>295</v>
      </c>
      <c r="D228" s="1" t="s">
        <v>342</v>
      </c>
      <c r="E228" s="1" t="s">
        <v>17</v>
      </c>
      <c r="F228" s="1" t="s">
        <v>29</v>
      </c>
      <c r="G228" s="1" t="s">
        <v>44</v>
      </c>
      <c r="H228" s="1" t="s">
        <v>366</v>
      </c>
      <c r="I228" s="1" t="s">
        <v>21</v>
      </c>
      <c r="J228" s="1">
        <v>21</v>
      </c>
      <c r="K228" s="1">
        <v>2356</v>
      </c>
      <c r="L228" s="1">
        <v>2356</v>
      </c>
      <c r="M228" s="1">
        <v>416000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416000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416000</v>
      </c>
      <c r="AJ228" s="1">
        <v>176</v>
      </c>
    </row>
    <row r="229" spans="1:36" x14ac:dyDescent="0.3">
      <c r="A229" s="1">
        <v>56</v>
      </c>
      <c r="B229" s="1" t="s">
        <v>14</v>
      </c>
      <c r="C229" s="1" t="s">
        <v>295</v>
      </c>
      <c r="D229" s="1" t="s">
        <v>319</v>
      </c>
      <c r="E229" s="1" t="s">
        <v>17</v>
      </c>
      <c r="F229" s="1" t="s">
        <v>29</v>
      </c>
      <c r="G229" s="1" t="s">
        <v>44</v>
      </c>
      <c r="H229" s="1" t="s">
        <v>367</v>
      </c>
      <c r="I229" s="1" t="s">
        <v>21</v>
      </c>
      <c r="J229" s="1">
        <v>19</v>
      </c>
      <c r="K229" s="1">
        <v>1310</v>
      </c>
      <c r="L229" s="1">
        <v>1310</v>
      </c>
      <c r="M229" s="1">
        <v>223000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223000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223000</v>
      </c>
      <c r="AJ229" s="1">
        <v>170</v>
      </c>
    </row>
    <row r="230" spans="1:36" x14ac:dyDescent="0.3">
      <c r="A230" s="1">
        <v>57</v>
      </c>
      <c r="B230" s="1" t="s">
        <v>14</v>
      </c>
      <c r="C230" s="1" t="s">
        <v>295</v>
      </c>
      <c r="D230" s="1" t="s">
        <v>333</v>
      </c>
      <c r="E230" s="1" t="s">
        <v>17</v>
      </c>
      <c r="F230" s="1" t="s">
        <v>18</v>
      </c>
      <c r="G230" s="1" t="s">
        <v>368</v>
      </c>
      <c r="H230" s="1" t="s">
        <v>369</v>
      </c>
      <c r="I230" s="1" t="s">
        <v>21</v>
      </c>
      <c r="J230" s="1">
        <v>16</v>
      </c>
      <c r="K230" s="1">
        <v>1921</v>
      </c>
      <c r="L230" s="1">
        <v>1921</v>
      </c>
      <c r="M230" s="1">
        <v>300000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300000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300000</v>
      </c>
      <c r="AJ230" s="1">
        <v>156</v>
      </c>
    </row>
    <row r="231" spans="1:36" x14ac:dyDescent="0.3">
      <c r="A231" s="1">
        <v>58</v>
      </c>
      <c r="B231" s="1" t="s">
        <v>14</v>
      </c>
      <c r="C231" s="1" t="s">
        <v>295</v>
      </c>
      <c r="D231" s="1" t="s">
        <v>444</v>
      </c>
      <c r="E231" s="1" t="s">
        <v>17</v>
      </c>
      <c r="F231" s="1" t="s">
        <v>18</v>
      </c>
      <c r="G231" s="1" t="s">
        <v>368</v>
      </c>
      <c r="H231" s="1" t="s">
        <v>370</v>
      </c>
      <c r="I231" s="1" t="s">
        <v>21</v>
      </c>
      <c r="J231" s="1">
        <v>12</v>
      </c>
      <c r="K231" s="1">
        <v>809</v>
      </c>
      <c r="L231" s="1">
        <v>809</v>
      </c>
      <c r="M231" s="1">
        <v>90000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90000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90000</v>
      </c>
      <c r="AJ231" s="1">
        <v>111</v>
      </c>
    </row>
    <row r="232" spans="1:36" x14ac:dyDescent="0.3">
      <c r="A232" s="1">
        <v>59</v>
      </c>
      <c r="B232" s="1" t="s">
        <v>14</v>
      </c>
      <c r="C232" s="1" t="s">
        <v>295</v>
      </c>
      <c r="D232" s="1" t="s">
        <v>344</v>
      </c>
      <c r="E232" s="1" t="s">
        <v>17</v>
      </c>
      <c r="F232" s="1" t="s">
        <v>18</v>
      </c>
      <c r="G232" s="1" t="s">
        <v>368</v>
      </c>
      <c r="H232" s="1" t="s">
        <v>371</v>
      </c>
      <c r="I232" s="1" t="s">
        <v>21</v>
      </c>
      <c r="J232" s="1">
        <v>3</v>
      </c>
      <c r="K232" s="1">
        <v>293</v>
      </c>
      <c r="L232" s="1">
        <v>293</v>
      </c>
      <c r="M232" s="1">
        <v>30000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30000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30000</v>
      </c>
      <c r="AJ232" s="1">
        <v>102</v>
      </c>
    </row>
    <row r="233" spans="1:36" x14ac:dyDescent="0.3">
      <c r="A233" s="1">
        <v>60</v>
      </c>
      <c r="B233" s="1" t="s">
        <v>14</v>
      </c>
      <c r="C233" s="1" t="s">
        <v>295</v>
      </c>
      <c r="D233" s="1" t="s">
        <v>569</v>
      </c>
      <c r="E233" s="1" t="s">
        <v>17</v>
      </c>
      <c r="F233" s="1" t="s">
        <v>29</v>
      </c>
      <c r="G233" s="1" t="s">
        <v>372</v>
      </c>
      <c r="H233" s="1" t="s">
        <v>373</v>
      </c>
      <c r="I233" s="1" t="s">
        <v>26</v>
      </c>
      <c r="J233" s="1">
        <v>18</v>
      </c>
      <c r="K233" s="1">
        <v>2395</v>
      </c>
      <c r="L233" s="1">
        <v>2395</v>
      </c>
      <c r="M233" s="1">
        <v>320000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320000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320000</v>
      </c>
      <c r="AJ233" s="1">
        <v>133</v>
      </c>
    </row>
    <row r="234" spans="1:36" x14ac:dyDescent="0.3">
      <c r="A234" s="1">
        <v>61</v>
      </c>
      <c r="B234" s="1" t="s">
        <v>14</v>
      </c>
      <c r="C234" s="1" t="s">
        <v>295</v>
      </c>
      <c r="D234" s="1" t="s">
        <v>567</v>
      </c>
      <c r="E234" s="1" t="s">
        <v>17</v>
      </c>
      <c r="F234" s="1" t="s">
        <v>29</v>
      </c>
      <c r="G234" s="1" t="s">
        <v>372</v>
      </c>
      <c r="H234" s="1" t="s">
        <v>374</v>
      </c>
      <c r="I234" s="1" t="s">
        <v>26</v>
      </c>
      <c r="J234" s="1">
        <v>22</v>
      </c>
      <c r="K234" s="1">
        <v>2261</v>
      </c>
      <c r="L234" s="1">
        <v>2261</v>
      </c>
      <c r="M234" s="1">
        <v>385000</v>
      </c>
      <c r="N234" s="1">
        <v>0</v>
      </c>
      <c r="O234" s="1">
        <v>0</v>
      </c>
      <c r="P234" s="1">
        <v>0</v>
      </c>
      <c r="Q234" s="1">
        <v>5000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390000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25000</v>
      </c>
      <c r="AF234" s="1">
        <v>0</v>
      </c>
      <c r="AG234" s="1">
        <v>0</v>
      </c>
      <c r="AH234" s="7">
        <v>25000</v>
      </c>
      <c r="AI234" s="7">
        <v>415000</v>
      </c>
      <c r="AJ234" s="1">
        <v>170</v>
      </c>
    </row>
    <row r="235" spans="1:36" x14ac:dyDescent="0.3">
      <c r="A235" s="2"/>
      <c r="B235" s="2" t="s">
        <v>47</v>
      </c>
      <c r="C235" s="2" t="s">
        <v>295</v>
      </c>
      <c r="D235" s="2"/>
      <c r="E235" s="2"/>
      <c r="F235" s="2"/>
      <c r="G235" s="2"/>
      <c r="H235" s="2"/>
      <c r="I235" s="2"/>
      <c r="J235" s="2"/>
      <c r="K235" s="2">
        <v>40228</v>
      </c>
      <c r="L235" s="2">
        <v>40228</v>
      </c>
      <c r="M235" s="2">
        <v>4330000</v>
      </c>
      <c r="N235" s="2">
        <v>0</v>
      </c>
      <c r="O235" s="2">
        <v>0</v>
      </c>
      <c r="P235" s="2">
        <v>0</v>
      </c>
      <c r="Q235" s="2">
        <v>5000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4335000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25000</v>
      </c>
      <c r="AF235" s="2">
        <v>0</v>
      </c>
      <c r="AG235" s="2">
        <v>0</v>
      </c>
      <c r="AH235" s="2">
        <v>25000</v>
      </c>
      <c r="AI235" s="2">
        <v>4360000</v>
      </c>
      <c r="AJ235" s="2"/>
    </row>
    <row r="236" spans="1:36" x14ac:dyDescent="0.3">
      <c r="A236" s="1">
        <v>1</v>
      </c>
      <c r="B236" s="1" t="s">
        <v>14</v>
      </c>
      <c r="C236" s="1" t="s">
        <v>375</v>
      </c>
      <c r="D236" s="1" t="s">
        <v>16</v>
      </c>
      <c r="E236" s="1" t="s">
        <v>32</v>
      </c>
      <c r="F236" s="1" t="s">
        <v>118</v>
      </c>
      <c r="G236" s="1" t="s">
        <v>164</v>
      </c>
      <c r="H236" s="1" t="s">
        <v>376</v>
      </c>
      <c r="I236" s="1" t="s">
        <v>26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x14ac:dyDescent="0.3">
      <c r="A237" s="1">
        <v>2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49</v>
      </c>
      <c r="G237" s="1" t="s">
        <v>63</v>
      </c>
      <c r="H237" s="1" t="s">
        <v>377</v>
      </c>
      <c r="I237" s="1" t="s">
        <v>49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x14ac:dyDescent="0.3">
      <c r="A238" s="1">
        <v>3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29</v>
      </c>
      <c r="G238" s="1" t="s">
        <v>61</v>
      </c>
      <c r="H238" s="1" t="s">
        <v>378</v>
      </c>
      <c r="I238" s="1" t="s">
        <v>26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x14ac:dyDescent="0.3">
      <c r="A239" s="1">
        <v>4</v>
      </c>
      <c r="B239" s="1" t="s">
        <v>14</v>
      </c>
      <c r="C239" s="1" t="s">
        <v>375</v>
      </c>
      <c r="D239" s="1" t="s">
        <v>16</v>
      </c>
      <c r="E239" s="1" t="s">
        <v>17</v>
      </c>
      <c r="F239" s="1" t="s">
        <v>29</v>
      </c>
      <c r="G239" s="1" t="s">
        <v>61</v>
      </c>
      <c r="H239" s="1" t="s">
        <v>379</v>
      </c>
      <c r="I239" s="1" t="s">
        <v>26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x14ac:dyDescent="0.3">
      <c r="A240" s="1">
        <v>5</v>
      </c>
      <c r="B240" s="1" t="s">
        <v>14</v>
      </c>
      <c r="C240" s="1" t="s">
        <v>375</v>
      </c>
      <c r="D240" s="1" t="s">
        <v>16</v>
      </c>
      <c r="E240" s="1" t="s">
        <v>17</v>
      </c>
      <c r="F240" s="1" t="s">
        <v>29</v>
      </c>
      <c r="G240" s="1" t="s">
        <v>61</v>
      </c>
      <c r="H240" s="1" t="s">
        <v>380</v>
      </c>
      <c r="I240" s="1" t="s">
        <v>26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x14ac:dyDescent="0.3">
      <c r="A241" s="1">
        <v>6</v>
      </c>
      <c r="B241" s="1" t="s">
        <v>14</v>
      </c>
      <c r="C241" s="1" t="s">
        <v>375</v>
      </c>
      <c r="D241" s="1" t="s">
        <v>16</v>
      </c>
      <c r="E241" s="1" t="s">
        <v>17</v>
      </c>
      <c r="F241" s="1" t="s">
        <v>29</v>
      </c>
      <c r="G241" s="1" t="s">
        <v>61</v>
      </c>
      <c r="H241" s="1" t="s">
        <v>381</v>
      </c>
      <c r="I241" s="1" t="s">
        <v>26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0</v>
      </c>
      <c r="AJ241" s="1">
        <v>0</v>
      </c>
    </row>
    <row r="242" spans="1:36" x14ac:dyDescent="0.3">
      <c r="A242" s="1">
        <v>7</v>
      </c>
      <c r="B242" s="1" t="s">
        <v>14</v>
      </c>
      <c r="C242" s="1" t="s">
        <v>375</v>
      </c>
      <c r="D242" s="1" t="s">
        <v>16</v>
      </c>
      <c r="E242" s="1" t="s">
        <v>17</v>
      </c>
      <c r="F242" s="1" t="s">
        <v>18</v>
      </c>
      <c r="G242" s="1" t="s">
        <v>69</v>
      </c>
      <c r="H242" s="1" t="s">
        <v>382</v>
      </c>
      <c r="I242" s="1" t="s">
        <v>21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x14ac:dyDescent="0.3">
      <c r="A243" s="1">
        <v>8</v>
      </c>
      <c r="B243" s="1" t="s">
        <v>14</v>
      </c>
      <c r="C243" s="1" t="s">
        <v>375</v>
      </c>
      <c r="D243" s="1" t="s">
        <v>16</v>
      </c>
      <c r="E243" s="1" t="s">
        <v>17</v>
      </c>
      <c r="F243" s="1" t="s">
        <v>29</v>
      </c>
      <c r="G243" s="1" t="s">
        <v>61</v>
      </c>
      <c r="H243" s="1" t="s">
        <v>383</v>
      </c>
      <c r="I243" s="1" t="s">
        <v>26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9</v>
      </c>
      <c r="B244" s="1" t="s">
        <v>14</v>
      </c>
      <c r="C244" s="1" t="s">
        <v>375</v>
      </c>
      <c r="D244" s="1" t="s">
        <v>16</v>
      </c>
      <c r="E244" s="1" t="s">
        <v>17</v>
      </c>
      <c r="F244" s="1" t="s">
        <v>29</v>
      </c>
      <c r="G244" s="1" t="s">
        <v>61</v>
      </c>
      <c r="H244" s="1" t="s">
        <v>384</v>
      </c>
      <c r="I244" s="1" t="s">
        <v>26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10</v>
      </c>
      <c r="B245" s="1" t="s">
        <v>14</v>
      </c>
      <c r="C245" s="1" t="s">
        <v>375</v>
      </c>
      <c r="D245" s="1" t="s">
        <v>16</v>
      </c>
      <c r="E245" s="1" t="s">
        <v>17</v>
      </c>
      <c r="F245" s="1" t="s">
        <v>29</v>
      </c>
      <c r="G245" s="1" t="s">
        <v>61</v>
      </c>
      <c r="H245" s="1" t="s">
        <v>385</v>
      </c>
      <c r="I245" s="1" t="s">
        <v>26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0</v>
      </c>
      <c r="AJ245" s="1">
        <v>0</v>
      </c>
    </row>
    <row r="246" spans="1:36" x14ac:dyDescent="0.3">
      <c r="A246" s="1">
        <v>11</v>
      </c>
      <c r="B246" s="1" t="s">
        <v>14</v>
      </c>
      <c r="C246" s="1" t="s">
        <v>375</v>
      </c>
      <c r="D246" s="1" t="s">
        <v>16</v>
      </c>
      <c r="E246" s="1" t="s">
        <v>17</v>
      </c>
      <c r="F246" s="1" t="s">
        <v>18</v>
      </c>
      <c r="G246" s="1" t="s">
        <v>19</v>
      </c>
      <c r="H246" s="1" t="s">
        <v>386</v>
      </c>
      <c r="I246" s="1" t="s">
        <v>198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0</v>
      </c>
      <c r="AJ246" s="1">
        <v>0</v>
      </c>
    </row>
    <row r="247" spans="1:36" x14ac:dyDescent="0.3">
      <c r="A247" s="1">
        <v>12</v>
      </c>
      <c r="B247" s="1" t="s">
        <v>14</v>
      </c>
      <c r="C247" s="1" t="s">
        <v>375</v>
      </c>
      <c r="D247" s="1" t="s">
        <v>16</v>
      </c>
      <c r="E247" s="1" t="s">
        <v>17</v>
      </c>
      <c r="F247" s="1" t="s">
        <v>29</v>
      </c>
      <c r="G247" s="1" t="s">
        <v>79</v>
      </c>
      <c r="H247" s="1" t="s">
        <v>388</v>
      </c>
      <c r="I247" s="1" t="s">
        <v>26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0</v>
      </c>
      <c r="AJ247" s="1">
        <v>0</v>
      </c>
    </row>
    <row r="248" spans="1:36" x14ac:dyDescent="0.3">
      <c r="A248" s="1">
        <v>13</v>
      </c>
      <c r="B248" s="1" t="s">
        <v>14</v>
      </c>
      <c r="C248" s="1" t="s">
        <v>375</v>
      </c>
      <c r="D248" s="1" t="s">
        <v>16</v>
      </c>
      <c r="E248" s="1" t="s">
        <v>17</v>
      </c>
      <c r="F248" s="1" t="s">
        <v>18</v>
      </c>
      <c r="G248" s="1" t="s">
        <v>104</v>
      </c>
      <c r="H248" s="1" t="s">
        <v>390</v>
      </c>
      <c r="I248" s="1" t="s">
        <v>21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0</v>
      </c>
      <c r="AJ248" s="1">
        <v>0</v>
      </c>
    </row>
    <row r="249" spans="1:36" x14ac:dyDescent="0.3">
      <c r="A249" s="1">
        <v>14</v>
      </c>
      <c r="B249" s="1" t="s">
        <v>14</v>
      </c>
      <c r="C249" s="1" t="s">
        <v>375</v>
      </c>
      <c r="D249" s="1" t="s">
        <v>16</v>
      </c>
      <c r="E249" s="1" t="s">
        <v>17</v>
      </c>
      <c r="F249" s="1" t="s">
        <v>29</v>
      </c>
      <c r="G249" s="1" t="s">
        <v>195</v>
      </c>
      <c r="H249" s="1" t="s">
        <v>393</v>
      </c>
      <c r="I249" s="1" t="s">
        <v>26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0</v>
      </c>
      <c r="AJ249" s="1">
        <v>0</v>
      </c>
    </row>
    <row r="250" spans="1:36" x14ac:dyDescent="0.3">
      <c r="A250" s="1">
        <v>15</v>
      </c>
      <c r="B250" s="1" t="s">
        <v>14</v>
      </c>
      <c r="C250" s="1" t="s">
        <v>375</v>
      </c>
      <c r="D250" s="1" t="s">
        <v>16</v>
      </c>
      <c r="E250" s="1" t="s">
        <v>17</v>
      </c>
      <c r="F250" s="1" t="s">
        <v>49</v>
      </c>
      <c r="G250" s="1" t="s">
        <v>88</v>
      </c>
      <c r="H250" s="1" t="s">
        <v>185</v>
      </c>
      <c r="I250" s="1" t="s">
        <v>49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0</v>
      </c>
      <c r="AJ250" s="1">
        <v>0</v>
      </c>
    </row>
    <row r="251" spans="1:36" x14ac:dyDescent="0.3">
      <c r="A251" s="1">
        <v>16</v>
      </c>
      <c r="B251" s="1" t="s">
        <v>14</v>
      </c>
      <c r="C251" s="1" t="s">
        <v>375</v>
      </c>
      <c r="D251" s="1" t="s">
        <v>16</v>
      </c>
      <c r="E251" s="1" t="s">
        <v>17</v>
      </c>
      <c r="F251" s="1" t="s">
        <v>49</v>
      </c>
      <c r="G251" s="1" t="s">
        <v>88</v>
      </c>
      <c r="H251" s="1" t="s">
        <v>187</v>
      </c>
      <c r="I251" s="1" t="s">
        <v>49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0</v>
      </c>
      <c r="AJ251" s="1">
        <v>0</v>
      </c>
    </row>
    <row r="252" spans="1:36" x14ac:dyDescent="0.3">
      <c r="A252" s="1">
        <v>17</v>
      </c>
      <c r="B252" s="1" t="s">
        <v>14</v>
      </c>
      <c r="C252" s="1" t="s">
        <v>375</v>
      </c>
      <c r="D252" s="1" t="s">
        <v>16</v>
      </c>
      <c r="E252" s="1" t="s">
        <v>17</v>
      </c>
      <c r="F252" s="1" t="s">
        <v>49</v>
      </c>
      <c r="G252" s="1" t="s">
        <v>88</v>
      </c>
      <c r="H252" s="1" t="s">
        <v>490</v>
      </c>
      <c r="I252" s="1" t="s">
        <v>49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0</v>
      </c>
      <c r="AJ252" s="1">
        <v>0</v>
      </c>
    </row>
    <row r="253" spans="1:36" x14ac:dyDescent="0.3">
      <c r="A253" s="1">
        <v>18</v>
      </c>
      <c r="B253" s="1" t="s">
        <v>14</v>
      </c>
      <c r="C253" s="1" t="s">
        <v>375</v>
      </c>
      <c r="D253" s="1" t="s">
        <v>16</v>
      </c>
      <c r="E253" s="1" t="s">
        <v>17</v>
      </c>
      <c r="F253" s="1" t="s">
        <v>37</v>
      </c>
      <c r="G253" s="1" t="s">
        <v>83</v>
      </c>
      <c r="H253" s="1" t="s">
        <v>396</v>
      </c>
      <c r="I253" s="1" t="s">
        <v>198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0</v>
      </c>
      <c r="AJ253" s="1">
        <v>0</v>
      </c>
    </row>
    <row r="254" spans="1:36" x14ac:dyDescent="0.3">
      <c r="A254" s="1">
        <v>19</v>
      </c>
      <c r="B254" s="1" t="s">
        <v>14</v>
      </c>
      <c r="C254" s="1" t="s">
        <v>375</v>
      </c>
      <c r="D254" s="1" t="s">
        <v>16</v>
      </c>
      <c r="E254" s="1" t="s">
        <v>17</v>
      </c>
      <c r="F254" s="1" t="s">
        <v>37</v>
      </c>
      <c r="G254" s="1" t="s">
        <v>38</v>
      </c>
      <c r="H254" s="1" t="s">
        <v>397</v>
      </c>
      <c r="I254" s="1" t="s">
        <v>21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0</v>
      </c>
      <c r="AJ254" s="1">
        <v>0</v>
      </c>
    </row>
    <row r="255" spans="1:36" x14ac:dyDescent="0.3">
      <c r="A255" s="1">
        <v>20</v>
      </c>
      <c r="B255" s="1" t="s">
        <v>14</v>
      </c>
      <c r="C255" s="1" t="s">
        <v>375</v>
      </c>
      <c r="D255" s="1" t="s">
        <v>16</v>
      </c>
      <c r="E255" s="1" t="s">
        <v>17</v>
      </c>
      <c r="F255" s="1" t="s">
        <v>49</v>
      </c>
      <c r="G255" s="1" t="s">
        <v>101</v>
      </c>
      <c r="H255" s="1" t="s">
        <v>399</v>
      </c>
      <c r="I255" s="1" t="s">
        <v>49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0</v>
      </c>
      <c r="AJ255" s="1">
        <v>0</v>
      </c>
    </row>
    <row r="256" spans="1:36" x14ac:dyDescent="0.3">
      <c r="A256" s="1">
        <v>21</v>
      </c>
      <c r="B256" s="1" t="s">
        <v>14</v>
      </c>
      <c r="C256" s="1" t="s">
        <v>375</v>
      </c>
      <c r="D256" s="1" t="s">
        <v>16</v>
      </c>
      <c r="E256" s="1" t="s">
        <v>17</v>
      </c>
      <c r="F256" s="1" t="s">
        <v>49</v>
      </c>
      <c r="G256" s="1" t="s">
        <v>101</v>
      </c>
      <c r="H256" s="1" t="s">
        <v>471</v>
      </c>
      <c r="I256" s="1" t="s">
        <v>49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0</v>
      </c>
      <c r="AJ256" s="1">
        <v>0</v>
      </c>
    </row>
    <row r="257" spans="1:36" x14ac:dyDescent="0.3">
      <c r="A257" s="1">
        <v>22</v>
      </c>
      <c r="B257" s="1" t="s">
        <v>14</v>
      </c>
      <c r="C257" s="1" t="s">
        <v>375</v>
      </c>
      <c r="D257" s="1" t="s">
        <v>394</v>
      </c>
      <c r="E257" s="1" t="s">
        <v>17</v>
      </c>
      <c r="F257" s="1" t="s">
        <v>49</v>
      </c>
      <c r="G257" s="1" t="s">
        <v>101</v>
      </c>
      <c r="H257" s="1" t="s">
        <v>271</v>
      </c>
      <c r="I257" s="1" t="s">
        <v>49</v>
      </c>
      <c r="J257" s="1">
        <v>17</v>
      </c>
      <c r="K257" s="1">
        <v>1176</v>
      </c>
      <c r="L257" s="1">
        <v>1176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0</v>
      </c>
      <c r="AJ257" s="1">
        <v>0</v>
      </c>
    </row>
    <row r="258" spans="1:36" x14ac:dyDescent="0.3">
      <c r="A258" s="1">
        <v>23</v>
      </c>
      <c r="B258" s="1" t="s">
        <v>14</v>
      </c>
      <c r="C258" s="1" t="s">
        <v>375</v>
      </c>
      <c r="D258" s="1" t="s">
        <v>406</v>
      </c>
      <c r="E258" s="1" t="s">
        <v>17</v>
      </c>
      <c r="F258" s="1" t="s">
        <v>29</v>
      </c>
      <c r="G258" s="1" t="s">
        <v>61</v>
      </c>
      <c r="H258" s="1" t="s">
        <v>407</v>
      </c>
      <c r="I258" s="1" t="s">
        <v>26</v>
      </c>
      <c r="J258" s="1">
        <v>22</v>
      </c>
      <c r="K258" s="1">
        <v>2524</v>
      </c>
      <c r="L258" s="1">
        <v>2524</v>
      </c>
      <c r="M258" s="1">
        <v>300000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16000</v>
      </c>
      <c r="T258" s="1">
        <v>0</v>
      </c>
      <c r="U258" s="1">
        <v>0</v>
      </c>
      <c r="V258" s="1">
        <v>0</v>
      </c>
      <c r="W258" s="7">
        <v>316000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316000</v>
      </c>
      <c r="AJ258" s="1">
        <v>118</v>
      </c>
    </row>
    <row r="259" spans="1:36" x14ac:dyDescent="0.3">
      <c r="A259" s="1">
        <v>24</v>
      </c>
      <c r="B259" s="1" t="s">
        <v>14</v>
      </c>
      <c r="C259" s="1" t="s">
        <v>375</v>
      </c>
      <c r="D259" s="1" t="s">
        <v>599</v>
      </c>
      <c r="E259" s="1" t="s">
        <v>17</v>
      </c>
      <c r="F259" s="1" t="s">
        <v>29</v>
      </c>
      <c r="G259" s="1" t="s">
        <v>61</v>
      </c>
      <c r="H259" s="1" t="s">
        <v>409</v>
      </c>
      <c r="I259" s="1" t="s">
        <v>26</v>
      </c>
      <c r="J259" s="1">
        <v>21</v>
      </c>
      <c r="K259" s="1">
        <v>1957</v>
      </c>
      <c r="L259" s="1">
        <v>1957</v>
      </c>
      <c r="M259" s="1">
        <v>200000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200000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200000</v>
      </c>
      <c r="AJ259" s="1">
        <v>102</v>
      </c>
    </row>
    <row r="260" spans="1:36" x14ac:dyDescent="0.3">
      <c r="A260" s="1">
        <v>25</v>
      </c>
      <c r="B260" s="1" t="s">
        <v>14</v>
      </c>
      <c r="C260" s="1" t="s">
        <v>375</v>
      </c>
      <c r="D260" s="1" t="s">
        <v>90</v>
      </c>
      <c r="E260" s="1" t="s">
        <v>17</v>
      </c>
      <c r="F260" s="1" t="s">
        <v>29</v>
      </c>
      <c r="G260" s="1" t="s">
        <v>61</v>
      </c>
      <c r="H260" s="1" t="s">
        <v>411</v>
      </c>
      <c r="I260" s="1" t="s">
        <v>26</v>
      </c>
      <c r="J260" s="1">
        <v>15</v>
      </c>
      <c r="K260" s="1">
        <v>1203</v>
      </c>
      <c r="L260" s="1">
        <v>1203</v>
      </c>
      <c r="M260" s="1">
        <v>120000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120000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120000</v>
      </c>
      <c r="AJ260" s="1">
        <v>99</v>
      </c>
    </row>
    <row r="261" spans="1:36" x14ac:dyDescent="0.3">
      <c r="A261" s="1">
        <v>26</v>
      </c>
      <c r="B261" s="1" t="s">
        <v>14</v>
      </c>
      <c r="C261" s="1" t="s">
        <v>375</v>
      </c>
      <c r="D261" s="1" t="s">
        <v>573</v>
      </c>
      <c r="E261" s="1" t="s">
        <v>17</v>
      </c>
      <c r="F261" s="1" t="s">
        <v>29</v>
      </c>
      <c r="G261" s="1" t="s">
        <v>61</v>
      </c>
      <c r="H261" s="1" t="s">
        <v>413</v>
      </c>
      <c r="I261" s="1" t="s">
        <v>26</v>
      </c>
      <c r="J261" s="1">
        <v>20</v>
      </c>
      <c r="K261" s="1">
        <v>1436</v>
      </c>
      <c r="L261" s="1">
        <v>1436</v>
      </c>
      <c r="M261" s="1">
        <v>180000</v>
      </c>
      <c r="N261" s="1">
        <v>0</v>
      </c>
      <c r="O261" s="1">
        <v>0</v>
      </c>
      <c r="P261" s="1">
        <v>0</v>
      </c>
      <c r="Q261" s="1">
        <v>25300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205300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205300</v>
      </c>
      <c r="AJ261" s="1">
        <v>125</v>
      </c>
    </row>
    <row r="262" spans="1:36" x14ac:dyDescent="0.3">
      <c r="A262" s="1">
        <v>27</v>
      </c>
      <c r="B262" s="1" t="s">
        <v>14</v>
      </c>
      <c r="C262" s="1" t="s">
        <v>375</v>
      </c>
      <c r="D262" s="1" t="s">
        <v>714</v>
      </c>
      <c r="E262" s="1" t="s">
        <v>32</v>
      </c>
      <c r="F262" s="1" t="s">
        <v>29</v>
      </c>
      <c r="G262" s="1" t="s">
        <v>33</v>
      </c>
      <c r="H262" s="1" t="s">
        <v>415</v>
      </c>
      <c r="I262" s="1" t="s">
        <v>26</v>
      </c>
      <c r="J262" s="1">
        <v>21</v>
      </c>
      <c r="K262" s="1">
        <v>2480</v>
      </c>
      <c r="L262" s="1">
        <v>2480</v>
      </c>
      <c r="M262" s="1">
        <v>320000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19500</v>
      </c>
      <c r="T262" s="1">
        <v>0</v>
      </c>
      <c r="U262" s="1">
        <v>0</v>
      </c>
      <c r="V262" s="1">
        <v>20000</v>
      </c>
      <c r="W262" s="7">
        <v>359500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359500</v>
      </c>
      <c r="AJ262" s="1">
        <v>129</v>
      </c>
    </row>
    <row r="263" spans="1:36" x14ac:dyDescent="0.3">
      <c r="A263" s="1">
        <v>28</v>
      </c>
      <c r="B263" s="1" t="s">
        <v>14</v>
      </c>
      <c r="C263" s="1" t="s">
        <v>375</v>
      </c>
      <c r="D263" s="1" t="s">
        <v>16</v>
      </c>
      <c r="E263" s="1" t="s">
        <v>17</v>
      </c>
      <c r="F263" s="1" t="s">
        <v>37</v>
      </c>
      <c r="G263" s="1" t="s">
        <v>123</v>
      </c>
      <c r="H263" s="1" t="s">
        <v>417</v>
      </c>
      <c r="I263" s="1" t="s">
        <v>21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x14ac:dyDescent="0.3">
      <c r="A264" s="1">
        <v>29</v>
      </c>
      <c r="B264" s="1" t="s">
        <v>14</v>
      </c>
      <c r="C264" s="1" t="s">
        <v>375</v>
      </c>
      <c r="D264" s="1" t="s">
        <v>391</v>
      </c>
      <c r="E264" s="1" t="s">
        <v>17</v>
      </c>
      <c r="F264" s="1" t="s">
        <v>29</v>
      </c>
      <c r="G264" s="1" t="s">
        <v>144</v>
      </c>
      <c r="H264" s="1" t="s">
        <v>418</v>
      </c>
      <c r="I264" s="1" t="s">
        <v>21</v>
      </c>
      <c r="J264" s="1">
        <v>20</v>
      </c>
      <c r="K264" s="1">
        <v>2656</v>
      </c>
      <c r="L264" s="1">
        <v>2656</v>
      </c>
      <c r="M264" s="1">
        <v>460000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460000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460000</v>
      </c>
      <c r="AJ264" s="1">
        <v>173</v>
      </c>
    </row>
    <row r="265" spans="1:36" x14ac:dyDescent="0.3">
      <c r="A265" s="1">
        <v>30</v>
      </c>
      <c r="B265" s="1" t="s">
        <v>14</v>
      </c>
      <c r="C265" s="1" t="s">
        <v>375</v>
      </c>
      <c r="D265" s="1" t="s">
        <v>16</v>
      </c>
      <c r="E265" s="1" t="s">
        <v>17</v>
      </c>
      <c r="F265" s="1" t="s">
        <v>29</v>
      </c>
      <c r="G265" s="1" t="s">
        <v>61</v>
      </c>
      <c r="H265" s="1" t="s">
        <v>419</v>
      </c>
      <c r="I265" s="1" t="s">
        <v>26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0</v>
      </c>
      <c r="AJ265" s="1">
        <v>0</v>
      </c>
    </row>
    <row r="266" spans="1:36" x14ac:dyDescent="0.3">
      <c r="A266" s="1">
        <v>31</v>
      </c>
      <c r="B266" s="1" t="s">
        <v>14</v>
      </c>
      <c r="C266" s="1" t="s">
        <v>375</v>
      </c>
      <c r="D266" s="1" t="s">
        <v>450</v>
      </c>
      <c r="E266" s="1" t="s">
        <v>17</v>
      </c>
      <c r="F266" s="1" t="s">
        <v>29</v>
      </c>
      <c r="G266" s="1" t="s">
        <v>61</v>
      </c>
      <c r="H266" s="1" t="s">
        <v>420</v>
      </c>
      <c r="I266" s="1" t="s">
        <v>26</v>
      </c>
      <c r="J266" s="1">
        <v>23</v>
      </c>
      <c r="K266" s="1">
        <v>2861</v>
      </c>
      <c r="L266" s="1">
        <v>2861</v>
      </c>
      <c r="M266" s="1">
        <v>300000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300000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300000</v>
      </c>
      <c r="AJ266" s="1">
        <v>104</v>
      </c>
    </row>
    <row r="267" spans="1:36" x14ac:dyDescent="0.3">
      <c r="A267" s="1">
        <v>32</v>
      </c>
      <c r="B267" s="1" t="s">
        <v>14</v>
      </c>
      <c r="C267" s="1" t="s">
        <v>375</v>
      </c>
      <c r="D267" s="1" t="s">
        <v>574</v>
      </c>
      <c r="E267" s="1" t="s">
        <v>17</v>
      </c>
      <c r="F267" s="1" t="s">
        <v>29</v>
      </c>
      <c r="G267" s="1" t="s">
        <v>44</v>
      </c>
      <c r="H267" s="1" t="s">
        <v>421</v>
      </c>
      <c r="I267" s="1" t="s">
        <v>21</v>
      </c>
      <c r="J267" s="1">
        <v>18</v>
      </c>
      <c r="K267" s="1">
        <v>1733</v>
      </c>
      <c r="L267" s="1">
        <v>1733</v>
      </c>
      <c r="M267" s="1">
        <v>210000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210000</v>
      </c>
      <c r="X267" s="1">
        <v>0</v>
      </c>
      <c r="Y267" s="1">
        <v>0</v>
      </c>
      <c r="Z267" s="1">
        <v>10000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10000</v>
      </c>
      <c r="AI267" s="7">
        <v>220000</v>
      </c>
      <c r="AJ267" s="1">
        <v>121</v>
      </c>
    </row>
    <row r="268" spans="1:36" x14ac:dyDescent="0.3">
      <c r="A268" s="1">
        <v>33</v>
      </c>
      <c r="B268" s="1" t="s">
        <v>14</v>
      </c>
      <c r="C268" s="1" t="s">
        <v>375</v>
      </c>
      <c r="D268" s="1" t="s">
        <v>402</v>
      </c>
      <c r="E268" s="1" t="s">
        <v>17</v>
      </c>
      <c r="F268" s="1" t="s">
        <v>29</v>
      </c>
      <c r="G268" s="1" t="s">
        <v>44</v>
      </c>
      <c r="H268" s="1" t="s">
        <v>422</v>
      </c>
      <c r="I268" s="1" t="s">
        <v>21</v>
      </c>
      <c r="J268" s="1">
        <v>18</v>
      </c>
      <c r="K268" s="1">
        <v>795</v>
      </c>
      <c r="L268" s="1">
        <v>795</v>
      </c>
      <c r="M268" s="1">
        <v>150000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150000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150000</v>
      </c>
      <c r="AJ268" s="1">
        <v>188</v>
      </c>
    </row>
    <row r="269" spans="1:36" x14ac:dyDescent="0.3">
      <c r="A269" s="1">
        <v>34</v>
      </c>
      <c r="B269" s="1" t="s">
        <v>14</v>
      </c>
      <c r="C269" s="1" t="s">
        <v>375</v>
      </c>
      <c r="D269" s="1" t="s">
        <v>389</v>
      </c>
      <c r="E269" s="1" t="s">
        <v>17</v>
      </c>
      <c r="F269" s="1" t="s">
        <v>18</v>
      </c>
      <c r="G269" s="1" t="s">
        <v>368</v>
      </c>
      <c r="H269" s="1" t="s">
        <v>423</v>
      </c>
      <c r="I269" s="1" t="s">
        <v>21</v>
      </c>
      <c r="J269" s="1">
        <v>11</v>
      </c>
      <c r="K269" s="1">
        <v>1671</v>
      </c>
      <c r="L269" s="1">
        <v>1671</v>
      </c>
      <c r="M269" s="1">
        <v>170000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170000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170000</v>
      </c>
      <c r="AJ269" s="1">
        <v>101</v>
      </c>
    </row>
    <row r="270" spans="1:36" x14ac:dyDescent="0.3">
      <c r="A270" s="1">
        <v>35</v>
      </c>
      <c r="B270" s="1" t="s">
        <v>14</v>
      </c>
      <c r="C270" s="1" t="s">
        <v>375</v>
      </c>
      <c r="D270" s="1" t="s">
        <v>599</v>
      </c>
      <c r="E270" s="1" t="s">
        <v>17</v>
      </c>
      <c r="F270" s="1" t="s">
        <v>18</v>
      </c>
      <c r="G270" s="1" t="s">
        <v>368</v>
      </c>
      <c r="H270" s="1" t="s">
        <v>424</v>
      </c>
      <c r="I270" s="1" t="s">
        <v>21</v>
      </c>
      <c r="J270" s="1">
        <v>20</v>
      </c>
      <c r="K270" s="1">
        <v>1282</v>
      </c>
      <c r="L270" s="1">
        <v>1282</v>
      </c>
      <c r="M270" s="1">
        <v>200000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200000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200000</v>
      </c>
      <c r="AJ270" s="1">
        <v>156</v>
      </c>
    </row>
    <row r="271" spans="1:36" x14ac:dyDescent="0.3">
      <c r="A271" s="1">
        <v>36</v>
      </c>
      <c r="B271" s="1" t="s">
        <v>14</v>
      </c>
      <c r="C271" s="1" t="s">
        <v>375</v>
      </c>
      <c r="D271" s="1" t="s">
        <v>414</v>
      </c>
      <c r="E271" s="1" t="s">
        <v>17</v>
      </c>
      <c r="F271" s="1" t="s">
        <v>18</v>
      </c>
      <c r="G271" s="1" t="s">
        <v>368</v>
      </c>
      <c r="H271" s="1" t="s">
        <v>425</v>
      </c>
      <c r="I271" s="1" t="s">
        <v>21</v>
      </c>
      <c r="J271" s="1">
        <v>9</v>
      </c>
      <c r="K271" s="1">
        <v>874</v>
      </c>
      <c r="L271" s="1">
        <v>874</v>
      </c>
      <c r="M271" s="1">
        <v>95000</v>
      </c>
      <c r="N271" s="1">
        <v>0</v>
      </c>
      <c r="O271" s="1">
        <v>0</v>
      </c>
      <c r="P271" s="1">
        <v>0</v>
      </c>
      <c r="Q271" s="1">
        <v>19800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114800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114800</v>
      </c>
      <c r="AJ271" s="1">
        <v>108</v>
      </c>
    </row>
    <row r="272" spans="1:36" x14ac:dyDescent="0.3">
      <c r="A272" s="2"/>
      <c r="B272" s="2" t="s">
        <v>47</v>
      </c>
      <c r="C272" s="2" t="s">
        <v>375</v>
      </c>
      <c r="D272" s="2"/>
      <c r="E272" s="2"/>
      <c r="F272" s="2"/>
      <c r="G272" s="2"/>
      <c r="H272" s="2"/>
      <c r="I272" s="2"/>
      <c r="J272" s="2"/>
      <c r="K272" s="2">
        <v>22648</v>
      </c>
      <c r="L272" s="2">
        <v>22648</v>
      </c>
      <c r="M272" s="2">
        <v>2705000</v>
      </c>
      <c r="N272" s="2">
        <v>0</v>
      </c>
      <c r="O272" s="2">
        <v>0</v>
      </c>
      <c r="P272" s="2">
        <v>0</v>
      </c>
      <c r="Q272" s="2">
        <v>45100</v>
      </c>
      <c r="R272" s="2">
        <v>0</v>
      </c>
      <c r="S272" s="2">
        <v>35500</v>
      </c>
      <c r="T272" s="2">
        <v>0</v>
      </c>
      <c r="U272" s="2">
        <v>0</v>
      </c>
      <c r="V272" s="2">
        <v>20000</v>
      </c>
      <c r="W272" s="2">
        <v>2805600</v>
      </c>
      <c r="X272" s="2">
        <v>0</v>
      </c>
      <c r="Y272" s="2">
        <v>0</v>
      </c>
      <c r="Z272" s="2">
        <v>10000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10000</v>
      </c>
      <c r="AI272" s="2">
        <v>2815600</v>
      </c>
      <c r="AJ272" s="2"/>
    </row>
    <row r="273" spans="1:36" x14ac:dyDescent="0.3">
      <c r="A273" s="1">
        <v>1</v>
      </c>
      <c r="B273" s="1" t="s">
        <v>14</v>
      </c>
      <c r="C273" s="1" t="s">
        <v>426</v>
      </c>
      <c r="D273" s="1" t="s">
        <v>16</v>
      </c>
      <c r="E273" s="1" t="s">
        <v>17</v>
      </c>
      <c r="F273" s="1" t="s">
        <v>29</v>
      </c>
      <c r="G273" s="1" t="s">
        <v>61</v>
      </c>
      <c r="H273" s="1" t="s">
        <v>427</v>
      </c>
      <c r="I273" s="1" t="s">
        <v>26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0</v>
      </c>
      <c r="AJ273" s="1">
        <v>0</v>
      </c>
    </row>
    <row r="274" spans="1:36" x14ac:dyDescent="0.3">
      <c r="A274" s="1">
        <v>2</v>
      </c>
      <c r="B274" s="1" t="s">
        <v>14</v>
      </c>
      <c r="C274" s="1" t="s">
        <v>426</v>
      </c>
      <c r="D274" s="1" t="s">
        <v>16</v>
      </c>
      <c r="E274" s="1" t="s">
        <v>17</v>
      </c>
      <c r="F274" s="1" t="s">
        <v>18</v>
      </c>
      <c r="G274" s="1" t="s">
        <v>19</v>
      </c>
      <c r="H274" s="1" t="s">
        <v>428</v>
      </c>
      <c r="I274" s="1" t="s">
        <v>21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0</v>
      </c>
      <c r="AJ274" s="1">
        <v>0</v>
      </c>
    </row>
    <row r="275" spans="1:36" x14ac:dyDescent="0.3">
      <c r="A275" s="1">
        <v>3</v>
      </c>
      <c r="B275" s="1" t="s">
        <v>14</v>
      </c>
      <c r="C275" s="1" t="s">
        <v>426</v>
      </c>
      <c r="D275" s="1" t="s">
        <v>16</v>
      </c>
      <c r="E275" s="1" t="s">
        <v>17</v>
      </c>
      <c r="F275" s="1" t="s">
        <v>29</v>
      </c>
      <c r="G275" s="1" t="s">
        <v>61</v>
      </c>
      <c r="H275" s="1" t="s">
        <v>429</v>
      </c>
      <c r="I275" s="1" t="s">
        <v>26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0</v>
      </c>
      <c r="AJ275" s="1">
        <v>0</v>
      </c>
    </row>
    <row r="276" spans="1:36" x14ac:dyDescent="0.3">
      <c r="A276" s="1">
        <v>4</v>
      </c>
      <c r="B276" s="1" t="s">
        <v>14</v>
      </c>
      <c r="C276" s="1" t="s">
        <v>426</v>
      </c>
      <c r="D276" s="1" t="s">
        <v>16</v>
      </c>
      <c r="E276" s="1" t="s">
        <v>17</v>
      </c>
      <c r="F276" s="1" t="s">
        <v>29</v>
      </c>
      <c r="G276" s="1" t="s">
        <v>61</v>
      </c>
      <c r="H276" s="1" t="s">
        <v>430</v>
      </c>
      <c r="I276" s="1" t="s">
        <v>26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0</v>
      </c>
      <c r="AJ276" s="1">
        <v>0</v>
      </c>
    </row>
    <row r="277" spans="1:36" x14ac:dyDescent="0.3">
      <c r="A277" s="1">
        <v>5</v>
      </c>
      <c r="B277" s="1" t="s">
        <v>14</v>
      </c>
      <c r="C277" s="1" t="s">
        <v>426</v>
      </c>
      <c r="D277" s="1" t="s">
        <v>16</v>
      </c>
      <c r="E277" s="1" t="s">
        <v>17</v>
      </c>
      <c r="F277" s="1" t="s">
        <v>29</v>
      </c>
      <c r="G277" s="1" t="s">
        <v>61</v>
      </c>
      <c r="H277" s="1" t="s">
        <v>431</v>
      </c>
      <c r="I277" s="1" t="s">
        <v>26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0</v>
      </c>
      <c r="AJ277" s="1">
        <v>0</v>
      </c>
    </row>
    <row r="278" spans="1:36" x14ac:dyDescent="0.3">
      <c r="A278" s="1">
        <v>6</v>
      </c>
      <c r="B278" s="1" t="s">
        <v>14</v>
      </c>
      <c r="C278" s="1" t="s">
        <v>426</v>
      </c>
      <c r="D278" s="1" t="s">
        <v>16</v>
      </c>
      <c r="E278" s="1" t="s">
        <v>17</v>
      </c>
      <c r="F278" s="1" t="s">
        <v>29</v>
      </c>
      <c r="G278" s="1" t="s">
        <v>61</v>
      </c>
      <c r="H278" s="1" t="s">
        <v>432</v>
      </c>
      <c r="I278" s="1" t="s">
        <v>26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0</v>
      </c>
      <c r="AJ278" s="1">
        <v>0</v>
      </c>
    </row>
    <row r="279" spans="1:36" x14ac:dyDescent="0.3">
      <c r="A279" s="1">
        <v>7</v>
      </c>
      <c r="B279" s="1" t="s">
        <v>14</v>
      </c>
      <c r="C279" s="1" t="s">
        <v>426</v>
      </c>
      <c r="D279" s="1" t="s">
        <v>16</v>
      </c>
      <c r="E279" s="1" t="s">
        <v>17</v>
      </c>
      <c r="F279" s="1" t="s">
        <v>18</v>
      </c>
      <c r="G279" s="1" t="s">
        <v>69</v>
      </c>
      <c r="H279" s="1" t="s">
        <v>433</v>
      </c>
      <c r="I279" s="1" t="s">
        <v>21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0</v>
      </c>
      <c r="AJ279" s="1">
        <v>0</v>
      </c>
    </row>
    <row r="280" spans="1:36" x14ac:dyDescent="0.3">
      <c r="A280" s="1">
        <v>8</v>
      </c>
      <c r="B280" s="1" t="s">
        <v>14</v>
      </c>
      <c r="C280" s="1" t="s">
        <v>426</v>
      </c>
      <c r="D280" s="1" t="s">
        <v>16</v>
      </c>
      <c r="E280" s="1" t="s">
        <v>17</v>
      </c>
      <c r="F280" s="1" t="s">
        <v>29</v>
      </c>
      <c r="G280" s="1" t="s">
        <v>79</v>
      </c>
      <c r="H280" s="1" t="s">
        <v>435</v>
      </c>
      <c r="I280" s="1" t="s">
        <v>26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0</v>
      </c>
      <c r="AJ280" s="1">
        <v>0</v>
      </c>
    </row>
    <row r="281" spans="1:36" x14ac:dyDescent="0.3">
      <c r="A281" s="1">
        <v>9</v>
      </c>
      <c r="B281" s="1" t="s">
        <v>14</v>
      </c>
      <c r="C281" s="1" t="s">
        <v>426</v>
      </c>
      <c r="D281" s="1" t="s">
        <v>16</v>
      </c>
      <c r="E281" s="1" t="s">
        <v>17</v>
      </c>
      <c r="F281" s="1" t="s">
        <v>29</v>
      </c>
      <c r="G281" s="1" t="s">
        <v>61</v>
      </c>
      <c r="H281" s="1" t="s">
        <v>437</v>
      </c>
      <c r="I281" s="1" t="s">
        <v>26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0</v>
      </c>
      <c r="AJ281" s="1">
        <v>0</v>
      </c>
    </row>
    <row r="282" spans="1:36" x14ac:dyDescent="0.3">
      <c r="A282" s="1">
        <v>10</v>
      </c>
      <c r="B282" s="1" t="s">
        <v>14</v>
      </c>
      <c r="C282" s="1" t="s">
        <v>426</v>
      </c>
      <c r="D282" s="1" t="s">
        <v>16</v>
      </c>
      <c r="E282" s="1" t="s">
        <v>17</v>
      </c>
      <c r="F282" s="1" t="s">
        <v>49</v>
      </c>
      <c r="G282" s="1" t="s">
        <v>88</v>
      </c>
      <c r="H282" s="1" t="s">
        <v>89</v>
      </c>
      <c r="I282" s="1" t="s">
        <v>49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0</v>
      </c>
      <c r="AJ282" s="1">
        <v>0</v>
      </c>
    </row>
    <row r="283" spans="1:36" x14ac:dyDescent="0.3">
      <c r="A283" s="1">
        <v>11</v>
      </c>
      <c r="B283" s="1" t="s">
        <v>14</v>
      </c>
      <c r="C283" s="1" t="s">
        <v>426</v>
      </c>
      <c r="D283" s="1" t="s">
        <v>16</v>
      </c>
      <c r="E283" s="1" t="s">
        <v>17</v>
      </c>
      <c r="F283" s="1" t="s">
        <v>29</v>
      </c>
      <c r="G283" s="1" t="s">
        <v>30</v>
      </c>
      <c r="H283" s="1" t="s">
        <v>439</v>
      </c>
      <c r="I283" s="1" t="s">
        <v>26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0</v>
      </c>
      <c r="AJ283" s="1">
        <v>0</v>
      </c>
    </row>
    <row r="284" spans="1:36" x14ac:dyDescent="0.3">
      <c r="A284" s="1">
        <v>12</v>
      </c>
      <c r="B284" s="1" t="s">
        <v>14</v>
      </c>
      <c r="C284" s="1" t="s">
        <v>426</v>
      </c>
      <c r="D284" s="1" t="s">
        <v>440</v>
      </c>
      <c r="E284" s="1" t="s">
        <v>32</v>
      </c>
      <c r="F284" s="1" t="s">
        <v>29</v>
      </c>
      <c r="G284" s="1" t="s">
        <v>268</v>
      </c>
      <c r="H284" s="1" t="s">
        <v>441</v>
      </c>
      <c r="I284" s="1" t="s">
        <v>26</v>
      </c>
      <c r="J284" s="1">
        <v>20</v>
      </c>
      <c r="K284" s="1">
        <v>1720</v>
      </c>
      <c r="L284" s="1">
        <v>1711</v>
      </c>
      <c r="M284" s="1">
        <v>270000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270000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270000</v>
      </c>
      <c r="AJ284" s="1">
        <v>156</v>
      </c>
    </row>
    <row r="285" spans="1:36" x14ac:dyDescent="0.3">
      <c r="A285" s="1">
        <v>13</v>
      </c>
      <c r="B285" s="1" t="s">
        <v>14</v>
      </c>
      <c r="C285" s="1" t="s">
        <v>426</v>
      </c>
      <c r="D285" s="1" t="s">
        <v>446</v>
      </c>
      <c r="E285" s="1" t="s">
        <v>17</v>
      </c>
      <c r="F285" s="1" t="s">
        <v>29</v>
      </c>
      <c r="G285" s="1" t="s">
        <v>61</v>
      </c>
      <c r="H285" s="1" t="s">
        <v>447</v>
      </c>
      <c r="I285" s="1" t="s">
        <v>26</v>
      </c>
      <c r="J285" s="1">
        <v>23</v>
      </c>
      <c r="K285" s="1">
        <v>2622</v>
      </c>
      <c r="L285" s="1">
        <v>2622</v>
      </c>
      <c r="M285" s="1">
        <v>276000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276000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276000</v>
      </c>
      <c r="AJ285" s="1">
        <v>105</v>
      </c>
    </row>
    <row r="286" spans="1:36" x14ac:dyDescent="0.3">
      <c r="A286" s="1">
        <v>14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37</v>
      </c>
      <c r="G286" s="1" t="s">
        <v>121</v>
      </c>
      <c r="H286" s="1" t="s">
        <v>448</v>
      </c>
      <c r="I286" s="1" t="s">
        <v>198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15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152</v>
      </c>
      <c r="G287" s="1" t="s">
        <v>223</v>
      </c>
      <c r="H287" s="1" t="s">
        <v>449</v>
      </c>
      <c r="I287" s="1" t="s">
        <v>21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x14ac:dyDescent="0.3">
      <c r="A288" s="1">
        <v>16</v>
      </c>
      <c r="B288" s="1" t="s">
        <v>14</v>
      </c>
      <c r="C288" s="1" t="s">
        <v>426</v>
      </c>
      <c r="D288" s="1" t="s">
        <v>577</v>
      </c>
      <c r="E288" s="1" t="s">
        <v>17</v>
      </c>
      <c r="F288" s="1" t="s">
        <v>29</v>
      </c>
      <c r="G288" s="1" t="s">
        <v>61</v>
      </c>
      <c r="H288" s="1" t="s">
        <v>135</v>
      </c>
      <c r="I288" s="1" t="s">
        <v>26</v>
      </c>
      <c r="J288" s="1">
        <v>17</v>
      </c>
      <c r="K288" s="1">
        <v>2123</v>
      </c>
      <c r="L288" s="1">
        <v>2123</v>
      </c>
      <c r="M288" s="1">
        <v>200000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200000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200000</v>
      </c>
      <c r="AJ288" s="1">
        <v>94</v>
      </c>
    </row>
    <row r="289" spans="1:36" x14ac:dyDescent="0.3">
      <c r="A289" s="1">
        <v>17</v>
      </c>
      <c r="B289" s="1" t="s">
        <v>14</v>
      </c>
      <c r="C289" s="1" t="s">
        <v>426</v>
      </c>
      <c r="D289" s="1" t="s">
        <v>452</v>
      </c>
      <c r="E289" s="1" t="s">
        <v>32</v>
      </c>
      <c r="F289" s="1" t="s">
        <v>29</v>
      </c>
      <c r="G289" s="1" t="s">
        <v>33</v>
      </c>
      <c r="H289" s="1" t="s">
        <v>453</v>
      </c>
      <c r="I289" s="1" t="s">
        <v>26</v>
      </c>
      <c r="J289" s="1">
        <v>17</v>
      </c>
      <c r="K289" s="1">
        <v>1905</v>
      </c>
      <c r="L289" s="1">
        <v>1905</v>
      </c>
      <c r="M289" s="1">
        <v>280000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280000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280000</v>
      </c>
      <c r="AJ289" s="1">
        <v>146</v>
      </c>
    </row>
    <row r="290" spans="1:36" x14ac:dyDescent="0.3">
      <c r="A290" s="1">
        <v>18</v>
      </c>
      <c r="B290" s="1" t="s">
        <v>14</v>
      </c>
      <c r="C290" s="1" t="s">
        <v>426</v>
      </c>
      <c r="D290" s="1" t="s">
        <v>16</v>
      </c>
      <c r="E290" s="1" t="s">
        <v>17</v>
      </c>
      <c r="F290" s="1" t="s">
        <v>37</v>
      </c>
      <c r="G290" s="1" t="s">
        <v>454</v>
      </c>
      <c r="H290" s="1" t="s">
        <v>455</v>
      </c>
      <c r="I290" s="1" t="s">
        <v>198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x14ac:dyDescent="0.3">
      <c r="A291" s="1">
        <v>19</v>
      </c>
      <c r="B291" s="1" t="s">
        <v>14</v>
      </c>
      <c r="C291" s="1" t="s">
        <v>426</v>
      </c>
      <c r="D291" s="1" t="s">
        <v>16</v>
      </c>
      <c r="E291" s="1" t="s">
        <v>17</v>
      </c>
      <c r="F291" s="1" t="s">
        <v>29</v>
      </c>
      <c r="G291" s="1" t="s">
        <v>61</v>
      </c>
      <c r="H291" s="1" t="s">
        <v>456</v>
      </c>
      <c r="I291" s="1" t="s">
        <v>26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0</v>
      </c>
      <c r="AJ291" s="1">
        <v>0</v>
      </c>
    </row>
    <row r="292" spans="1:36" x14ac:dyDescent="0.3">
      <c r="A292" s="1">
        <v>20</v>
      </c>
      <c r="B292" s="1" t="s">
        <v>14</v>
      </c>
      <c r="C292" s="1" t="s">
        <v>426</v>
      </c>
      <c r="D292" s="1" t="s">
        <v>16</v>
      </c>
      <c r="E292" s="1" t="s">
        <v>17</v>
      </c>
      <c r="F292" s="1" t="s">
        <v>29</v>
      </c>
      <c r="G292" s="1" t="s">
        <v>61</v>
      </c>
      <c r="H292" s="1" t="s">
        <v>457</v>
      </c>
      <c r="I292" s="1" t="s">
        <v>26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0</v>
      </c>
      <c r="AJ292" s="1">
        <v>0</v>
      </c>
    </row>
    <row r="293" spans="1:36" x14ac:dyDescent="0.3">
      <c r="A293" s="1">
        <v>21</v>
      </c>
      <c r="B293" s="1" t="s">
        <v>14</v>
      </c>
      <c r="C293" s="1" t="s">
        <v>426</v>
      </c>
      <c r="D293" s="1" t="s">
        <v>16</v>
      </c>
      <c r="E293" s="1" t="s">
        <v>17</v>
      </c>
      <c r="F293" s="1" t="s">
        <v>29</v>
      </c>
      <c r="G293" s="1" t="s">
        <v>458</v>
      </c>
      <c r="H293" s="1" t="s">
        <v>459</v>
      </c>
      <c r="I293" s="1" t="s">
        <v>26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x14ac:dyDescent="0.3">
      <c r="A294" s="1">
        <v>22</v>
      </c>
      <c r="B294" s="1" t="s">
        <v>14</v>
      </c>
      <c r="C294" s="1" t="s">
        <v>426</v>
      </c>
      <c r="D294" s="1" t="s">
        <v>436</v>
      </c>
      <c r="E294" s="1" t="s">
        <v>17</v>
      </c>
      <c r="F294" s="1" t="s">
        <v>29</v>
      </c>
      <c r="G294" s="1" t="s">
        <v>61</v>
      </c>
      <c r="H294" s="1" t="s">
        <v>460</v>
      </c>
      <c r="I294" s="1" t="s">
        <v>26</v>
      </c>
      <c r="J294" s="1">
        <v>22</v>
      </c>
      <c r="K294" s="1">
        <v>3704</v>
      </c>
      <c r="L294" s="1">
        <v>3704</v>
      </c>
      <c r="M294" s="1">
        <v>380000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380000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380000</v>
      </c>
      <c r="AJ294" s="1">
        <v>102</v>
      </c>
    </row>
    <row r="295" spans="1:36" x14ac:dyDescent="0.3">
      <c r="A295" s="1">
        <v>23</v>
      </c>
      <c r="B295" s="1" t="s">
        <v>14</v>
      </c>
      <c r="C295" s="1" t="s">
        <v>426</v>
      </c>
      <c r="D295" s="1" t="s">
        <v>442</v>
      </c>
      <c r="E295" s="1" t="s">
        <v>17</v>
      </c>
      <c r="F295" s="1" t="s">
        <v>29</v>
      </c>
      <c r="G295" s="1" t="s">
        <v>61</v>
      </c>
      <c r="H295" s="1" t="s">
        <v>461</v>
      </c>
      <c r="I295" s="1" t="s">
        <v>26</v>
      </c>
      <c r="J295" s="1">
        <v>21</v>
      </c>
      <c r="K295" s="1">
        <v>2628</v>
      </c>
      <c r="L295" s="1">
        <v>2628</v>
      </c>
      <c r="M295" s="1">
        <v>320000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320000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320000</v>
      </c>
      <c r="AJ295" s="1">
        <v>121</v>
      </c>
    </row>
    <row r="296" spans="1:36" x14ac:dyDescent="0.3">
      <c r="A296" s="1">
        <v>24</v>
      </c>
      <c r="B296" s="1" t="s">
        <v>14</v>
      </c>
      <c r="C296" s="1" t="s">
        <v>426</v>
      </c>
      <c r="D296" s="1" t="s">
        <v>16</v>
      </c>
      <c r="E296" s="1" t="s">
        <v>17</v>
      </c>
      <c r="F296" s="1" t="s">
        <v>29</v>
      </c>
      <c r="G296" s="1" t="s">
        <v>98</v>
      </c>
      <c r="H296" s="1" t="s">
        <v>462</v>
      </c>
      <c r="I296" s="1" t="s">
        <v>26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x14ac:dyDescent="0.3">
      <c r="A297" s="1">
        <v>25</v>
      </c>
      <c r="B297" s="1" t="s">
        <v>14</v>
      </c>
      <c r="C297" s="1" t="s">
        <v>426</v>
      </c>
      <c r="D297" s="1" t="s">
        <v>438</v>
      </c>
      <c r="E297" s="1" t="s">
        <v>17</v>
      </c>
      <c r="F297" s="1" t="s">
        <v>29</v>
      </c>
      <c r="G297" s="1" t="s">
        <v>44</v>
      </c>
      <c r="H297" s="1" t="s">
        <v>463</v>
      </c>
      <c r="I297" s="1" t="s">
        <v>21</v>
      </c>
      <c r="J297" s="1">
        <v>14</v>
      </c>
      <c r="K297" s="1">
        <v>1764</v>
      </c>
      <c r="L297" s="1">
        <v>1764</v>
      </c>
      <c r="M297" s="1">
        <v>230000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7">
        <v>230000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>
        <v>0</v>
      </c>
      <c r="AI297" s="7">
        <v>230000</v>
      </c>
      <c r="AJ297" s="1">
        <v>130</v>
      </c>
    </row>
    <row r="298" spans="1:36" x14ac:dyDescent="0.3">
      <c r="A298" s="1">
        <v>26</v>
      </c>
      <c r="B298" s="1" t="s">
        <v>14</v>
      </c>
      <c r="C298" s="1" t="s">
        <v>426</v>
      </c>
      <c r="D298" s="1" t="s">
        <v>436</v>
      </c>
      <c r="E298" s="1" t="s">
        <v>17</v>
      </c>
      <c r="F298" s="1" t="s">
        <v>18</v>
      </c>
      <c r="G298" s="1" t="s">
        <v>368</v>
      </c>
      <c r="H298" s="1" t="s">
        <v>464</v>
      </c>
      <c r="I298" s="1" t="s">
        <v>21</v>
      </c>
      <c r="J298" s="1">
        <v>9</v>
      </c>
      <c r="K298" s="1">
        <v>1055</v>
      </c>
      <c r="L298" s="1">
        <v>1055</v>
      </c>
      <c r="M298" s="1">
        <v>125000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125000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125000</v>
      </c>
      <c r="AJ298" s="1">
        <v>118</v>
      </c>
    </row>
    <row r="299" spans="1:36" x14ac:dyDescent="0.3">
      <c r="A299" s="2"/>
      <c r="B299" s="2" t="s">
        <v>47</v>
      </c>
      <c r="C299" s="2" t="s">
        <v>426</v>
      </c>
      <c r="D299" s="2"/>
      <c r="E299" s="2"/>
      <c r="F299" s="2"/>
      <c r="G299" s="2"/>
      <c r="H299" s="2"/>
      <c r="I299" s="2"/>
      <c r="J299" s="2"/>
      <c r="K299" s="2">
        <v>17521</v>
      </c>
      <c r="L299" s="2">
        <v>17512</v>
      </c>
      <c r="M299" s="2">
        <v>2081000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2081000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2081000</v>
      </c>
      <c r="AJ299" s="2"/>
    </row>
    <row r="300" spans="1:36" x14ac:dyDescent="0.3">
      <c r="A300" s="1">
        <v>1</v>
      </c>
      <c r="B300" s="1" t="s">
        <v>14</v>
      </c>
      <c r="C300" s="1" t="s">
        <v>465</v>
      </c>
      <c r="D300" s="1" t="s">
        <v>16</v>
      </c>
      <c r="E300" s="1" t="s">
        <v>22</v>
      </c>
      <c r="F300" s="1" t="s">
        <v>29</v>
      </c>
      <c r="G300" s="1" t="s">
        <v>246</v>
      </c>
      <c r="H300" s="1" t="s">
        <v>466</v>
      </c>
      <c r="I300" s="1" t="s">
        <v>26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x14ac:dyDescent="0.3">
      <c r="A301" s="1">
        <v>2</v>
      </c>
      <c r="B301" s="1" t="s">
        <v>14</v>
      </c>
      <c r="C301" s="1" t="s">
        <v>465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467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x14ac:dyDescent="0.3">
      <c r="A302" s="1">
        <v>3</v>
      </c>
      <c r="B302" s="1" t="s">
        <v>14</v>
      </c>
      <c r="C302" s="1" t="s">
        <v>465</v>
      </c>
      <c r="D302" s="1" t="s">
        <v>16</v>
      </c>
      <c r="E302" s="1" t="s">
        <v>22</v>
      </c>
      <c r="F302" s="1" t="s">
        <v>49</v>
      </c>
      <c r="G302" s="1" t="s">
        <v>195</v>
      </c>
      <c r="H302" s="1" t="s">
        <v>468</v>
      </c>
      <c r="I302" s="1" t="s">
        <v>49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x14ac:dyDescent="0.3">
      <c r="A303" s="1">
        <v>4</v>
      </c>
      <c r="B303" s="1" t="s">
        <v>14</v>
      </c>
      <c r="C303" s="1" t="s">
        <v>465</v>
      </c>
      <c r="D303" s="1" t="s">
        <v>16</v>
      </c>
      <c r="E303" s="1" t="s">
        <v>17</v>
      </c>
      <c r="F303" s="1" t="s">
        <v>29</v>
      </c>
      <c r="G303" s="1" t="s">
        <v>98</v>
      </c>
      <c r="H303" s="1" t="s">
        <v>469</v>
      </c>
      <c r="I303" s="1" t="s">
        <v>26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x14ac:dyDescent="0.3">
      <c r="A304" s="2"/>
      <c r="B304" s="2" t="s">
        <v>47</v>
      </c>
      <c r="C304" s="2" t="s">
        <v>465</v>
      </c>
      <c r="D304" s="2"/>
      <c r="E304" s="2"/>
      <c r="F304" s="2"/>
      <c r="G304" s="2"/>
      <c r="H304" s="2"/>
      <c r="I304" s="2"/>
      <c r="J304" s="2"/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/>
    </row>
    <row r="305" spans="1:36" x14ac:dyDescent="0.3">
      <c r="A305" s="1">
        <v>1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49</v>
      </c>
      <c r="G305" s="1" t="s">
        <v>63</v>
      </c>
      <c r="H305" s="1" t="s">
        <v>473</v>
      </c>
      <c r="I305" s="1" t="s">
        <v>49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x14ac:dyDescent="0.3">
      <c r="A306" s="1">
        <v>2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49</v>
      </c>
      <c r="G306" s="1" t="s">
        <v>63</v>
      </c>
      <c r="H306" s="1" t="s">
        <v>474</v>
      </c>
      <c r="I306" s="1" t="s">
        <v>49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x14ac:dyDescent="0.3">
      <c r="A307" s="1">
        <v>3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49</v>
      </c>
      <c r="G307" s="1" t="s">
        <v>63</v>
      </c>
      <c r="H307" s="1" t="s">
        <v>475</v>
      </c>
      <c r="I307" s="1" t="s">
        <v>49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x14ac:dyDescent="0.3">
      <c r="A308" s="1">
        <v>4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49</v>
      </c>
      <c r="G308" s="1" t="s">
        <v>63</v>
      </c>
      <c r="H308" s="1" t="s">
        <v>476</v>
      </c>
      <c r="I308" s="1" t="s">
        <v>49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x14ac:dyDescent="0.3">
      <c r="A309" s="1">
        <v>5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49</v>
      </c>
      <c r="G309" s="1" t="s">
        <v>63</v>
      </c>
      <c r="H309" s="1" t="s">
        <v>477</v>
      </c>
      <c r="I309" s="1" t="s">
        <v>49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x14ac:dyDescent="0.3">
      <c r="A310" s="1">
        <v>6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18</v>
      </c>
      <c r="G310" s="1" t="s">
        <v>69</v>
      </c>
      <c r="H310" s="1" t="s">
        <v>478</v>
      </c>
      <c r="I310" s="1" t="s">
        <v>21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x14ac:dyDescent="0.3">
      <c r="A311" s="1">
        <v>7</v>
      </c>
      <c r="B311" s="1" t="s">
        <v>14</v>
      </c>
      <c r="C311" s="1" t="s">
        <v>472</v>
      </c>
      <c r="D311" s="1" t="s">
        <v>16</v>
      </c>
      <c r="E311" s="1" t="s">
        <v>17</v>
      </c>
      <c r="F311" s="1" t="s">
        <v>29</v>
      </c>
      <c r="G311" s="1" t="s">
        <v>61</v>
      </c>
      <c r="H311" s="1" t="s">
        <v>479</v>
      </c>
      <c r="I311" s="1" t="s">
        <v>26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x14ac:dyDescent="0.3">
      <c r="A312" s="1">
        <v>8</v>
      </c>
      <c r="B312" s="1" t="s">
        <v>14</v>
      </c>
      <c r="C312" s="1" t="s">
        <v>472</v>
      </c>
      <c r="D312" s="1" t="s">
        <v>16</v>
      </c>
      <c r="E312" s="1" t="s">
        <v>17</v>
      </c>
      <c r="F312" s="1" t="s">
        <v>18</v>
      </c>
      <c r="G312" s="1" t="s">
        <v>19</v>
      </c>
      <c r="H312" s="1" t="s">
        <v>480</v>
      </c>
      <c r="I312" s="1" t="s">
        <v>21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9</v>
      </c>
      <c r="B313" s="1" t="s">
        <v>14</v>
      </c>
      <c r="C313" s="1" t="s">
        <v>472</v>
      </c>
      <c r="D313" s="1" t="s">
        <v>16</v>
      </c>
      <c r="E313" s="1" t="s">
        <v>17</v>
      </c>
      <c r="F313" s="1" t="s">
        <v>40</v>
      </c>
      <c r="G313" s="1" t="s">
        <v>242</v>
      </c>
      <c r="H313" s="1" t="s">
        <v>481</v>
      </c>
      <c r="I313" s="1" t="s">
        <v>26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10</v>
      </c>
      <c r="B314" s="1" t="s">
        <v>14</v>
      </c>
      <c r="C314" s="1" t="s">
        <v>472</v>
      </c>
      <c r="D314" s="1" t="s">
        <v>16</v>
      </c>
      <c r="E314" s="1" t="s">
        <v>17</v>
      </c>
      <c r="F314" s="1" t="s">
        <v>29</v>
      </c>
      <c r="G314" s="1" t="s">
        <v>61</v>
      </c>
      <c r="H314" s="1" t="s">
        <v>482</v>
      </c>
      <c r="I314" s="1" t="s">
        <v>26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11</v>
      </c>
      <c r="B315" s="1" t="s">
        <v>14</v>
      </c>
      <c r="C315" s="1" t="s">
        <v>472</v>
      </c>
      <c r="D315" s="1" t="s">
        <v>16</v>
      </c>
      <c r="E315" s="1" t="s">
        <v>17</v>
      </c>
      <c r="F315" s="1" t="s">
        <v>40</v>
      </c>
      <c r="G315" s="1" t="s">
        <v>242</v>
      </c>
      <c r="H315" s="1" t="s">
        <v>483</v>
      </c>
      <c r="I315" s="1" t="s">
        <v>26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12</v>
      </c>
      <c r="B316" s="1" t="s">
        <v>14</v>
      </c>
      <c r="C316" s="1" t="s">
        <v>472</v>
      </c>
      <c r="D316" s="1" t="s">
        <v>16</v>
      </c>
      <c r="E316" s="1" t="s">
        <v>17</v>
      </c>
      <c r="F316" s="1" t="s">
        <v>49</v>
      </c>
      <c r="G316" s="1" t="s">
        <v>63</v>
      </c>
      <c r="H316" s="1" t="s">
        <v>484</v>
      </c>
      <c r="I316" s="1" t="s">
        <v>49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1">
        <v>13</v>
      </c>
      <c r="B317" s="1" t="s">
        <v>14</v>
      </c>
      <c r="C317" s="1" t="s">
        <v>472</v>
      </c>
      <c r="D317" s="1" t="s">
        <v>16</v>
      </c>
      <c r="E317" s="1" t="s">
        <v>17</v>
      </c>
      <c r="F317" s="1" t="s">
        <v>49</v>
      </c>
      <c r="G317" s="1" t="s">
        <v>63</v>
      </c>
      <c r="H317" s="1" t="s">
        <v>485</v>
      </c>
      <c r="I317" s="1" t="s">
        <v>49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x14ac:dyDescent="0.3">
      <c r="A318" s="1">
        <v>14</v>
      </c>
      <c r="B318" s="1" t="s">
        <v>14</v>
      </c>
      <c r="C318" s="1" t="s">
        <v>472</v>
      </c>
      <c r="D318" s="1" t="s">
        <v>16</v>
      </c>
      <c r="E318" s="1" t="s">
        <v>17</v>
      </c>
      <c r="F318" s="1" t="s">
        <v>18</v>
      </c>
      <c r="G318" s="1" t="s">
        <v>104</v>
      </c>
      <c r="H318" s="1" t="s">
        <v>487</v>
      </c>
      <c r="I318" s="1" t="s">
        <v>21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x14ac:dyDescent="0.3">
      <c r="A319" s="1">
        <v>15</v>
      </c>
      <c r="B319" s="1" t="s">
        <v>14</v>
      </c>
      <c r="C319" s="1" t="s">
        <v>472</v>
      </c>
      <c r="D319" s="1" t="s">
        <v>16</v>
      </c>
      <c r="E319" s="1" t="s">
        <v>17</v>
      </c>
      <c r="F319" s="1" t="s">
        <v>49</v>
      </c>
      <c r="G319" s="1" t="s">
        <v>88</v>
      </c>
      <c r="H319" s="1" t="s">
        <v>488</v>
      </c>
      <c r="I319" s="1" t="s">
        <v>49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x14ac:dyDescent="0.3">
      <c r="A320" s="1">
        <v>16</v>
      </c>
      <c r="B320" s="1" t="s">
        <v>14</v>
      </c>
      <c r="C320" s="1" t="s">
        <v>472</v>
      </c>
      <c r="D320" s="1" t="s">
        <v>16</v>
      </c>
      <c r="E320" s="1" t="s">
        <v>17</v>
      </c>
      <c r="F320" s="1" t="s">
        <v>49</v>
      </c>
      <c r="G320" s="1" t="s">
        <v>88</v>
      </c>
      <c r="H320" s="1" t="s">
        <v>91</v>
      </c>
      <c r="I320" s="1" t="s">
        <v>49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17</v>
      </c>
      <c r="B321" s="1" t="s">
        <v>14</v>
      </c>
      <c r="C321" s="1" t="s">
        <v>472</v>
      </c>
      <c r="D321" s="1" t="s">
        <v>16</v>
      </c>
      <c r="E321" s="1" t="s">
        <v>17</v>
      </c>
      <c r="F321" s="1" t="s">
        <v>49</v>
      </c>
      <c r="G321" s="1" t="s">
        <v>88</v>
      </c>
      <c r="H321" s="1" t="s">
        <v>492</v>
      </c>
      <c r="I321" s="1" t="s">
        <v>49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18</v>
      </c>
      <c r="B322" s="1" t="s">
        <v>14</v>
      </c>
      <c r="C322" s="1" t="s">
        <v>472</v>
      </c>
      <c r="D322" s="1" t="s">
        <v>16</v>
      </c>
      <c r="E322" s="1" t="s">
        <v>17</v>
      </c>
      <c r="F322" s="1" t="s">
        <v>49</v>
      </c>
      <c r="G322" s="1" t="s">
        <v>88</v>
      </c>
      <c r="H322" s="1" t="s">
        <v>93</v>
      </c>
      <c r="I322" s="1" t="s">
        <v>49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x14ac:dyDescent="0.3">
      <c r="A323" s="1">
        <v>19</v>
      </c>
      <c r="B323" s="1" t="s">
        <v>14</v>
      </c>
      <c r="C323" s="1" t="s">
        <v>472</v>
      </c>
      <c r="D323" s="1" t="s">
        <v>16</v>
      </c>
      <c r="E323" s="1" t="s">
        <v>17</v>
      </c>
      <c r="F323" s="1" t="s">
        <v>49</v>
      </c>
      <c r="G323" s="1" t="s">
        <v>88</v>
      </c>
      <c r="H323" s="1" t="s">
        <v>95</v>
      </c>
      <c r="I323" s="1" t="s">
        <v>49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20</v>
      </c>
      <c r="B324" s="1" t="s">
        <v>14</v>
      </c>
      <c r="C324" s="1" t="s">
        <v>472</v>
      </c>
      <c r="D324" s="1" t="s">
        <v>16</v>
      </c>
      <c r="E324" s="1" t="s">
        <v>17</v>
      </c>
      <c r="F324" s="1" t="s">
        <v>37</v>
      </c>
      <c r="G324" s="1" t="s">
        <v>38</v>
      </c>
      <c r="H324" s="1" t="s">
        <v>495</v>
      </c>
      <c r="I324" s="1" t="s">
        <v>198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21</v>
      </c>
      <c r="B325" s="1" t="s">
        <v>14</v>
      </c>
      <c r="C325" s="1" t="s">
        <v>472</v>
      </c>
      <c r="D325" s="1" t="s">
        <v>16</v>
      </c>
      <c r="E325" s="1" t="s">
        <v>17</v>
      </c>
      <c r="F325" s="1" t="s">
        <v>29</v>
      </c>
      <c r="G325" s="1" t="s">
        <v>227</v>
      </c>
      <c r="H325" s="1" t="s">
        <v>496</v>
      </c>
      <c r="I325" s="1" t="s">
        <v>26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0</v>
      </c>
      <c r="AJ325" s="1">
        <v>0</v>
      </c>
    </row>
    <row r="326" spans="1:36" x14ac:dyDescent="0.3">
      <c r="A326" s="1">
        <v>22</v>
      </c>
      <c r="B326" s="1" t="s">
        <v>14</v>
      </c>
      <c r="C326" s="1" t="s">
        <v>472</v>
      </c>
      <c r="D326" s="1" t="s">
        <v>16</v>
      </c>
      <c r="E326" s="1" t="s">
        <v>17</v>
      </c>
      <c r="F326" s="1" t="s">
        <v>49</v>
      </c>
      <c r="G326" s="1" t="s">
        <v>101</v>
      </c>
      <c r="H326" s="1" t="s">
        <v>498</v>
      </c>
      <c r="I326" s="1" t="s">
        <v>49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0</v>
      </c>
      <c r="AJ326" s="1">
        <v>0</v>
      </c>
    </row>
    <row r="327" spans="1:36" x14ac:dyDescent="0.3">
      <c r="A327" s="1">
        <v>23</v>
      </c>
      <c r="B327" s="1" t="s">
        <v>14</v>
      </c>
      <c r="C327" s="1" t="s">
        <v>472</v>
      </c>
      <c r="D327" s="1" t="s">
        <v>16</v>
      </c>
      <c r="E327" s="1" t="s">
        <v>17</v>
      </c>
      <c r="F327" s="1" t="s">
        <v>49</v>
      </c>
      <c r="G327" s="1" t="s">
        <v>101</v>
      </c>
      <c r="H327" s="1" t="s">
        <v>500</v>
      </c>
      <c r="I327" s="1" t="s">
        <v>49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0</v>
      </c>
      <c r="AJ327" s="1">
        <v>0</v>
      </c>
    </row>
    <row r="328" spans="1:36" x14ac:dyDescent="0.3">
      <c r="A328" s="1">
        <v>24</v>
      </c>
      <c r="B328" s="1" t="s">
        <v>14</v>
      </c>
      <c r="C328" s="1" t="s">
        <v>472</v>
      </c>
      <c r="D328" s="1" t="s">
        <v>16</v>
      </c>
      <c r="E328" s="1" t="s">
        <v>17</v>
      </c>
      <c r="F328" s="1" t="s">
        <v>49</v>
      </c>
      <c r="G328" s="1" t="s">
        <v>101</v>
      </c>
      <c r="H328" s="1" t="s">
        <v>502</v>
      </c>
      <c r="I328" s="1" t="s">
        <v>49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0</v>
      </c>
      <c r="AJ328" s="1">
        <v>0</v>
      </c>
    </row>
    <row r="329" spans="1:36" x14ac:dyDescent="0.3">
      <c r="A329" s="1">
        <v>25</v>
      </c>
      <c r="B329" s="1" t="s">
        <v>14</v>
      </c>
      <c r="C329" s="1" t="s">
        <v>472</v>
      </c>
      <c r="D329" s="1" t="s">
        <v>16</v>
      </c>
      <c r="E329" s="1" t="s">
        <v>17</v>
      </c>
      <c r="F329" s="1" t="s">
        <v>49</v>
      </c>
      <c r="G329" s="1" t="s">
        <v>101</v>
      </c>
      <c r="H329" s="1" t="s">
        <v>504</v>
      </c>
      <c r="I329" s="1" t="s">
        <v>49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0</v>
      </c>
      <c r="AJ329" s="1">
        <v>0</v>
      </c>
    </row>
    <row r="330" spans="1:36" x14ac:dyDescent="0.3">
      <c r="A330" s="1">
        <v>26</v>
      </c>
      <c r="B330" s="1" t="s">
        <v>14</v>
      </c>
      <c r="C330" s="1" t="s">
        <v>472</v>
      </c>
      <c r="D330" s="1" t="s">
        <v>16</v>
      </c>
      <c r="E330" s="1" t="s">
        <v>17</v>
      </c>
      <c r="F330" s="1" t="s">
        <v>49</v>
      </c>
      <c r="G330" s="1" t="s">
        <v>101</v>
      </c>
      <c r="H330" s="1" t="s">
        <v>506</v>
      </c>
      <c r="I330" s="1" t="s">
        <v>49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0</v>
      </c>
      <c r="AJ330" s="1">
        <v>0</v>
      </c>
    </row>
    <row r="331" spans="1:36" x14ac:dyDescent="0.3">
      <c r="A331" s="1">
        <v>27</v>
      </c>
      <c r="B331" s="1" t="s">
        <v>14</v>
      </c>
      <c r="C331" s="1" t="s">
        <v>472</v>
      </c>
      <c r="D331" s="1" t="s">
        <v>16</v>
      </c>
      <c r="E331" s="1" t="s">
        <v>17</v>
      </c>
      <c r="F331" s="1" t="s">
        <v>49</v>
      </c>
      <c r="G331" s="1" t="s">
        <v>101</v>
      </c>
      <c r="H331" s="1" t="s">
        <v>544</v>
      </c>
      <c r="I331" s="1" t="s">
        <v>49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0</v>
      </c>
      <c r="AJ331" s="1">
        <v>0</v>
      </c>
    </row>
    <row r="332" spans="1:36" x14ac:dyDescent="0.3">
      <c r="A332" s="1">
        <v>28</v>
      </c>
      <c r="B332" s="1" t="s">
        <v>14</v>
      </c>
      <c r="C332" s="1" t="s">
        <v>472</v>
      </c>
      <c r="D332" s="1" t="s">
        <v>491</v>
      </c>
      <c r="E332" s="1" t="s">
        <v>17</v>
      </c>
      <c r="F332" s="1" t="s">
        <v>40</v>
      </c>
      <c r="G332" s="1" t="s">
        <v>55</v>
      </c>
      <c r="H332" s="1" t="s">
        <v>112</v>
      </c>
      <c r="I332" s="1" t="s">
        <v>21</v>
      </c>
      <c r="J332" s="1">
        <v>18</v>
      </c>
      <c r="K332" s="1">
        <v>2293</v>
      </c>
      <c r="L332" s="1">
        <v>2293</v>
      </c>
      <c r="M332" s="1">
        <v>278631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278631</v>
      </c>
      <c r="X332" s="1">
        <v>0</v>
      </c>
      <c r="Y332" s="1">
        <v>0</v>
      </c>
      <c r="Z332" s="1">
        <v>5500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5500</v>
      </c>
      <c r="AI332" s="7">
        <v>284131</v>
      </c>
      <c r="AJ332" s="1">
        <v>121</v>
      </c>
    </row>
    <row r="333" spans="1:36" x14ac:dyDescent="0.3">
      <c r="A333" s="1">
        <v>29</v>
      </c>
      <c r="B333" s="1" t="s">
        <v>14</v>
      </c>
      <c r="C333" s="1" t="s">
        <v>472</v>
      </c>
      <c r="D333" s="1" t="s">
        <v>16</v>
      </c>
      <c r="E333" s="1" t="s">
        <v>17</v>
      </c>
      <c r="F333" s="1" t="s">
        <v>49</v>
      </c>
      <c r="G333" s="1" t="s">
        <v>221</v>
      </c>
      <c r="H333" s="1" t="s">
        <v>509</v>
      </c>
      <c r="I333" s="1" t="s">
        <v>49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0</v>
      </c>
      <c r="AJ333" s="1">
        <v>0</v>
      </c>
    </row>
    <row r="334" spans="1:36" x14ac:dyDescent="0.3">
      <c r="A334" s="1">
        <v>30</v>
      </c>
      <c r="B334" s="1" t="s">
        <v>14</v>
      </c>
      <c r="C334" s="1" t="s">
        <v>472</v>
      </c>
      <c r="D334" s="1" t="s">
        <v>580</v>
      </c>
      <c r="E334" s="1" t="s">
        <v>17</v>
      </c>
      <c r="F334" s="1" t="s">
        <v>49</v>
      </c>
      <c r="G334" s="1" t="s">
        <v>101</v>
      </c>
      <c r="H334" s="1" t="s">
        <v>127</v>
      </c>
      <c r="I334" s="1" t="s">
        <v>49</v>
      </c>
      <c r="J334" s="1">
        <v>18</v>
      </c>
      <c r="K334" s="1">
        <v>719</v>
      </c>
      <c r="L334" s="1">
        <v>719</v>
      </c>
      <c r="M334" s="1">
        <v>16570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16570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16570</v>
      </c>
      <c r="AJ334" s="1">
        <v>23</v>
      </c>
    </row>
    <row r="335" spans="1:36" x14ac:dyDescent="0.3">
      <c r="A335" s="1">
        <v>31</v>
      </c>
      <c r="B335" s="1" t="s">
        <v>14</v>
      </c>
      <c r="C335" s="1" t="s">
        <v>472</v>
      </c>
      <c r="D335" s="1" t="s">
        <v>182</v>
      </c>
      <c r="E335" s="1" t="s">
        <v>17</v>
      </c>
      <c r="F335" s="1" t="s">
        <v>49</v>
      </c>
      <c r="G335" s="1" t="s">
        <v>101</v>
      </c>
      <c r="H335" s="1" t="s">
        <v>511</v>
      </c>
      <c r="I335" s="1" t="s">
        <v>49</v>
      </c>
      <c r="J335" s="1">
        <v>16</v>
      </c>
      <c r="K335" s="1">
        <v>1831</v>
      </c>
      <c r="L335" s="1">
        <v>1831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x14ac:dyDescent="0.3">
      <c r="A336" s="1">
        <v>32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29</v>
      </c>
      <c r="G336" s="1" t="s">
        <v>98</v>
      </c>
      <c r="H336" s="1" t="s">
        <v>516</v>
      </c>
      <c r="I336" s="1" t="s">
        <v>26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x14ac:dyDescent="0.3">
      <c r="A337" s="1">
        <v>33</v>
      </c>
      <c r="B337" s="1" t="s">
        <v>14</v>
      </c>
      <c r="C337" s="1" t="s">
        <v>472</v>
      </c>
      <c r="D337" s="1" t="s">
        <v>584</v>
      </c>
      <c r="E337" s="1" t="s">
        <v>17</v>
      </c>
      <c r="F337" s="1" t="s">
        <v>29</v>
      </c>
      <c r="G337" s="1" t="s">
        <v>61</v>
      </c>
      <c r="H337" s="1" t="s">
        <v>518</v>
      </c>
      <c r="I337" s="1" t="s">
        <v>26</v>
      </c>
      <c r="J337" s="1">
        <v>21</v>
      </c>
      <c r="K337" s="1">
        <v>1786</v>
      </c>
      <c r="L337" s="1">
        <v>1786</v>
      </c>
      <c r="M337" s="1">
        <v>233000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233000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233000</v>
      </c>
      <c r="AJ337" s="1">
        <v>130</v>
      </c>
    </row>
    <row r="338" spans="1:36" x14ac:dyDescent="0.3">
      <c r="A338" s="1">
        <v>34</v>
      </c>
      <c r="B338" s="1" t="s">
        <v>14</v>
      </c>
      <c r="C338" s="1" t="s">
        <v>472</v>
      </c>
      <c r="D338" s="1" t="s">
        <v>497</v>
      </c>
      <c r="E338" s="1" t="s">
        <v>17</v>
      </c>
      <c r="F338" s="1" t="s">
        <v>29</v>
      </c>
      <c r="G338" s="1" t="s">
        <v>61</v>
      </c>
      <c r="H338" s="1" t="s">
        <v>520</v>
      </c>
      <c r="I338" s="1" t="s">
        <v>26</v>
      </c>
      <c r="J338" s="1">
        <v>23</v>
      </c>
      <c r="K338" s="1">
        <v>2856</v>
      </c>
      <c r="L338" s="1">
        <v>2856</v>
      </c>
      <c r="M338" s="1">
        <v>295000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295000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295000</v>
      </c>
      <c r="AJ338" s="1">
        <v>103</v>
      </c>
    </row>
    <row r="339" spans="1:36" x14ac:dyDescent="0.3">
      <c r="A339" s="1">
        <v>35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29</v>
      </c>
      <c r="G339" s="1" t="s">
        <v>38</v>
      </c>
      <c r="H339" s="1" t="s">
        <v>523</v>
      </c>
      <c r="I339" s="1" t="s">
        <v>21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x14ac:dyDescent="0.3">
      <c r="A340" s="1">
        <v>36</v>
      </c>
      <c r="B340" s="1" t="s">
        <v>14</v>
      </c>
      <c r="C340" s="1" t="s">
        <v>472</v>
      </c>
      <c r="D340" s="1" t="s">
        <v>16</v>
      </c>
      <c r="E340" s="1" t="s">
        <v>17</v>
      </c>
      <c r="F340" s="1" t="s">
        <v>49</v>
      </c>
      <c r="G340" s="1" t="s">
        <v>221</v>
      </c>
      <c r="H340" s="1" t="s">
        <v>524</v>
      </c>
      <c r="I340" s="1" t="s">
        <v>49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x14ac:dyDescent="0.3">
      <c r="A341" s="1">
        <v>37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37</v>
      </c>
      <c r="G341" s="1" t="s">
        <v>123</v>
      </c>
      <c r="H341" s="1" t="s">
        <v>525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x14ac:dyDescent="0.3">
      <c r="A342" s="1">
        <v>38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49</v>
      </c>
      <c r="G342" s="1" t="s">
        <v>101</v>
      </c>
      <c r="H342" s="1" t="s">
        <v>526</v>
      </c>
      <c r="I342" s="1" t="s">
        <v>49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x14ac:dyDescent="0.3">
      <c r="A343" s="1">
        <v>39</v>
      </c>
      <c r="B343" s="1" t="s">
        <v>14</v>
      </c>
      <c r="C343" s="1" t="s">
        <v>472</v>
      </c>
      <c r="D343" s="1" t="s">
        <v>514</v>
      </c>
      <c r="E343" s="1" t="s">
        <v>17</v>
      </c>
      <c r="F343" s="1" t="s">
        <v>29</v>
      </c>
      <c r="G343" s="1" t="s">
        <v>44</v>
      </c>
      <c r="H343" s="1" t="s">
        <v>527</v>
      </c>
      <c r="I343" s="1" t="s">
        <v>21</v>
      </c>
      <c r="J343" s="1">
        <v>21</v>
      </c>
      <c r="K343" s="1">
        <v>742</v>
      </c>
      <c r="L343" s="1">
        <v>742</v>
      </c>
      <c r="M343" s="1">
        <v>180000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180000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180000</v>
      </c>
      <c r="AJ343" s="1">
        <v>242</v>
      </c>
    </row>
    <row r="344" spans="1:36" x14ac:dyDescent="0.3">
      <c r="A344" s="1">
        <v>40</v>
      </c>
      <c r="B344" s="1" t="s">
        <v>14</v>
      </c>
      <c r="C344" s="1" t="s">
        <v>472</v>
      </c>
      <c r="D344" s="1" t="s">
        <v>503</v>
      </c>
      <c r="E344" s="1" t="s">
        <v>17</v>
      </c>
      <c r="F344" s="1" t="s">
        <v>29</v>
      </c>
      <c r="G344" s="1" t="s">
        <v>44</v>
      </c>
      <c r="H344" s="1" t="s">
        <v>528</v>
      </c>
      <c r="I344" s="1" t="s">
        <v>21</v>
      </c>
      <c r="J344" s="1">
        <v>21</v>
      </c>
      <c r="K344" s="1">
        <v>704</v>
      </c>
      <c r="L344" s="1">
        <v>704</v>
      </c>
      <c r="M344" s="1">
        <v>135000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135000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135000</v>
      </c>
      <c r="AJ344" s="1">
        <v>191</v>
      </c>
    </row>
    <row r="345" spans="1:36" x14ac:dyDescent="0.3">
      <c r="A345" s="1">
        <v>41</v>
      </c>
      <c r="B345" s="1" t="s">
        <v>14</v>
      </c>
      <c r="C345" s="1" t="s">
        <v>472</v>
      </c>
      <c r="D345" s="1" t="s">
        <v>501</v>
      </c>
      <c r="E345" s="1" t="s">
        <v>17</v>
      </c>
      <c r="F345" s="1" t="s">
        <v>29</v>
      </c>
      <c r="G345" s="1" t="s">
        <v>44</v>
      </c>
      <c r="H345" s="1" t="s">
        <v>529</v>
      </c>
      <c r="I345" s="1" t="s">
        <v>21</v>
      </c>
      <c r="J345" s="1">
        <v>22</v>
      </c>
      <c r="K345" s="1">
        <v>902</v>
      </c>
      <c r="L345" s="1">
        <v>902</v>
      </c>
      <c r="M345" s="1">
        <v>145000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145000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145000</v>
      </c>
      <c r="AJ345" s="1">
        <v>160</v>
      </c>
    </row>
    <row r="346" spans="1:36" x14ac:dyDescent="0.3">
      <c r="A346" s="1">
        <v>42</v>
      </c>
      <c r="B346" s="1" t="s">
        <v>14</v>
      </c>
      <c r="C346" s="1" t="s">
        <v>472</v>
      </c>
      <c r="D346" s="1" t="s">
        <v>514</v>
      </c>
      <c r="E346" s="1" t="s">
        <v>17</v>
      </c>
      <c r="F346" s="1" t="s">
        <v>29</v>
      </c>
      <c r="G346" s="1" t="s">
        <v>44</v>
      </c>
      <c r="H346" s="1" t="s">
        <v>530</v>
      </c>
      <c r="I346" s="1" t="s">
        <v>21</v>
      </c>
      <c r="J346" s="1">
        <v>22</v>
      </c>
      <c r="K346" s="1">
        <v>1492</v>
      </c>
      <c r="L346" s="1">
        <v>1492</v>
      </c>
      <c r="M346" s="1">
        <v>361000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361000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361000</v>
      </c>
      <c r="AJ346" s="1">
        <v>241</v>
      </c>
    </row>
    <row r="347" spans="1:36" x14ac:dyDescent="0.3">
      <c r="A347" s="1">
        <v>43</v>
      </c>
      <c r="B347" s="1" t="s">
        <v>14</v>
      </c>
      <c r="C347" s="1" t="s">
        <v>472</v>
      </c>
      <c r="D347" s="1" t="s">
        <v>505</v>
      </c>
      <c r="E347" s="1" t="s">
        <v>17</v>
      </c>
      <c r="F347" s="1" t="s">
        <v>29</v>
      </c>
      <c r="G347" s="1" t="s">
        <v>44</v>
      </c>
      <c r="H347" s="1" t="s">
        <v>531</v>
      </c>
      <c r="I347" s="1" t="s">
        <v>21</v>
      </c>
      <c r="J347" s="1">
        <v>21</v>
      </c>
      <c r="K347" s="1">
        <v>1020</v>
      </c>
      <c r="L347" s="1">
        <v>1020</v>
      </c>
      <c r="M347" s="1">
        <v>250000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250000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250000</v>
      </c>
      <c r="AJ347" s="1">
        <v>245</v>
      </c>
    </row>
    <row r="348" spans="1:36" x14ac:dyDescent="0.3">
      <c r="A348" s="1">
        <v>44</v>
      </c>
      <c r="B348" s="1" t="s">
        <v>14</v>
      </c>
      <c r="C348" s="1" t="s">
        <v>472</v>
      </c>
      <c r="D348" s="1" t="s">
        <v>600</v>
      </c>
      <c r="E348" s="1" t="s">
        <v>17</v>
      </c>
      <c r="F348" s="1" t="s">
        <v>29</v>
      </c>
      <c r="G348" s="1" t="s">
        <v>44</v>
      </c>
      <c r="H348" s="1" t="s">
        <v>532</v>
      </c>
      <c r="I348" s="1" t="s">
        <v>21</v>
      </c>
      <c r="J348" s="1">
        <v>21</v>
      </c>
      <c r="K348" s="1">
        <v>906</v>
      </c>
      <c r="L348" s="1">
        <v>906</v>
      </c>
      <c r="M348" s="1">
        <v>240000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240000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240000</v>
      </c>
      <c r="AJ348" s="1">
        <v>264</v>
      </c>
    </row>
    <row r="349" spans="1:36" x14ac:dyDescent="0.3">
      <c r="A349" s="1">
        <v>45</v>
      </c>
      <c r="B349" s="1" t="s">
        <v>14</v>
      </c>
      <c r="C349" s="1" t="s">
        <v>472</v>
      </c>
      <c r="D349" s="1" t="s">
        <v>16</v>
      </c>
      <c r="E349" s="1" t="s">
        <v>17</v>
      </c>
      <c r="F349" s="1" t="s">
        <v>37</v>
      </c>
      <c r="G349" s="1" t="s">
        <v>533</v>
      </c>
      <c r="H349" s="1" t="s">
        <v>534</v>
      </c>
      <c r="I349" s="1" t="s">
        <v>21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7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7">
        <v>0</v>
      </c>
      <c r="AI349" s="7">
        <v>0</v>
      </c>
      <c r="AJ349" s="1">
        <v>0</v>
      </c>
    </row>
    <row r="350" spans="1:36" x14ac:dyDescent="0.3">
      <c r="A350" s="1">
        <v>46</v>
      </c>
      <c r="B350" s="1" t="s">
        <v>14</v>
      </c>
      <c r="C350" s="1" t="s">
        <v>472</v>
      </c>
      <c r="D350" s="1" t="s">
        <v>109</v>
      </c>
      <c r="E350" s="1" t="s">
        <v>17</v>
      </c>
      <c r="F350" s="1" t="s">
        <v>18</v>
      </c>
      <c r="G350" s="1" t="s">
        <v>368</v>
      </c>
      <c r="H350" s="1" t="s">
        <v>535</v>
      </c>
      <c r="I350" s="1" t="s">
        <v>21</v>
      </c>
      <c r="J350" s="1">
        <v>16</v>
      </c>
      <c r="K350" s="1">
        <v>1107</v>
      </c>
      <c r="L350" s="1">
        <v>1107</v>
      </c>
      <c r="M350" s="1">
        <v>156000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7">
        <v>156000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7">
        <v>0</v>
      </c>
      <c r="AI350" s="7">
        <v>156000</v>
      </c>
      <c r="AJ350" s="1">
        <v>140</v>
      </c>
    </row>
    <row r="351" spans="1:36" x14ac:dyDescent="0.3">
      <c r="A351" s="1">
        <v>47</v>
      </c>
      <c r="B351" s="1" t="s">
        <v>14</v>
      </c>
      <c r="C351" s="1" t="s">
        <v>472</v>
      </c>
      <c r="D351" s="1" t="s">
        <v>699</v>
      </c>
      <c r="E351" s="1" t="s">
        <v>17</v>
      </c>
      <c r="F351" s="1" t="s">
        <v>18</v>
      </c>
      <c r="G351" s="1" t="s">
        <v>368</v>
      </c>
      <c r="H351" s="1" t="s">
        <v>536</v>
      </c>
      <c r="I351" s="1" t="s">
        <v>21</v>
      </c>
      <c r="J351" s="1">
        <v>18</v>
      </c>
      <c r="K351" s="1">
        <v>807</v>
      </c>
      <c r="L351" s="1">
        <v>807</v>
      </c>
      <c r="M351" s="1">
        <v>202000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7">
        <v>202000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7">
        <v>0</v>
      </c>
      <c r="AI351" s="7">
        <v>202000</v>
      </c>
      <c r="AJ351" s="1">
        <v>250</v>
      </c>
    </row>
    <row r="352" spans="1:36" x14ac:dyDescent="0.3">
      <c r="A352" s="1">
        <v>48</v>
      </c>
      <c r="B352" s="1" t="s">
        <v>14</v>
      </c>
      <c r="C352" s="1" t="s">
        <v>472</v>
      </c>
      <c r="D352" s="1" t="s">
        <v>507</v>
      </c>
      <c r="E352" s="1" t="s">
        <v>17</v>
      </c>
      <c r="F352" s="1" t="s">
        <v>18</v>
      </c>
      <c r="G352" s="1" t="s">
        <v>368</v>
      </c>
      <c r="H352" s="1" t="s">
        <v>537</v>
      </c>
      <c r="I352" s="1" t="s">
        <v>21</v>
      </c>
      <c r="J352" s="1">
        <v>15</v>
      </c>
      <c r="K352" s="1">
        <v>1212</v>
      </c>
      <c r="L352" s="1">
        <v>1212</v>
      </c>
      <c r="M352" s="1">
        <v>144200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7">
        <v>144200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7">
        <v>0</v>
      </c>
      <c r="AI352" s="7">
        <v>144200</v>
      </c>
      <c r="AJ352" s="1">
        <v>118</v>
      </c>
    </row>
    <row r="353" spans="1:36" x14ac:dyDescent="0.3">
      <c r="A353" s="1">
        <v>49</v>
      </c>
      <c r="B353" s="1" t="s">
        <v>14</v>
      </c>
      <c r="C353" s="1" t="s">
        <v>472</v>
      </c>
      <c r="D353" s="1" t="s">
        <v>835</v>
      </c>
      <c r="E353" s="1" t="s">
        <v>17</v>
      </c>
      <c r="F353" s="1" t="s">
        <v>18</v>
      </c>
      <c r="G353" s="1" t="s">
        <v>368</v>
      </c>
      <c r="H353" s="1" t="s">
        <v>538</v>
      </c>
      <c r="I353" s="1" t="s">
        <v>21</v>
      </c>
      <c r="J353" s="1">
        <v>14</v>
      </c>
      <c r="K353" s="1">
        <v>1020</v>
      </c>
      <c r="L353" s="1">
        <v>1020</v>
      </c>
      <c r="M353" s="1">
        <v>120000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120000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120000</v>
      </c>
      <c r="AJ353" s="1">
        <v>117</v>
      </c>
    </row>
    <row r="354" spans="1:36" x14ac:dyDescent="0.3">
      <c r="A354" s="1">
        <v>50</v>
      </c>
      <c r="B354" s="1" t="s">
        <v>14</v>
      </c>
      <c r="C354" s="1" t="s">
        <v>472</v>
      </c>
      <c r="D354" s="1" t="s">
        <v>583</v>
      </c>
      <c r="E354" s="1" t="s">
        <v>17</v>
      </c>
      <c r="F354" s="1" t="s">
        <v>18</v>
      </c>
      <c r="G354" s="1" t="s">
        <v>368</v>
      </c>
      <c r="H354" s="1" t="s">
        <v>539</v>
      </c>
      <c r="I354" s="1" t="s">
        <v>21</v>
      </c>
      <c r="J354" s="1">
        <v>18</v>
      </c>
      <c r="K354" s="1">
        <v>1449</v>
      </c>
      <c r="L354" s="1">
        <v>1449</v>
      </c>
      <c r="M354" s="1">
        <v>200000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7">
        <v>200000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7">
        <v>0</v>
      </c>
      <c r="AI354" s="7">
        <v>200000</v>
      </c>
      <c r="AJ354" s="1">
        <v>138</v>
      </c>
    </row>
    <row r="355" spans="1:36" x14ac:dyDescent="0.3">
      <c r="A355" s="1">
        <v>51</v>
      </c>
      <c r="B355" s="1" t="s">
        <v>14</v>
      </c>
      <c r="C355" s="1" t="s">
        <v>472</v>
      </c>
      <c r="D355" s="1" t="s">
        <v>16</v>
      </c>
      <c r="E355" s="1" t="s">
        <v>17</v>
      </c>
      <c r="F355" s="1" t="s">
        <v>29</v>
      </c>
      <c r="G355" s="1" t="s">
        <v>246</v>
      </c>
      <c r="H355" s="1" t="s">
        <v>540</v>
      </c>
      <c r="I355" s="1" t="s">
        <v>26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0</v>
      </c>
      <c r="AJ355" s="1">
        <v>0</v>
      </c>
    </row>
    <row r="356" spans="1:36" x14ac:dyDescent="0.3">
      <c r="A356" s="2"/>
      <c r="B356" s="2" t="s">
        <v>47</v>
      </c>
      <c r="C356" s="2" t="s">
        <v>472</v>
      </c>
      <c r="D356" s="2"/>
      <c r="E356" s="2"/>
      <c r="F356" s="2"/>
      <c r="G356" s="2"/>
      <c r="H356" s="2"/>
      <c r="I356" s="2"/>
      <c r="J356" s="2"/>
      <c r="K356" s="2">
        <v>20846</v>
      </c>
      <c r="L356" s="2">
        <v>20846</v>
      </c>
      <c r="M356" s="2">
        <v>2956401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2956401</v>
      </c>
      <c r="X356" s="2">
        <v>0</v>
      </c>
      <c r="Y356" s="2">
        <v>0</v>
      </c>
      <c r="Z356" s="2">
        <v>5500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5500</v>
      </c>
      <c r="AI356" s="2">
        <v>2961901</v>
      </c>
      <c r="AJ356" s="2"/>
    </row>
    <row r="357" spans="1:36" x14ac:dyDescent="0.3">
      <c r="A357" s="1">
        <v>1</v>
      </c>
      <c r="B357" s="1" t="s">
        <v>14</v>
      </c>
      <c r="C357" s="1" t="s">
        <v>545</v>
      </c>
      <c r="D357" s="1" t="s">
        <v>742</v>
      </c>
      <c r="E357" s="1" t="s">
        <v>17</v>
      </c>
      <c r="F357" s="1" t="s">
        <v>29</v>
      </c>
      <c r="G357" s="1" t="s">
        <v>144</v>
      </c>
      <c r="H357" s="1" t="s">
        <v>546</v>
      </c>
      <c r="I357" s="1" t="s">
        <v>21</v>
      </c>
      <c r="J357" s="1">
        <v>10</v>
      </c>
      <c r="K357" s="1">
        <v>267</v>
      </c>
      <c r="L357" s="1">
        <v>267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7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7">
        <v>0</v>
      </c>
      <c r="AI357" s="7">
        <v>0</v>
      </c>
      <c r="AJ357" s="1">
        <v>0</v>
      </c>
    </row>
    <row r="358" spans="1:36" x14ac:dyDescent="0.3">
      <c r="A358" s="2"/>
      <c r="B358" s="2" t="s">
        <v>47</v>
      </c>
      <c r="C358" s="2" t="s">
        <v>545</v>
      </c>
      <c r="D358" s="2"/>
      <c r="E358" s="2"/>
      <c r="F358" s="2"/>
      <c r="G358" s="2"/>
      <c r="H358" s="2"/>
      <c r="I358" s="2"/>
      <c r="J358" s="2"/>
      <c r="K358" s="2">
        <v>267</v>
      </c>
      <c r="L358" s="2">
        <v>267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/>
    </row>
    <row r="359" spans="1:36" x14ac:dyDescent="0.3">
      <c r="A359" s="1">
        <v>1</v>
      </c>
      <c r="B359" s="1" t="s">
        <v>14</v>
      </c>
      <c r="C359" s="1" t="s">
        <v>547</v>
      </c>
      <c r="D359" s="1" t="s">
        <v>16</v>
      </c>
      <c r="E359" s="1" t="s">
        <v>17</v>
      </c>
      <c r="F359" s="1" t="s">
        <v>49</v>
      </c>
      <c r="G359" s="1" t="s">
        <v>101</v>
      </c>
      <c r="H359" s="1" t="s">
        <v>102</v>
      </c>
      <c r="I359" s="1" t="s">
        <v>49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7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7">
        <v>0</v>
      </c>
      <c r="AI359" s="7">
        <v>0</v>
      </c>
      <c r="AJ359" s="1">
        <v>0</v>
      </c>
    </row>
    <row r="360" spans="1:36" x14ac:dyDescent="0.3">
      <c r="A360" s="1">
        <v>2</v>
      </c>
      <c r="B360" s="1" t="s">
        <v>14</v>
      </c>
      <c r="C360" s="1" t="s">
        <v>547</v>
      </c>
      <c r="D360" s="1" t="s">
        <v>313</v>
      </c>
      <c r="E360" s="1" t="s">
        <v>17</v>
      </c>
      <c r="F360" s="1" t="s">
        <v>29</v>
      </c>
      <c r="G360" s="1" t="s">
        <v>44</v>
      </c>
      <c r="H360" s="1" t="s">
        <v>548</v>
      </c>
      <c r="I360" s="1" t="s">
        <v>21</v>
      </c>
      <c r="J360" s="1">
        <v>3</v>
      </c>
      <c r="K360" s="1">
        <v>592</v>
      </c>
      <c r="L360" s="1">
        <v>592</v>
      </c>
      <c r="M360" s="1">
        <v>100000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7">
        <v>100000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7">
        <v>0</v>
      </c>
      <c r="AI360" s="7">
        <v>100000</v>
      </c>
      <c r="AJ360" s="1">
        <v>168</v>
      </c>
    </row>
    <row r="361" spans="1:36" x14ac:dyDescent="0.3">
      <c r="A361" s="2"/>
      <c r="B361" s="2" t="s">
        <v>47</v>
      </c>
      <c r="C361" s="2" t="s">
        <v>547</v>
      </c>
      <c r="D361" s="2"/>
      <c r="E361" s="2"/>
      <c r="F361" s="2"/>
      <c r="G361" s="2"/>
      <c r="H361" s="2"/>
      <c r="I361" s="2"/>
      <c r="J361" s="2"/>
      <c r="K361" s="2">
        <v>592</v>
      </c>
      <c r="L361" s="2">
        <v>592</v>
      </c>
      <c r="M361" s="2">
        <v>100000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100000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100000</v>
      </c>
      <c r="AJ361" s="2"/>
    </row>
    <row r="362" spans="1:36" x14ac:dyDescent="0.3">
      <c r="A362" s="1">
        <v>1</v>
      </c>
      <c r="B362" s="1" t="s">
        <v>14</v>
      </c>
      <c r="C362" s="1" t="s">
        <v>549</v>
      </c>
      <c r="D362" s="1" t="s">
        <v>726</v>
      </c>
      <c r="E362" s="1" t="s">
        <v>17</v>
      </c>
      <c r="F362" s="1" t="s">
        <v>29</v>
      </c>
      <c r="G362" s="1" t="s">
        <v>144</v>
      </c>
      <c r="H362" s="1" t="s">
        <v>550</v>
      </c>
      <c r="I362" s="1" t="s">
        <v>21</v>
      </c>
      <c r="J362" s="1">
        <v>13</v>
      </c>
      <c r="K362" s="1">
        <v>1434</v>
      </c>
      <c r="L362" s="1">
        <v>1434</v>
      </c>
      <c r="M362" s="1">
        <v>259000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7">
        <v>259000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7">
        <v>0</v>
      </c>
      <c r="AI362" s="7">
        <v>259000</v>
      </c>
      <c r="AJ362" s="1">
        <v>180</v>
      </c>
    </row>
    <row r="363" spans="1:36" x14ac:dyDescent="0.3">
      <c r="A363" s="2"/>
      <c r="B363" s="2" t="s">
        <v>47</v>
      </c>
      <c r="C363" s="2" t="s">
        <v>549</v>
      </c>
      <c r="D363" s="2"/>
      <c r="E363" s="2"/>
      <c r="F363" s="2"/>
      <c r="G363" s="2"/>
      <c r="H363" s="2"/>
      <c r="I363" s="2"/>
      <c r="J363" s="2"/>
      <c r="K363" s="2">
        <v>1434</v>
      </c>
      <c r="L363" s="2">
        <v>1434</v>
      </c>
      <c r="M363" s="2">
        <v>259000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259000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259000</v>
      </c>
      <c r="AJ363" s="2"/>
    </row>
    <row r="364" spans="1:36" x14ac:dyDescent="0.3">
      <c r="A364" s="2"/>
      <c r="B364" s="2" t="s">
        <v>12</v>
      </c>
      <c r="C364" s="2" t="s">
        <v>14</v>
      </c>
      <c r="D364" s="2"/>
      <c r="E364" s="2"/>
      <c r="F364" s="2"/>
      <c r="G364" s="2"/>
      <c r="H364" s="2"/>
      <c r="I364" s="2"/>
      <c r="J364" s="2"/>
      <c r="K364" s="2">
        <v>208450</v>
      </c>
      <c r="L364" s="2">
        <v>208422</v>
      </c>
      <c r="M364" s="2">
        <v>27113280</v>
      </c>
      <c r="N364" s="2">
        <v>0</v>
      </c>
      <c r="O364" s="2">
        <v>0</v>
      </c>
      <c r="P364" s="2">
        <v>0</v>
      </c>
      <c r="Q364" s="2">
        <v>50100</v>
      </c>
      <c r="R364" s="2">
        <v>0</v>
      </c>
      <c r="S364" s="2">
        <v>58291</v>
      </c>
      <c r="T364" s="2">
        <v>0</v>
      </c>
      <c r="U364" s="2">
        <v>0</v>
      </c>
      <c r="V364" s="2">
        <v>35000</v>
      </c>
      <c r="W364" s="2">
        <v>27256671</v>
      </c>
      <c r="X364" s="2">
        <v>0</v>
      </c>
      <c r="Y364" s="2">
        <v>0</v>
      </c>
      <c r="Z364" s="2">
        <v>16350</v>
      </c>
      <c r="AA364" s="2">
        <v>0</v>
      </c>
      <c r="AB364" s="2">
        <v>0</v>
      </c>
      <c r="AC364" s="2">
        <v>0</v>
      </c>
      <c r="AD364" s="2">
        <v>0</v>
      </c>
      <c r="AE364" s="2">
        <v>25000</v>
      </c>
      <c r="AF364" s="2">
        <v>0</v>
      </c>
      <c r="AG364" s="2">
        <v>0</v>
      </c>
      <c r="AH364" s="2">
        <v>41350</v>
      </c>
      <c r="AI364" s="2">
        <v>27298021</v>
      </c>
      <c r="AJ364" s="2"/>
    </row>
    <row r="365" spans="1:36" x14ac:dyDescent="0.3">
      <c r="A365" s="3">
        <v>348</v>
      </c>
      <c r="B365" s="3"/>
      <c r="C365" s="3"/>
      <c r="D365" s="3"/>
      <c r="E365" s="3"/>
      <c r="F365" s="3"/>
      <c r="G365" s="3"/>
      <c r="H365" s="3"/>
      <c r="I365" s="3"/>
      <c r="J365" s="3"/>
      <c r="K365" s="3">
        <v>208450</v>
      </c>
      <c r="L365" s="3">
        <v>208422</v>
      </c>
      <c r="M365" s="3">
        <v>27113280</v>
      </c>
      <c r="N365" s="3">
        <v>0</v>
      </c>
      <c r="O365" s="3">
        <v>0</v>
      </c>
      <c r="P365" s="3">
        <v>0</v>
      </c>
      <c r="Q365" s="3">
        <v>50100</v>
      </c>
      <c r="R365" s="3">
        <v>0</v>
      </c>
      <c r="S365" s="3">
        <v>58291</v>
      </c>
      <c r="T365" s="3">
        <v>0</v>
      </c>
      <c r="U365" s="3">
        <v>0</v>
      </c>
      <c r="V365" s="3">
        <v>35000</v>
      </c>
      <c r="W365" s="3">
        <v>27256671</v>
      </c>
      <c r="X365" s="3">
        <v>0</v>
      </c>
      <c r="Y365" s="3">
        <v>0</v>
      </c>
      <c r="Z365" s="3">
        <v>16350</v>
      </c>
      <c r="AA365" s="3">
        <v>0</v>
      </c>
      <c r="AB365" s="3">
        <v>0</v>
      </c>
      <c r="AC365" s="3">
        <v>0</v>
      </c>
      <c r="AD365" s="3">
        <v>0</v>
      </c>
      <c r="AE365" s="3">
        <v>25000</v>
      </c>
      <c r="AF365" s="3">
        <v>0</v>
      </c>
      <c r="AG365" s="3">
        <v>0</v>
      </c>
      <c r="AH365" s="3">
        <v>41350</v>
      </c>
      <c r="AI365" s="3">
        <v>27298021</v>
      </c>
      <c r="AJ365" s="3"/>
    </row>
    <row r="366" spans="1:3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7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7"/>
      <c r="AJ366" s="1"/>
    </row>
  </sheetData>
  <mergeCells count="16"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C7B9-3E20-4088-A973-F6FFE3794DAC}">
  <sheetPr>
    <tabColor theme="4" tint="0.79998168889431442"/>
  </sheetPr>
  <dimension ref="A1:AQ366"/>
  <sheetViews>
    <sheetView topLeftCell="A336" workbookViewId="0">
      <selection sqref="A1:XFD1048576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612</v>
      </c>
      <c r="B1" s="114" t="s">
        <v>613</v>
      </c>
      <c r="C1" s="116" t="s">
        <v>614</v>
      </c>
      <c r="D1" s="116" t="s">
        <v>615</v>
      </c>
      <c r="E1" s="114" t="s">
        <v>616</v>
      </c>
      <c r="F1" s="114" t="s">
        <v>617</v>
      </c>
      <c r="G1" s="114" t="s">
        <v>618</v>
      </c>
      <c r="H1" s="114" t="s">
        <v>619</v>
      </c>
      <c r="I1" s="114" t="s">
        <v>552</v>
      </c>
      <c r="J1" s="114" t="s">
        <v>621</v>
      </c>
      <c r="K1" s="115" t="s">
        <v>622</v>
      </c>
      <c r="L1" s="115" t="s">
        <v>623</v>
      </c>
      <c r="M1" s="110" t="s">
        <v>624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625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626</v>
      </c>
      <c r="AJ1" s="113" t="s">
        <v>627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638</v>
      </c>
      <c r="AI2" s="113"/>
      <c r="AJ2" s="113" t="s">
        <v>627</v>
      </c>
    </row>
    <row r="3" spans="1:43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0</v>
      </c>
      <c r="AJ6" s="1">
        <v>0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16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0</v>
      </c>
      <c r="AJ7" s="1">
        <v>0</v>
      </c>
    </row>
    <row r="8" spans="1:43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x14ac:dyDescent="0.3">
      <c r="A12" s="1">
        <v>10</v>
      </c>
      <c r="B12" s="1" t="s">
        <v>14</v>
      </c>
      <c r="C12" s="1" t="s">
        <v>15</v>
      </c>
      <c r="D12" s="1" t="s">
        <v>611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9</v>
      </c>
      <c r="K12" s="1">
        <v>1037</v>
      </c>
      <c r="L12" s="1">
        <v>1037</v>
      </c>
      <c r="M12" s="1">
        <v>180000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180000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180000</v>
      </c>
      <c r="AJ12" s="1">
        <v>173</v>
      </c>
    </row>
    <row r="13" spans="1:43" x14ac:dyDescent="0.3">
      <c r="A13" s="1">
        <v>11</v>
      </c>
      <c r="B13" s="1" t="s">
        <v>14</v>
      </c>
      <c r="C13" s="1" t="s">
        <v>15</v>
      </c>
      <c r="D13" s="1" t="s">
        <v>28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12</v>
      </c>
      <c r="K13" s="1">
        <v>2083</v>
      </c>
      <c r="L13" s="1">
        <v>2083</v>
      </c>
      <c r="M13" s="1">
        <v>260000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260000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260000</v>
      </c>
      <c r="AJ13" s="1">
        <v>124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3120</v>
      </c>
      <c r="L14" s="2">
        <v>3120</v>
      </c>
      <c r="M14" s="2">
        <v>440000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440000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440000</v>
      </c>
      <c r="AJ14" s="2"/>
    </row>
    <row r="15" spans="1:43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12</v>
      </c>
      <c r="K17" s="1">
        <v>1773</v>
      </c>
      <c r="L17" s="1">
        <v>1773</v>
      </c>
      <c r="M17" s="1">
        <v>158000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158000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158000</v>
      </c>
      <c r="AJ17" s="1">
        <v>89</v>
      </c>
    </row>
    <row r="18" spans="1:36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15</v>
      </c>
      <c r="K19" s="1">
        <v>812</v>
      </c>
      <c r="L19" s="1">
        <v>812</v>
      </c>
      <c r="M19" s="1">
        <v>120000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120000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120000</v>
      </c>
      <c r="AJ19" s="1">
        <v>147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2585</v>
      </c>
      <c r="L20" s="2">
        <v>2585</v>
      </c>
      <c r="M20" s="2">
        <v>278000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278000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278000</v>
      </c>
      <c r="AJ20" s="2"/>
    </row>
    <row r="21" spans="1:36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x14ac:dyDescent="0.3">
      <c r="A34" s="1">
        <v>14</v>
      </c>
      <c r="B34" s="1" t="s">
        <v>14</v>
      </c>
      <c r="C34" s="1" t="s">
        <v>60</v>
      </c>
      <c r="D34" s="1" t="s">
        <v>16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0</v>
      </c>
      <c r="AJ34" s="1">
        <v>0</v>
      </c>
    </row>
    <row r="35" spans="1:36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16</v>
      </c>
      <c r="E37" s="1" t="s">
        <v>17</v>
      </c>
      <c r="F37" s="1" t="s">
        <v>29</v>
      </c>
      <c r="G37" s="1" t="s">
        <v>30</v>
      </c>
      <c r="H37" s="1" t="s">
        <v>392</v>
      </c>
      <c r="I37" s="1" t="s">
        <v>21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0</v>
      </c>
      <c r="AJ37" s="1">
        <v>0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16</v>
      </c>
      <c r="E38" s="1" t="s">
        <v>17</v>
      </c>
      <c r="F38" s="1" t="s">
        <v>29</v>
      </c>
      <c r="G38" s="1" t="s">
        <v>30</v>
      </c>
      <c r="H38" s="1" t="s">
        <v>323</v>
      </c>
      <c r="I38" s="1" t="s">
        <v>21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0</v>
      </c>
      <c r="AJ38" s="1">
        <v>0</v>
      </c>
    </row>
    <row r="39" spans="1:36" x14ac:dyDescent="0.3">
      <c r="A39" s="1">
        <v>19</v>
      </c>
      <c r="B39" s="1" t="s">
        <v>14</v>
      </c>
      <c r="C39" s="1" t="s">
        <v>60</v>
      </c>
      <c r="D39" s="1" t="s">
        <v>16</v>
      </c>
      <c r="E39" s="1" t="s">
        <v>17</v>
      </c>
      <c r="F39" s="1" t="s">
        <v>29</v>
      </c>
      <c r="G39" s="1" t="s">
        <v>85</v>
      </c>
      <c r="H39" s="1" t="s">
        <v>86</v>
      </c>
      <c r="I39" s="1" t="s">
        <v>26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16</v>
      </c>
      <c r="E40" s="1" t="s">
        <v>17</v>
      </c>
      <c r="F40" s="1" t="s">
        <v>29</v>
      </c>
      <c r="G40" s="1" t="s">
        <v>30</v>
      </c>
      <c r="H40" s="1" t="s">
        <v>395</v>
      </c>
      <c r="I40" s="1" t="s">
        <v>26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0</v>
      </c>
      <c r="AJ40" s="1">
        <v>0</v>
      </c>
    </row>
    <row r="41" spans="1:36" x14ac:dyDescent="0.3">
      <c r="A41" s="1">
        <v>21</v>
      </c>
      <c r="B41" s="1" t="s">
        <v>14</v>
      </c>
      <c r="C41" s="1" t="s">
        <v>60</v>
      </c>
      <c r="D41" s="1" t="s">
        <v>16</v>
      </c>
      <c r="E41" s="1" t="s">
        <v>17</v>
      </c>
      <c r="F41" s="1" t="s">
        <v>29</v>
      </c>
      <c r="G41" s="1" t="s">
        <v>98</v>
      </c>
      <c r="H41" s="1" t="s">
        <v>99</v>
      </c>
      <c r="I41" s="1" t="s">
        <v>26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0</v>
      </c>
      <c r="AJ41" s="1">
        <v>0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106</v>
      </c>
      <c r="E42" s="1" t="s">
        <v>17</v>
      </c>
      <c r="F42" s="1" t="s">
        <v>18</v>
      </c>
      <c r="G42" s="1" t="s">
        <v>107</v>
      </c>
      <c r="H42" s="1" t="s">
        <v>108</v>
      </c>
      <c r="I42" s="1" t="s">
        <v>21</v>
      </c>
      <c r="J42" s="1">
        <v>12</v>
      </c>
      <c r="K42" s="1">
        <v>1771</v>
      </c>
      <c r="L42" s="1">
        <v>1771</v>
      </c>
      <c r="M42" s="1">
        <v>179000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179000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179000</v>
      </c>
      <c r="AJ42" s="1">
        <v>101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115</v>
      </c>
      <c r="E43" s="1" t="s">
        <v>17</v>
      </c>
      <c r="F43" s="1" t="s">
        <v>18</v>
      </c>
      <c r="G43" s="1" t="s">
        <v>107</v>
      </c>
      <c r="H43" s="1" t="s">
        <v>445</v>
      </c>
      <c r="I43" s="1" t="s">
        <v>21</v>
      </c>
      <c r="J43" s="1">
        <v>16</v>
      </c>
      <c r="K43" s="1">
        <v>1792</v>
      </c>
      <c r="L43" s="1">
        <v>1776</v>
      </c>
      <c r="M43" s="1">
        <v>285000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285000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285000</v>
      </c>
      <c r="AJ43" s="1">
        <v>159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590</v>
      </c>
      <c r="E44" s="1" t="s">
        <v>17</v>
      </c>
      <c r="F44" s="1" t="s">
        <v>29</v>
      </c>
      <c r="G44" s="1" t="s">
        <v>61</v>
      </c>
      <c r="H44" s="1" t="s">
        <v>114</v>
      </c>
      <c r="I44" s="1" t="s">
        <v>26</v>
      </c>
      <c r="J44" s="1">
        <v>18</v>
      </c>
      <c r="K44" s="1">
        <v>1974</v>
      </c>
      <c r="L44" s="1">
        <v>1944</v>
      </c>
      <c r="M44" s="1">
        <v>300000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300000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300000</v>
      </c>
      <c r="AJ44" s="1">
        <v>151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679</v>
      </c>
      <c r="E45" s="1" t="s">
        <v>17</v>
      </c>
      <c r="F45" s="1" t="s">
        <v>29</v>
      </c>
      <c r="G45" s="1" t="s">
        <v>61</v>
      </c>
      <c r="H45" s="1" t="s">
        <v>116</v>
      </c>
      <c r="I45" s="1" t="s">
        <v>26</v>
      </c>
      <c r="J45" s="1">
        <v>18</v>
      </c>
      <c r="K45" s="1">
        <v>2878</v>
      </c>
      <c r="L45" s="1">
        <v>2878</v>
      </c>
      <c r="M45" s="1">
        <v>338000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338000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338000</v>
      </c>
      <c r="AJ45" s="1">
        <v>117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78</v>
      </c>
      <c r="E46" s="1" t="s">
        <v>32</v>
      </c>
      <c r="F46" s="1" t="s">
        <v>118</v>
      </c>
      <c r="G46" s="1" t="s">
        <v>119</v>
      </c>
      <c r="H46" s="1" t="s">
        <v>120</v>
      </c>
      <c r="I46" s="1" t="s">
        <v>26</v>
      </c>
      <c r="J46" s="1">
        <v>2</v>
      </c>
      <c r="K46" s="1">
        <v>324</v>
      </c>
      <c r="L46" s="1">
        <v>324</v>
      </c>
      <c r="M46" s="1">
        <v>50000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50000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50000</v>
      </c>
      <c r="AJ46" s="1">
        <v>154</v>
      </c>
    </row>
    <row r="47" spans="1:36" x14ac:dyDescent="0.3">
      <c r="A47" s="1">
        <v>27</v>
      </c>
      <c r="B47" s="1" t="s">
        <v>14</v>
      </c>
      <c r="C47" s="1" t="s">
        <v>60</v>
      </c>
      <c r="D47" s="1" t="s">
        <v>16</v>
      </c>
      <c r="E47" s="1" t="s">
        <v>17</v>
      </c>
      <c r="F47" s="1" t="s">
        <v>37</v>
      </c>
      <c r="G47" s="1" t="s">
        <v>121</v>
      </c>
      <c r="H47" s="1" t="s">
        <v>122</v>
      </c>
      <c r="I47" s="1" t="s">
        <v>21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0</v>
      </c>
      <c r="AJ47" s="1">
        <v>0</v>
      </c>
    </row>
    <row r="48" spans="1:36" x14ac:dyDescent="0.3">
      <c r="A48" s="1">
        <v>28</v>
      </c>
      <c r="B48" s="1" t="s">
        <v>14</v>
      </c>
      <c r="C48" s="1" t="s">
        <v>60</v>
      </c>
      <c r="D48" s="1" t="s">
        <v>16</v>
      </c>
      <c r="E48" s="1" t="s">
        <v>17</v>
      </c>
      <c r="F48" s="1" t="s">
        <v>40</v>
      </c>
      <c r="G48" s="1" t="s">
        <v>123</v>
      </c>
      <c r="H48" s="1" t="s">
        <v>124</v>
      </c>
      <c r="I48" s="1" t="s">
        <v>21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0</v>
      </c>
      <c r="AJ48" s="1">
        <v>0</v>
      </c>
    </row>
    <row r="49" spans="1:36" x14ac:dyDescent="0.3">
      <c r="A49" s="1">
        <v>29</v>
      </c>
      <c r="B49" s="1" t="s">
        <v>14</v>
      </c>
      <c r="C49" s="1" t="s">
        <v>60</v>
      </c>
      <c r="D49" s="1" t="s">
        <v>16</v>
      </c>
      <c r="E49" s="1" t="s">
        <v>17</v>
      </c>
      <c r="F49" s="1" t="s">
        <v>37</v>
      </c>
      <c r="G49" s="1" t="s">
        <v>121</v>
      </c>
      <c r="H49" s="1" t="s">
        <v>125</v>
      </c>
      <c r="I49" s="1" t="s">
        <v>26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0</v>
      </c>
      <c r="AJ49" s="1">
        <v>0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81</v>
      </c>
      <c r="E50" s="1" t="s">
        <v>17</v>
      </c>
      <c r="F50" s="1" t="s">
        <v>29</v>
      </c>
      <c r="G50" s="1" t="s">
        <v>129</v>
      </c>
      <c r="H50" s="1" t="s">
        <v>130</v>
      </c>
      <c r="I50" s="1" t="s">
        <v>21</v>
      </c>
      <c r="J50" s="1">
        <v>17</v>
      </c>
      <c r="K50" s="1">
        <v>1973</v>
      </c>
      <c r="L50" s="1">
        <v>1973</v>
      </c>
      <c r="M50" s="1">
        <v>346000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54000</v>
      </c>
      <c r="W50" s="7">
        <v>400000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400000</v>
      </c>
      <c r="AJ50" s="1">
        <v>175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201</v>
      </c>
      <c r="E51" s="1" t="s">
        <v>17</v>
      </c>
      <c r="F51" s="1" t="s">
        <v>29</v>
      </c>
      <c r="G51" s="1" t="s">
        <v>129</v>
      </c>
      <c r="H51" s="1" t="s">
        <v>132</v>
      </c>
      <c r="I51" s="1" t="s">
        <v>21</v>
      </c>
      <c r="J51" s="1">
        <v>20</v>
      </c>
      <c r="K51" s="1">
        <v>3805</v>
      </c>
      <c r="L51" s="1">
        <v>3805</v>
      </c>
      <c r="M51" s="1">
        <v>576000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576000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576000</v>
      </c>
      <c r="AJ51" s="1">
        <v>151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489</v>
      </c>
      <c r="E52" s="1" t="s">
        <v>17</v>
      </c>
      <c r="F52" s="1" t="s">
        <v>29</v>
      </c>
      <c r="G52" s="1" t="s">
        <v>129</v>
      </c>
      <c r="H52" s="1" t="s">
        <v>405</v>
      </c>
      <c r="I52" s="1" t="s">
        <v>21</v>
      </c>
      <c r="J52" s="1">
        <v>14</v>
      </c>
      <c r="K52" s="1">
        <v>1168</v>
      </c>
      <c r="L52" s="1">
        <v>1168</v>
      </c>
      <c r="M52" s="1">
        <v>180000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180000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180000</v>
      </c>
      <c r="AJ52" s="1">
        <v>154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128</v>
      </c>
      <c r="E53" s="1" t="s">
        <v>17</v>
      </c>
      <c r="F53" s="1" t="s">
        <v>29</v>
      </c>
      <c r="G53" s="1" t="s">
        <v>129</v>
      </c>
      <c r="H53" s="1" t="s">
        <v>345</v>
      </c>
      <c r="I53" s="1" t="s">
        <v>21</v>
      </c>
      <c r="J53" s="1">
        <v>14</v>
      </c>
      <c r="K53" s="1">
        <v>1950</v>
      </c>
      <c r="L53" s="1">
        <v>1950</v>
      </c>
      <c r="M53" s="1">
        <v>352000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352000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352000</v>
      </c>
      <c r="AJ53" s="1">
        <v>180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134</v>
      </c>
      <c r="E54" s="1" t="s">
        <v>17</v>
      </c>
      <c r="F54" s="1" t="s">
        <v>29</v>
      </c>
      <c r="G54" s="1" t="s">
        <v>129</v>
      </c>
      <c r="H54" s="1" t="s">
        <v>451</v>
      </c>
      <c r="I54" s="1" t="s">
        <v>21</v>
      </c>
      <c r="J54" s="1">
        <v>19</v>
      </c>
      <c r="K54" s="1">
        <v>1891</v>
      </c>
      <c r="L54" s="1">
        <v>1891</v>
      </c>
      <c r="M54" s="1">
        <v>340000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340000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340000</v>
      </c>
      <c r="AJ54" s="1">
        <v>179</v>
      </c>
    </row>
    <row r="55" spans="1:36" x14ac:dyDescent="0.3">
      <c r="A55" s="1">
        <v>35</v>
      </c>
      <c r="B55" s="1" t="s">
        <v>14</v>
      </c>
      <c r="C55" s="1" t="s">
        <v>60</v>
      </c>
      <c r="D55" s="1" t="s">
        <v>16</v>
      </c>
      <c r="E55" s="1" t="s">
        <v>17</v>
      </c>
      <c r="F55" s="1" t="s">
        <v>29</v>
      </c>
      <c r="G55" s="1" t="s">
        <v>85</v>
      </c>
      <c r="H55" s="1" t="s">
        <v>133</v>
      </c>
      <c r="I55" s="1" t="s">
        <v>26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0</v>
      </c>
      <c r="AJ55" s="1">
        <v>0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117</v>
      </c>
      <c r="E56" s="1" t="s">
        <v>32</v>
      </c>
      <c r="F56" s="1" t="s">
        <v>29</v>
      </c>
      <c r="G56" s="1" t="s">
        <v>33</v>
      </c>
      <c r="H56" s="1" t="s">
        <v>137</v>
      </c>
      <c r="I56" s="1" t="s">
        <v>26</v>
      </c>
      <c r="J56" s="1">
        <v>21</v>
      </c>
      <c r="K56" s="1">
        <v>2188</v>
      </c>
      <c r="L56" s="1">
        <v>2188</v>
      </c>
      <c r="M56" s="1">
        <v>280000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280000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280000</v>
      </c>
      <c r="AJ56" s="1">
        <v>127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751</v>
      </c>
      <c r="E57" s="1" t="s">
        <v>32</v>
      </c>
      <c r="F57" s="1" t="s">
        <v>29</v>
      </c>
      <c r="G57" s="1" t="s">
        <v>33</v>
      </c>
      <c r="H57" s="1" t="s">
        <v>226</v>
      </c>
      <c r="I57" s="1" t="s">
        <v>26</v>
      </c>
      <c r="J57" s="1">
        <v>23</v>
      </c>
      <c r="K57" s="1">
        <v>2637</v>
      </c>
      <c r="L57" s="1">
        <v>2637</v>
      </c>
      <c r="M57" s="1">
        <v>350000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350000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350000</v>
      </c>
      <c r="AJ57" s="1">
        <v>132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751</v>
      </c>
      <c r="E58" s="1" t="s">
        <v>32</v>
      </c>
      <c r="F58" s="1" t="s">
        <v>29</v>
      </c>
      <c r="G58" s="1" t="s">
        <v>33</v>
      </c>
      <c r="H58" s="1" t="s">
        <v>522</v>
      </c>
      <c r="I58" s="1" t="s">
        <v>26</v>
      </c>
      <c r="J58" s="1">
        <v>14</v>
      </c>
      <c r="K58" s="1">
        <v>1644</v>
      </c>
      <c r="L58" s="1">
        <v>1644</v>
      </c>
      <c r="M58" s="1">
        <v>250000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250000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250000</v>
      </c>
      <c r="AJ58" s="1">
        <v>152</v>
      </c>
    </row>
    <row r="59" spans="1:36" x14ac:dyDescent="0.3">
      <c r="A59" s="1">
        <v>39</v>
      </c>
      <c r="B59" s="1" t="s">
        <v>14</v>
      </c>
      <c r="C59" s="1" t="s">
        <v>60</v>
      </c>
      <c r="D59" s="1" t="s">
        <v>16</v>
      </c>
      <c r="E59" s="1" t="s">
        <v>17</v>
      </c>
      <c r="F59" s="1" t="s">
        <v>29</v>
      </c>
      <c r="G59" s="1" t="s">
        <v>138</v>
      </c>
      <c r="H59" s="1" t="s">
        <v>139</v>
      </c>
      <c r="I59" s="1" t="s">
        <v>26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0</v>
      </c>
      <c r="AJ59" s="1">
        <v>0</v>
      </c>
    </row>
    <row r="60" spans="1:36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98</v>
      </c>
      <c r="H60" s="1" t="s">
        <v>141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61</v>
      </c>
      <c r="H61" s="1" t="s">
        <v>142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521</v>
      </c>
      <c r="E62" s="1" t="s">
        <v>32</v>
      </c>
      <c r="F62" s="1" t="s">
        <v>29</v>
      </c>
      <c r="G62" s="1" t="s">
        <v>33</v>
      </c>
      <c r="H62" s="1" t="s">
        <v>143</v>
      </c>
      <c r="I62" s="1" t="s">
        <v>26</v>
      </c>
      <c r="J62" s="1">
        <v>18</v>
      </c>
      <c r="K62" s="1">
        <v>2529</v>
      </c>
      <c r="L62" s="1">
        <v>2529</v>
      </c>
      <c r="M62" s="1">
        <v>410000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410000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410000</v>
      </c>
      <c r="AJ62" s="1">
        <v>162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140</v>
      </c>
      <c r="E63" s="1" t="s">
        <v>17</v>
      </c>
      <c r="F63" s="1" t="s">
        <v>29</v>
      </c>
      <c r="G63" s="1" t="s">
        <v>144</v>
      </c>
      <c r="H63" s="1" t="s">
        <v>145</v>
      </c>
      <c r="I63" s="1" t="s">
        <v>21</v>
      </c>
      <c r="J63" s="1">
        <v>16</v>
      </c>
      <c r="K63" s="1">
        <v>3422</v>
      </c>
      <c r="L63" s="1">
        <v>3422</v>
      </c>
      <c r="M63" s="1">
        <v>480000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480000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480000</v>
      </c>
      <c r="AJ63" s="1">
        <v>140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16</v>
      </c>
      <c r="E64" s="1" t="s">
        <v>17</v>
      </c>
      <c r="F64" s="1" t="s">
        <v>29</v>
      </c>
      <c r="G64" s="1" t="s">
        <v>61</v>
      </c>
      <c r="H64" s="1" t="s">
        <v>146</v>
      </c>
      <c r="I64" s="1" t="s">
        <v>26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0</v>
      </c>
      <c r="AJ64" s="1">
        <v>0</v>
      </c>
    </row>
    <row r="65" spans="1:36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17</v>
      </c>
      <c r="F65" s="1" t="s">
        <v>29</v>
      </c>
      <c r="G65" s="1" t="s">
        <v>61</v>
      </c>
      <c r="H65" s="1" t="s">
        <v>147</v>
      </c>
      <c r="I65" s="1" t="s">
        <v>26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x14ac:dyDescent="0.3">
      <c r="A66" s="1">
        <v>46</v>
      </c>
      <c r="B66" s="1" t="s">
        <v>14</v>
      </c>
      <c r="C66" s="1" t="s">
        <v>60</v>
      </c>
      <c r="D66" s="1" t="s">
        <v>78</v>
      </c>
      <c r="E66" s="1" t="s">
        <v>17</v>
      </c>
      <c r="F66" s="1" t="s">
        <v>29</v>
      </c>
      <c r="G66" s="1" t="s">
        <v>61</v>
      </c>
      <c r="H66" s="1" t="s">
        <v>148</v>
      </c>
      <c r="I66" s="1" t="s">
        <v>26</v>
      </c>
      <c r="J66" s="1">
        <v>20</v>
      </c>
      <c r="K66" s="1">
        <v>2981</v>
      </c>
      <c r="L66" s="1">
        <v>2981</v>
      </c>
      <c r="M66" s="1">
        <v>300000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300000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300000</v>
      </c>
      <c r="AJ66" s="1">
        <v>100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555</v>
      </c>
      <c r="E67" s="1" t="s">
        <v>17</v>
      </c>
      <c r="F67" s="1" t="s">
        <v>29</v>
      </c>
      <c r="G67" s="1" t="s">
        <v>61</v>
      </c>
      <c r="H67" s="1" t="s">
        <v>149</v>
      </c>
      <c r="I67" s="1" t="s">
        <v>26</v>
      </c>
      <c r="J67" s="1">
        <v>17</v>
      </c>
      <c r="K67" s="1">
        <v>2631</v>
      </c>
      <c r="L67" s="1">
        <v>2631</v>
      </c>
      <c r="M67" s="1">
        <v>360000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360000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360000</v>
      </c>
      <c r="AJ67" s="1">
        <v>136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16</v>
      </c>
      <c r="E68" s="1" t="s">
        <v>17</v>
      </c>
      <c r="F68" s="1" t="s">
        <v>29</v>
      </c>
      <c r="G68" s="1" t="s">
        <v>150</v>
      </c>
      <c r="H68" s="1" t="s">
        <v>151</v>
      </c>
      <c r="I68" s="1" t="s">
        <v>21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0</v>
      </c>
      <c r="AJ68" s="1">
        <v>0</v>
      </c>
    </row>
    <row r="69" spans="1:36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152</v>
      </c>
      <c r="G69" s="1" t="s">
        <v>153</v>
      </c>
      <c r="H69" s="1" t="s">
        <v>154</v>
      </c>
      <c r="I69" s="1" t="s">
        <v>21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37</v>
      </c>
      <c r="G70" s="1" t="s">
        <v>155</v>
      </c>
      <c r="H70" s="1" t="s">
        <v>156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x14ac:dyDescent="0.3">
      <c r="A71" s="1">
        <v>51</v>
      </c>
      <c r="B71" s="1" t="s">
        <v>14</v>
      </c>
      <c r="C71" s="1" t="s">
        <v>60</v>
      </c>
      <c r="D71" s="1" t="s">
        <v>131</v>
      </c>
      <c r="E71" s="1" t="s">
        <v>17</v>
      </c>
      <c r="F71" s="1" t="s">
        <v>29</v>
      </c>
      <c r="G71" s="1" t="s">
        <v>44</v>
      </c>
      <c r="H71" s="1" t="s">
        <v>157</v>
      </c>
      <c r="I71" s="1" t="s">
        <v>21</v>
      </c>
      <c r="J71" s="1">
        <v>16</v>
      </c>
      <c r="K71" s="1">
        <v>1357</v>
      </c>
      <c r="L71" s="1">
        <v>1357</v>
      </c>
      <c r="M71" s="1">
        <v>180000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180000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180000</v>
      </c>
      <c r="AJ71" s="1">
        <v>132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92</v>
      </c>
      <c r="E72" s="1" t="s">
        <v>17</v>
      </c>
      <c r="F72" s="1" t="s">
        <v>29</v>
      </c>
      <c r="G72" s="1" t="s">
        <v>44</v>
      </c>
      <c r="H72" s="1" t="s">
        <v>158</v>
      </c>
      <c r="I72" s="1" t="s">
        <v>21</v>
      </c>
      <c r="J72" s="1">
        <v>16</v>
      </c>
      <c r="K72" s="1">
        <v>1214</v>
      </c>
      <c r="L72" s="1">
        <v>1214</v>
      </c>
      <c r="M72" s="1">
        <v>267000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267000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267000</v>
      </c>
      <c r="AJ72" s="1">
        <v>219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603</v>
      </c>
      <c r="E73" s="1" t="s">
        <v>17</v>
      </c>
      <c r="F73" s="1" t="s">
        <v>29</v>
      </c>
      <c r="G73" s="1" t="s">
        <v>44</v>
      </c>
      <c r="H73" s="1" t="s">
        <v>159</v>
      </c>
      <c r="I73" s="1" t="s">
        <v>21</v>
      </c>
      <c r="J73" s="1">
        <v>16</v>
      </c>
      <c r="K73" s="1">
        <v>3188</v>
      </c>
      <c r="L73" s="1">
        <v>3188</v>
      </c>
      <c r="M73" s="1">
        <v>451168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451168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451168</v>
      </c>
      <c r="AJ73" s="1">
        <v>141</v>
      </c>
    </row>
    <row r="74" spans="1:36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85</v>
      </c>
      <c r="H74" s="1" t="s">
        <v>160</v>
      </c>
      <c r="I74" s="1" t="s">
        <v>26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161</v>
      </c>
      <c r="H75" s="1" t="s">
        <v>162</v>
      </c>
      <c r="I75" s="1" t="s">
        <v>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x14ac:dyDescent="0.3">
      <c r="A76" s="1">
        <v>56</v>
      </c>
      <c r="B76" s="1" t="s">
        <v>14</v>
      </c>
      <c r="C76" s="1" t="s">
        <v>60</v>
      </c>
      <c r="D76" s="1" t="s">
        <v>602</v>
      </c>
      <c r="E76" s="1" t="s">
        <v>32</v>
      </c>
      <c r="F76" s="1" t="s">
        <v>29</v>
      </c>
      <c r="G76" s="1" t="s">
        <v>33</v>
      </c>
      <c r="H76" s="1" t="s">
        <v>827</v>
      </c>
      <c r="I76" s="1" t="s">
        <v>26</v>
      </c>
      <c r="J76" s="1">
        <v>4</v>
      </c>
      <c r="K76" s="1">
        <v>375</v>
      </c>
      <c r="L76" s="1">
        <v>375</v>
      </c>
      <c r="M76" s="1">
        <v>70000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70000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70000</v>
      </c>
      <c r="AJ76" s="1">
        <v>186</v>
      </c>
    </row>
    <row r="77" spans="1:36" x14ac:dyDescent="0.3">
      <c r="A77" s="1">
        <v>57</v>
      </c>
      <c r="B77" s="1" t="s">
        <v>14</v>
      </c>
      <c r="C77" s="1" t="s">
        <v>60</v>
      </c>
      <c r="D77" s="1" t="s">
        <v>16</v>
      </c>
      <c r="E77" s="1" t="s">
        <v>17</v>
      </c>
      <c r="F77" s="1" t="s">
        <v>29</v>
      </c>
      <c r="G77" s="1" t="s">
        <v>85</v>
      </c>
      <c r="H77" s="1" t="s">
        <v>828</v>
      </c>
      <c r="I77" s="1" t="s">
        <v>26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7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7">
        <v>0</v>
      </c>
      <c r="AI77" s="7">
        <v>0</v>
      </c>
      <c r="AJ77" s="1">
        <v>0</v>
      </c>
    </row>
    <row r="78" spans="1:36" x14ac:dyDescent="0.3">
      <c r="A78" s="1">
        <v>58</v>
      </c>
      <c r="B78" s="1" t="s">
        <v>14</v>
      </c>
      <c r="C78" s="1" t="s">
        <v>60</v>
      </c>
      <c r="D78" s="1" t="s">
        <v>16</v>
      </c>
      <c r="E78" s="1" t="s">
        <v>17</v>
      </c>
      <c r="F78" s="1" t="s">
        <v>37</v>
      </c>
      <c r="G78" s="1" t="s">
        <v>223</v>
      </c>
      <c r="H78" s="1" t="s">
        <v>829</v>
      </c>
      <c r="I78" s="1" t="s">
        <v>21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x14ac:dyDescent="0.3">
      <c r="A79" s="2"/>
      <c r="B79" s="2" t="s">
        <v>47</v>
      </c>
      <c r="C79" s="2" t="s">
        <v>60</v>
      </c>
      <c r="D79" s="2"/>
      <c r="E79" s="2"/>
      <c r="F79" s="2"/>
      <c r="G79" s="2"/>
      <c r="H79" s="2"/>
      <c r="I79" s="2"/>
      <c r="J79" s="2"/>
      <c r="K79" s="2">
        <v>43692</v>
      </c>
      <c r="L79" s="2">
        <v>43646</v>
      </c>
      <c r="M79" s="2">
        <v>6344168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54000</v>
      </c>
      <c r="W79" s="2">
        <v>6398168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6398168</v>
      </c>
      <c r="AJ79" s="2"/>
    </row>
    <row r="80" spans="1:36" x14ac:dyDescent="0.3">
      <c r="A80" s="1">
        <v>1</v>
      </c>
      <c r="B80" s="1" t="s">
        <v>14</v>
      </c>
      <c r="C80" s="1" t="s">
        <v>163</v>
      </c>
      <c r="D80" s="1" t="s">
        <v>16</v>
      </c>
      <c r="E80" s="1" t="s">
        <v>32</v>
      </c>
      <c r="F80" s="1" t="s">
        <v>118</v>
      </c>
      <c r="G80" s="1" t="s">
        <v>164</v>
      </c>
      <c r="H80" s="1" t="s">
        <v>165</v>
      </c>
      <c r="I80" s="1" t="s">
        <v>26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x14ac:dyDescent="0.3">
      <c r="A81" s="1">
        <v>2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18</v>
      </c>
      <c r="G81" s="1" t="s">
        <v>19</v>
      </c>
      <c r="H81" s="1" t="s">
        <v>166</v>
      </c>
      <c r="I81" s="1" t="s">
        <v>21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x14ac:dyDescent="0.3">
      <c r="A82" s="1">
        <v>3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49</v>
      </c>
      <c r="G82" s="1" t="s">
        <v>63</v>
      </c>
      <c r="H82" s="1" t="s">
        <v>167</v>
      </c>
      <c r="I82" s="1" t="s">
        <v>49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x14ac:dyDescent="0.3">
      <c r="A83" s="1">
        <v>4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49</v>
      </c>
      <c r="G83" s="1" t="s">
        <v>63</v>
      </c>
      <c r="H83" s="1" t="s">
        <v>168</v>
      </c>
      <c r="I83" s="1" t="s">
        <v>49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x14ac:dyDescent="0.3">
      <c r="A84" s="1">
        <v>5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49</v>
      </c>
      <c r="G84" s="1" t="s">
        <v>63</v>
      </c>
      <c r="H84" s="1" t="s">
        <v>169</v>
      </c>
      <c r="I84" s="1" t="s">
        <v>49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x14ac:dyDescent="0.3">
      <c r="A85" s="1">
        <v>6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170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x14ac:dyDescent="0.3">
      <c r="A86" s="1">
        <v>7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171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x14ac:dyDescent="0.3">
      <c r="A87" s="1">
        <v>8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18</v>
      </c>
      <c r="G87" s="1" t="s">
        <v>19</v>
      </c>
      <c r="H87" s="1" t="s">
        <v>172</v>
      </c>
      <c r="I87" s="1" t="s">
        <v>21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x14ac:dyDescent="0.3">
      <c r="A88" s="1">
        <v>9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18</v>
      </c>
      <c r="G88" s="1" t="s">
        <v>19</v>
      </c>
      <c r="H88" s="1" t="s">
        <v>173</v>
      </c>
      <c r="I88" s="1" t="s">
        <v>21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x14ac:dyDescent="0.3">
      <c r="A89" s="1">
        <v>10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29</v>
      </c>
      <c r="G89" s="1" t="s">
        <v>61</v>
      </c>
      <c r="H89" s="1" t="s">
        <v>174</v>
      </c>
      <c r="I89" s="1" t="s">
        <v>26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x14ac:dyDescent="0.3">
      <c r="A90" s="1">
        <v>11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18</v>
      </c>
      <c r="G90" s="1" t="s">
        <v>69</v>
      </c>
      <c r="H90" s="1" t="s">
        <v>175</v>
      </c>
      <c r="I90" s="1" t="s">
        <v>21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x14ac:dyDescent="0.3">
      <c r="A91" s="1">
        <v>12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29</v>
      </c>
      <c r="G91" s="1" t="s">
        <v>61</v>
      </c>
      <c r="H91" s="1" t="s">
        <v>176</v>
      </c>
      <c r="I91" s="1" t="s">
        <v>26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x14ac:dyDescent="0.3">
      <c r="A92" s="1">
        <v>13</v>
      </c>
      <c r="B92" s="1" t="s">
        <v>14</v>
      </c>
      <c r="C92" s="1" t="s">
        <v>163</v>
      </c>
      <c r="D92" s="1" t="s">
        <v>16</v>
      </c>
      <c r="E92" s="1" t="s">
        <v>17</v>
      </c>
      <c r="F92" s="1" t="s">
        <v>18</v>
      </c>
      <c r="G92" s="1" t="s">
        <v>69</v>
      </c>
      <c r="H92" s="1" t="s">
        <v>177</v>
      </c>
      <c r="I92" s="1" t="s">
        <v>21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x14ac:dyDescent="0.3">
      <c r="A93" s="1">
        <v>14</v>
      </c>
      <c r="B93" s="1" t="s">
        <v>14</v>
      </c>
      <c r="C93" s="1" t="s">
        <v>163</v>
      </c>
      <c r="D93" s="1" t="s">
        <v>16</v>
      </c>
      <c r="E93" s="1" t="s">
        <v>17</v>
      </c>
      <c r="F93" s="1" t="s">
        <v>29</v>
      </c>
      <c r="G93" s="1" t="s">
        <v>61</v>
      </c>
      <c r="H93" s="1" t="s">
        <v>178</v>
      </c>
      <c r="I93" s="1" t="s">
        <v>26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0</v>
      </c>
      <c r="AJ93" s="1">
        <v>0</v>
      </c>
    </row>
    <row r="94" spans="1:36" x14ac:dyDescent="0.3">
      <c r="A94" s="1">
        <v>15</v>
      </c>
      <c r="B94" s="1" t="s">
        <v>14</v>
      </c>
      <c r="C94" s="1" t="s">
        <v>163</v>
      </c>
      <c r="D94" s="1" t="s">
        <v>16</v>
      </c>
      <c r="E94" s="1" t="s">
        <v>22</v>
      </c>
      <c r="F94" s="1" t="s">
        <v>23</v>
      </c>
      <c r="G94" s="1" t="s">
        <v>24</v>
      </c>
      <c r="H94" s="1" t="s">
        <v>179</v>
      </c>
      <c r="I94" s="1" t="s">
        <v>26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0</v>
      </c>
      <c r="AJ94" s="1">
        <v>0</v>
      </c>
    </row>
    <row r="95" spans="1:36" x14ac:dyDescent="0.3">
      <c r="A95" s="1">
        <v>16</v>
      </c>
      <c r="B95" s="1" t="s">
        <v>14</v>
      </c>
      <c r="C95" s="1" t="s">
        <v>163</v>
      </c>
      <c r="D95" s="1" t="s">
        <v>16</v>
      </c>
      <c r="E95" s="1" t="s">
        <v>17</v>
      </c>
      <c r="F95" s="1" t="s">
        <v>29</v>
      </c>
      <c r="G95" s="1" t="s">
        <v>79</v>
      </c>
      <c r="H95" s="1" t="s">
        <v>183</v>
      </c>
      <c r="I95" s="1" t="s">
        <v>26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0</v>
      </c>
      <c r="AJ95" s="1">
        <v>0</v>
      </c>
    </row>
    <row r="96" spans="1:36" x14ac:dyDescent="0.3">
      <c r="A96" s="1">
        <v>17</v>
      </c>
      <c r="B96" s="1" t="s">
        <v>14</v>
      </c>
      <c r="C96" s="1" t="s">
        <v>163</v>
      </c>
      <c r="D96" s="1" t="s">
        <v>16</v>
      </c>
      <c r="E96" s="1" t="s">
        <v>17</v>
      </c>
      <c r="F96" s="1" t="s">
        <v>29</v>
      </c>
      <c r="G96" s="1" t="s">
        <v>30</v>
      </c>
      <c r="H96" s="1" t="s">
        <v>193</v>
      </c>
      <c r="I96" s="1" t="s">
        <v>26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0</v>
      </c>
      <c r="AJ96" s="1">
        <v>0</v>
      </c>
    </row>
    <row r="97" spans="1:36" x14ac:dyDescent="0.3">
      <c r="A97" s="1">
        <v>18</v>
      </c>
      <c r="B97" s="1" t="s">
        <v>14</v>
      </c>
      <c r="C97" s="1" t="s">
        <v>163</v>
      </c>
      <c r="D97" s="1" t="s">
        <v>16</v>
      </c>
      <c r="E97" s="1" t="s">
        <v>17</v>
      </c>
      <c r="F97" s="1" t="s">
        <v>29</v>
      </c>
      <c r="G97" s="1" t="s">
        <v>30</v>
      </c>
      <c r="H97" s="1" t="s">
        <v>97</v>
      </c>
      <c r="I97" s="1" t="s">
        <v>26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x14ac:dyDescent="0.3">
      <c r="A98" s="1">
        <v>19</v>
      </c>
      <c r="B98" s="1" t="s">
        <v>14</v>
      </c>
      <c r="C98" s="1" t="s">
        <v>163</v>
      </c>
      <c r="D98" s="1" t="s">
        <v>16</v>
      </c>
      <c r="E98" s="1" t="s">
        <v>17</v>
      </c>
      <c r="F98" s="1" t="s">
        <v>29</v>
      </c>
      <c r="G98" s="1" t="s">
        <v>30</v>
      </c>
      <c r="H98" s="1" t="s">
        <v>494</v>
      </c>
      <c r="I98" s="1" t="s">
        <v>26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x14ac:dyDescent="0.3">
      <c r="A99" s="1">
        <v>20</v>
      </c>
      <c r="B99" s="1" t="s">
        <v>14</v>
      </c>
      <c r="C99" s="1" t="s">
        <v>163</v>
      </c>
      <c r="D99" s="1" t="s">
        <v>16</v>
      </c>
      <c r="E99" s="1" t="s">
        <v>17</v>
      </c>
      <c r="F99" s="1" t="s">
        <v>29</v>
      </c>
      <c r="G99" s="1" t="s">
        <v>98</v>
      </c>
      <c r="H99" s="1" t="s">
        <v>194</v>
      </c>
      <c r="I99" s="1" t="s">
        <v>26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0</v>
      </c>
      <c r="AJ99" s="1">
        <v>0</v>
      </c>
    </row>
    <row r="100" spans="1:36" x14ac:dyDescent="0.3">
      <c r="A100" s="1">
        <v>21</v>
      </c>
      <c r="B100" s="1" t="s">
        <v>14</v>
      </c>
      <c r="C100" s="1" t="s">
        <v>163</v>
      </c>
      <c r="D100" s="1" t="s">
        <v>16</v>
      </c>
      <c r="E100" s="1" t="s">
        <v>17</v>
      </c>
      <c r="F100" s="1" t="s">
        <v>49</v>
      </c>
      <c r="G100" s="1" t="s">
        <v>195</v>
      </c>
      <c r="H100" s="1" t="s">
        <v>196</v>
      </c>
      <c r="I100" s="1" t="s">
        <v>49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x14ac:dyDescent="0.3">
      <c r="A101" s="1">
        <v>22</v>
      </c>
      <c r="B101" s="1" t="s">
        <v>14</v>
      </c>
      <c r="C101" s="1" t="s">
        <v>163</v>
      </c>
      <c r="D101" s="1" t="s">
        <v>16</v>
      </c>
      <c r="E101" s="1" t="s">
        <v>17</v>
      </c>
      <c r="F101" s="1" t="s">
        <v>18</v>
      </c>
      <c r="G101" s="1" t="s">
        <v>19</v>
      </c>
      <c r="H101" s="1" t="s">
        <v>197</v>
      </c>
      <c r="I101" s="1" t="s">
        <v>198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0</v>
      </c>
      <c r="AJ101" s="1">
        <v>0</v>
      </c>
    </row>
    <row r="102" spans="1:36" x14ac:dyDescent="0.3">
      <c r="A102" s="1">
        <v>23</v>
      </c>
      <c r="B102" s="1" t="s">
        <v>14</v>
      </c>
      <c r="C102" s="1" t="s">
        <v>163</v>
      </c>
      <c r="D102" s="1" t="s">
        <v>16</v>
      </c>
      <c r="E102" s="1" t="s">
        <v>17</v>
      </c>
      <c r="F102" s="1" t="s">
        <v>37</v>
      </c>
      <c r="G102" s="1" t="s">
        <v>123</v>
      </c>
      <c r="H102" s="1" t="s">
        <v>203</v>
      </c>
      <c r="I102" s="1" t="s">
        <v>21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0</v>
      </c>
      <c r="AJ102" s="1">
        <v>0</v>
      </c>
    </row>
    <row r="103" spans="1:36" x14ac:dyDescent="0.3">
      <c r="A103" s="1">
        <v>24</v>
      </c>
      <c r="B103" s="1" t="s">
        <v>14</v>
      </c>
      <c r="C103" s="1" t="s">
        <v>163</v>
      </c>
      <c r="D103" s="1" t="s">
        <v>188</v>
      </c>
      <c r="E103" s="1" t="s">
        <v>17</v>
      </c>
      <c r="F103" s="1" t="s">
        <v>18</v>
      </c>
      <c r="G103" s="1" t="s">
        <v>107</v>
      </c>
      <c r="H103" s="1" t="s">
        <v>508</v>
      </c>
      <c r="I103" s="1" t="s">
        <v>21</v>
      </c>
      <c r="J103" s="1">
        <v>16</v>
      </c>
      <c r="K103" s="1">
        <v>639</v>
      </c>
      <c r="L103" s="1">
        <v>639</v>
      </c>
      <c r="M103" s="1">
        <v>94000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94000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94000</v>
      </c>
      <c r="AJ103" s="1">
        <v>147</v>
      </c>
    </row>
    <row r="104" spans="1:36" x14ac:dyDescent="0.3">
      <c r="A104" s="1">
        <v>25</v>
      </c>
      <c r="B104" s="1" t="s">
        <v>14</v>
      </c>
      <c r="C104" s="1" t="s">
        <v>163</v>
      </c>
      <c r="D104" s="1" t="s">
        <v>206</v>
      </c>
      <c r="E104" s="1" t="s">
        <v>17</v>
      </c>
      <c r="F104" s="1" t="s">
        <v>18</v>
      </c>
      <c r="G104" s="1" t="s">
        <v>107</v>
      </c>
      <c r="H104" s="1" t="s">
        <v>207</v>
      </c>
      <c r="I104" s="1" t="s">
        <v>21</v>
      </c>
      <c r="J104" s="1">
        <v>16</v>
      </c>
      <c r="K104" s="1">
        <v>874</v>
      </c>
      <c r="L104" s="1">
        <v>874</v>
      </c>
      <c r="M104" s="1">
        <v>122000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122000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122000</v>
      </c>
      <c r="AJ104" s="1">
        <v>139</v>
      </c>
    </row>
    <row r="105" spans="1:36" x14ac:dyDescent="0.3">
      <c r="A105" s="1">
        <v>26</v>
      </c>
      <c r="B105" s="1" t="s">
        <v>14</v>
      </c>
      <c r="C105" s="1" t="s">
        <v>163</v>
      </c>
      <c r="D105" s="1" t="s">
        <v>208</v>
      </c>
      <c r="E105" s="1" t="s">
        <v>17</v>
      </c>
      <c r="F105" s="1" t="s">
        <v>18</v>
      </c>
      <c r="G105" s="1" t="s">
        <v>107</v>
      </c>
      <c r="H105" s="1" t="s">
        <v>209</v>
      </c>
      <c r="I105" s="1" t="s">
        <v>21</v>
      </c>
      <c r="J105" s="1">
        <v>15</v>
      </c>
      <c r="K105" s="1">
        <v>2167</v>
      </c>
      <c r="L105" s="1">
        <v>2167</v>
      </c>
      <c r="M105" s="1">
        <v>250000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250000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250000</v>
      </c>
      <c r="AJ105" s="1">
        <v>115</v>
      </c>
    </row>
    <row r="106" spans="1:36" x14ac:dyDescent="0.3">
      <c r="A106" s="1">
        <v>27</v>
      </c>
      <c r="B106" s="1" t="s">
        <v>14</v>
      </c>
      <c r="C106" s="1" t="s">
        <v>163</v>
      </c>
      <c r="D106" s="1" t="s">
        <v>593</v>
      </c>
      <c r="E106" s="1" t="s">
        <v>17</v>
      </c>
      <c r="F106" s="1" t="s">
        <v>18</v>
      </c>
      <c r="G106" s="1" t="s">
        <v>107</v>
      </c>
      <c r="H106" s="1" t="s">
        <v>110</v>
      </c>
      <c r="I106" s="1" t="s">
        <v>21</v>
      </c>
      <c r="J106" s="1">
        <v>19</v>
      </c>
      <c r="K106" s="1">
        <v>1843</v>
      </c>
      <c r="L106" s="1">
        <v>1843</v>
      </c>
      <c r="M106" s="1">
        <v>145000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145000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145000</v>
      </c>
      <c r="AJ106" s="1">
        <v>78</v>
      </c>
    </row>
    <row r="107" spans="1:36" x14ac:dyDescent="0.3">
      <c r="A107" s="1">
        <v>28</v>
      </c>
      <c r="B107" s="1" t="s">
        <v>14</v>
      </c>
      <c r="C107" s="1" t="s">
        <v>163</v>
      </c>
      <c r="D107" s="1" t="s">
        <v>759</v>
      </c>
      <c r="E107" s="1" t="s">
        <v>17</v>
      </c>
      <c r="F107" s="1" t="s">
        <v>18</v>
      </c>
      <c r="G107" s="1" t="s">
        <v>107</v>
      </c>
      <c r="H107" s="1" t="s">
        <v>211</v>
      </c>
      <c r="I107" s="1" t="s">
        <v>21</v>
      </c>
      <c r="J107" s="1">
        <v>14</v>
      </c>
      <c r="K107" s="1">
        <v>686</v>
      </c>
      <c r="L107" s="1">
        <v>686</v>
      </c>
      <c r="M107" s="1">
        <v>80000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80000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80000</v>
      </c>
      <c r="AJ107" s="1">
        <v>116</v>
      </c>
    </row>
    <row r="108" spans="1:36" x14ac:dyDescent="0.3">
      <c r="A108" s="1">
        <v>29</v>
      </c>
      <c r="B108" s="1" t="s">
        <v>14</v>
      </c>
      <c r="C108" s="1" t="s">
        <v>163</v>
      </c>
      <c r="D108" s="1" t="s">
        <v>559</v>
      </c>
      <c r="E108" s="1" t="s">
        <v>17</v>
      </c>
      <c r="F108" s="1" t="s">
        <v>29</v>
      </c>
      <c r="G108" s="1" t="s">
        <v>61</v>
      </c>
      <c r="H108" s="1" t="s">
        <v>338</v>
      </c>
      <c r="I108" s="1" t="s">
        <v>26</v>
      </c>
      <c r="J108" s="1">
        <v>22</v>
      </c>
      <c r="K108" s="1">
        <v>2408</v>
      </c>
      <c r="L108" s="1">
        <v>2408</v>
      </c>
      <c r="M108" s="1">
        <v>283000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283000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283000</v>
      </c>
      <c r="AJ108" s="1">
        <v>117</v>
      </c>
    </row>
    <row r="109" spans="1:36" x14ac:dyDescent="0.3">
      <c r="A109" s="1">
        <v>30</v>
      </c>
      <c r="B109" s="1" t="s">
        <v>14</v>
      </c>
      <c r="C109" s="1" t="s">
        <v>163</v>
      </c>
      <c r="D109" s="1" t="s">
        <v>680</v>
      </c>
      <c r="E109" s="1" t="s">
        <v>17</v>
      </c>
      <c r="F109" s="1" t="s">
        <v>29</v>
      </c>
      <c r="G109" s="1" t="s">
        <v>61</v>
      </c>
      <c r="H109" s="1" t="s">
        <v>213</v>
      </c>
      <c r="I109" s="1" t="s">
        <v>26</v>
      </c>
      <c r="J109" s="1">
        <v>18</v>
      </c>
      <c r="K109" s="1">
        <v>1747</v>
      </c>
      <c r="L109" s="1">
        <v>1747</v>
      </c>
      <c r="M109" s="1">
        <v>222000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222000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222000</v>
      </c>
      <c r="AJ109" s="1">
        <v>127</v>
      </c>
    </row>
    <row r="110" spans="1:36" x14ac:dyDescent="0.3">
      <c r="A110" s="1">
        <v>31</v>
      </c>
      <c r="B110" s="1" t="s">
        <v>14</v>
      </c>
      <c r="C110" s="1" t="s">
        <v>163</v>
      </c>
      <c r="D110" s="1" t="s">
        <v>180</v>
      </c>
      <c r="E110" s="1" t="s">
        <v>17</v>
      </c>
      <c r="F110" s="1" t="s">
        <v>18</v>
      </c>
      <c r="G110" s="1" t="s">
        <v>69</v>
      </c>
      <c r="H110" s="1" t="s">
        <v>403</v>
      </c>
      <c r="I110" s="1" t="s">
        <v>21</v>
      </c>
      <c r="J110" s="1">
        <v>18</v>
      </c>
      <c r="K110" s="1">
        <v>1170</v>
      </c>
      <c r="L110" s="1">
        <v>1170</v>
      </c>
      <c r="M110" s="1">
        <v>169000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169000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169000</v>
      </c>
      <c r="AJ110" s="1">
        <v>144</v>
      </c>
    </row>
    <row r="111" spans="1:36" x14ac:dyDescent="0.3">
      <c r="A111" s="1">
        <v>32</v>
      </c>
      <c r="B111" s="1" t="s">
        <v>14</v>
      </c>
      <c r="C111" s="1" t="s">
        <v>163</v>
      </c>
      <c r="D111" s="1" t="s">
        <v>16</v>
      </c>
      <c r="E111" s="1" t="s">
        <v>17</v>
      </c>
      <c r="F111" s="1" t="s">
        <v>37</v>
      </c>
      <c r="G111" s="1" t="s">
        <v>38</v>
      </c>
      <c r="H111" s="1" t="s">
        <v>216</v>
      </c>
      <c r="I111" s="1" t="s">
        <v>21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0</v>
      </c>
      <c r="AJ111" s="1">
        <v>0</v>
      </c>
    </row>
    <row r="112" spans="1:36" x14ac:dyDescent="0.3">
      <c r="A112" s="1">
        <v>33</v>
      </c>
      <c r="B112" s="1" t="s">
        <v>14</v>
      </c>
      <c r="C112" s="1" t="s">
        <v>163</v>
      </c>
      <c r="D112" s="1" t="s">
        <v>126</v>
      </c>
      <c r="E112" s="1" t="s">
        <v>17</v>
      </c>
      <c r="F112" s="1" t="s">
        <v>29</v>
      </c>
      <c r="G112" s="1" t="s">
        <v>129</v>
      </c>
      <c r="H112" s="1" t="s">
        <v>513</v>
      </c>
      <c r="I112" s="1" t="s">
        <v>21</v>
      </c>
      <c r="J112" s="1">
        <v>23</v>
      </c>
      <c r="K112" s="1">
        <v>1225</v>
      </c>
      <c r="L112" s="1">
        <v>1225</v>
      </c>
      <c r="M112" s="1">
        <v>285000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285000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285000</v>
      </c>
      <c r="AJ112" s="1">
        <v>232</v>
      </c>
    </row>
    <row r="113" spans="1:36" x14ac:dyDescent="0.3">
      <c r="A113" s="1">
        <v>34</v>
      </c>
      <c r="B113" s="1" t="s">
        <v>14</v>
      </c>
      <c r="C113" s="1" t="s">
        <v>163</v>
      </c>
      <c r="D113" s="1" t="s">
        <v>557</v>
      </c>
      <c r="E113" s="1" t="s">
        <v>17</v>
      </c>
      <c r="F113" s="1" t="s">
        <v>29</v>
      </c>
      <c r="G113" s="1" t="s">
        <v>129</v>
      </c>
      <c r="H113" s="1" t="s">
        <v>515</v>
      </c>
      <c r="I113" s="1" t="s">
        <v>21</v>
      </c>
      <c r="J113" s="1">
        <v>20</v>
      </c>
      <c r="K113" s="1">
        <v>585</v>
      </c>
      <c r="L113" s="1">
        <v>585</v>
      </c>
      <c r="M113" s="1">
        <v>135000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135000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135000</v>
      </c>
      <c r="AJ113" s="1">
        <v>230</v>
      </c>
    </row>
    <row r="114" spans="1:36" x14ac:dyDescent="0.3">
      <c r="A114" s="1">
        <v>35</v>
      </c>
      <c r="B114" s="1" t="s">
        <v>14</v>
      </c>
      <c r="C114" s="1" t="s">
        <v>163</v>
      </c>
      <c r="D114" s="1" t="s">
        <v>217</v>
      </c>
      <c r="E114" s="1" t="s">
        <v>17</v>
      </c>
      <c r="F114" s="1" t="s">
        <v>29</v>
      </c>
      <c r="G114" s="1" t="s">
        <v>129</v>
      </c>
      <c r="H114" s="1" t="s">
        <v>218</v>
      </c>
      <c r="I114" s="1" t="s">
        <v>21</v>
      </c>
      <c r="J114" s="1">
        <v>19</v>
      </c>
      <c r="K114" s="1">
        <v>1698</v>
      </c>
      <c r="L114" s="1">
        <v>1698</v>
      </c>
      <c r="M114" s="1">
        <v>308000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308000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308000</v>
      </c>
      <c r="AJ114" s="1">
        <v>181</v>
      </c>
    </row>
    <row r="115" spans="1:36" x14ac:dyDescent="0.3">
      <c r="A115" s="1">
        <v>36</v>
      </c>
      <c r="B115" s="1" t="s">
        <v>14</v>
      </c>
      <c r="C115" s="1" t="s">
        <v>163</v>
      </c>
      <c r="D115" s="1" t="s">
        <v>219</v>
      </c>
      <c r="E115" s="1" t="s">
        <v>17</v>
      </c>
      <c r="F115" s="1" t="s">
        <v>29</v>
      </c>
      <c r="G115" s="1" t="s">
        <v>129</v>
      </c>
      <c r="H115" s="1" t="s">
        <v>220</v>
      </c>
      <c r="I115" s="1" t="s">
        <v>21</v>
      </c>
      <c r="J115" s="1">
        <v>19</v>
      </c>
      <c r="K115" s="1">
        <v>935</v>
      </c>
      <c r="L115" s="1">
        <v>935</v>
      </c>
      <c r="M115" s="1">
        <v>234000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234000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234000</v>
      </c>
      <c r="AJ115" s="1">
        <v>250</v>
      </c>
    </row>
    <row r="116" spans="1:36" x14ac:dyDescent="0.3">
      <c r="A116" s="1">
        <v>37</v>
      </c>
      <c r="B116" s="1" t="s">
        <v>14</v>
      </c>
      <c r="C116" s="1" t="s">
        <v>163</v>
      </c>
      <c r="D116" s="1" t="s">
        <v>16</v>
      </c>
      <c r="E116" s="1" t="s">
        <v>17</v>
      </c>
      <c r="F116" s="1" t="s">
        <v>49</v>
      </c>
      <c r="G116" s="1" t="s">
        <v>221</v>
      </c>
      <c r="H116" s="1" t="s">
        <v>222</v>
      </c>
      <c r="I116" s="1" t="s">
        <v>49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0</v>
      </c>
      <c r="AJ116" s="1">
        <v>0</v>
      </c>
    </row>
    <row r="117" spans="1:36" x14ac:dyDescent="0.3">
      <c r="A117" s="1">
        <v>38</v>
      </c>
      <c r="B117" s="1" t="s">
        <v>14</v>
      </c>
      <c r="C117" s="1" t="s">
        <v>163</v>
      </c>
      <c r="D117" s="1" t="s">
        <v>16</v>
      </c>
      <c r="E117" s="1" t="s">
        <v>17</v>
      </c>
      <c r="F117" s="1" t="s">
        <v>152</v>
      </c>
      <c r="G117" s="1" t="s">
        <v>223</v>
      </c>
      <c r="H117" s="1" t="s">
        <v>224</v>
      </c>
      <c r="I117" s="1" t="s">
        <v>198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0</v>
      </c>
      <c r="AJ117" s="1">
        <v>0</v>
      </c>
    </row>
    <row r="118" spans="1:36" x14ac:dyDescent="0.3">
      <c r="A118" s="1">
        <v>39</v>
      </c>
      <c r="B118" s="1" t="s">
        <v>14</v>
      </c>
      <c r="C118" s="1" t="s">
        <v>163</v>
      </c>
      <c r="D118" s="1" t="s">
        <v>16</v>
      </c>
      <c r="E118" s="1" t="s">
        <v>17</v>
      </c>
      <c r="F118" s="1" t="s">
        <v>29</v>
      </c>
      <c r="G118" s="1" t="s">
        <v>227</v>
      </c>
      <c r="H118" s="1" t="s">
        <v>228</v>
      </c>
      <c r="I118" s="1" t="s">
        <v>26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0</v>
      </c>
      <c r="AJ118" s="1">
        <v>0</v>
      </c>
    </row>
    <row r="119" spans="1:36" x14ac:dyDescent="0.3">
      <c r="A119" s="1">
        <v>40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29</v>
      </c>
      <c r="G119" s="1" t="s">
        <v>61</v>
      </c>
      <c r="H119" s="1" t="s">
        <v>229</v>
      </c>
      <c r="I119" s="1" t="s">
        <v>26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x14ac:dyDescent="0.3">
      <c r="A120" s="1">
        <v>41</v>
      </c>
      <c r="B120" s="1" t="s">
        <v>14</v>
      </c>
      <c r="C120" s="1" t="s">
        <v>163</v>
      </c>
      <c r="D120" s="1" t="s">
        <v>606</v>
      </c>
      <c r="E120" s="1" t="s">
        <v>17</v>
      </c>
      <c r="F120" s="1" t="s">
        <v>29</v>
      </c>
      <c r="G120" s="1" t="s">
        <v>61</v>
      </c>
      <c r="H120" s="1" t="s">
        <v>230</v>
      </c>
      <c r="I120" s="1" t="s">
        <v>26</v>
      </c>
      <c r="J120" s="1">
        <v>18</v>
      </c>
      <c r="K120" s="1">
        <v>853</v>
      </c>
      <c r="L120" s="1">
        <v>853</v>
      </c>
      <c r="M120" s="1">
        <v>190000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190000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190000</v>
      </c>
      <c r="AJ120" s="1">
        <v>222</v>
      </c>
    </row>
    <row r="121" spans="1:36" x14ac:dyDescent="0.3">
      <c r="A121" s="1">
        <v>42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37</v>
      </c>
      <c r="G121" s="1" t="s">
        <v>123</v>
      </c>
      <c r="H121" s="1" t="s">
        <v>231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x14ac:dyDescent="0.3">
      <c r="A122" s="1">
        <v>43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29</v>
      </c>
      <c r="G122" s="1" t="s">
        <v>98</v>
      </c>
      <c r="H122" s="1" t="s">
        <v>232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x14ac:dyDescent="0.3">
      <c r="A123" s="1">
        <v>44</v>
      </c>
      <c r="B123" s="1" t="s">
        <v>14</v>
      </c>
      <c r="C123" s="1" t="s">
        <v>163</v>
      </c>
      <c r="D123" s="1" t="s">
        <v>16</v>
      </c>
      <c r="E123" s="1" t="s">
        <v>17</v>
      </c>
      <c r="F123" s="1" t="s">
        <v>18</v>
      </c>
      <c r="G123" s="1" t="s">
        <v>69</v>
      </c>
      <c r="H123" s="1" t="s">
        <v>233</v>
      </c>
      <c r="I123" s="1" t="s">
        <v>21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0</v>
      </c>
      <c r="AJ123" s="1">
        <v>0</v>
      </c>
    </row>
    <row r="124" spans="1:36" x14ac:dyDescent="0.3">
      <c r="A124" s="1">
        <v>45</v>
      </c>
      <c r="B124" s="1" t="s">
        <v>14</v>
      </c>
      <c r="C124" s="1" t="s">
        <v>163</v>
      </c>
      <c r="D124" s="1" t="s">
        <v>190</v>
      </c>
      <c r="E124" s="1" t="s">
        <v>17</v>
      </c>
      <c r="F124" s="1" t="s">
        <v>29</v>
      </c>
      <c r="G124" s="1" t="s">
        <v>44</v>
      </c>
      <c r="H124" s="1" t="s">
        <v>234</v>
      </c>
      <c r="I124" s="1" t="s">
        <v>21</v>
      </c>
      <c r="J124" s="1">
        <v>18</v>
      </c>
      <c r="K124" s="1">
        <v>1211</v>
      </c>
      <c r="L124" s="1">
        <v>1211</v>
      </c>
      <c r="M124" s="1">
        <v>210000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210000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210000</v>
      </c>
      <c r="AJ124" s="1">
        <v>173</v>
      </c>
    </row>
    <row r="125" spans="1:36" x14ac:dyDescent="0.3">
      <c r="A125" s="1">
        <v>46</v>
      </c>
      <c r="B125" s="1" t="s">
        <v>14</v>
      </c>
      <c r="C125" s="1" t="s">
        <v>163</v>
      </c>
      <c r="D125" s="1" t="s">
        <v>558</v>
      </c>
      <c r="E125" s="1" t="s">
        <v>17</v>
      </c>
      <c r="F125" s="1" t="s">
        <v>29</v>
      </c>
      <c r="G125" s="1" t="s">
        <v>44</v>
      </c>
      <c r="H125" s="1" t="s">
        <v>235</v>
      </c>
      <c r="I125" s="1" t="s">
        <v>21</v>
      </c>
      <c r="J125" s="1">
        <v>17</v>
      </c>
      <c r="K125" s="1">
        <v>3232</v>
      </c>
      <c r="L125" s="1">
        <v>3232</v>
      </c>
      <c r="M125" s="1">
        <v>480000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7">
        <v>480000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7">
        <v>0</v>
      </c>
      <c r="AI125" s="7">
        <v>480000</v>
      </c>
      <c r="AJ125" s="1">
        <v>148</v>
      </c>
    </row>
    <row r="126" spans="1:36" x14ac:dyDescent="0.3">
      <c r="A126" s="1">
        <v>47</v>
      </c>
      <c r="B126" s="1" t="s">
        <v>14</v>
      </c>
      <c r="C126" s="1" t="s">
        <v>163</v>
      </c>
      <c r="D126" s="1" t="s">
        <v>554</v>
      </c>
      <c r="E126" s="1" t="s">
        <v>17</v>
      </c>
      <c r="F126" s="1" t="s">
        <v>29</v>
      </c>
      <c r="G126" s="1" t="s">
        <v>44</v>
      </c>
      <c r="H126" s="1" t="s">
        <v>236</v>
      </c>
      <c r="I126" s="1" t="s">
        <v>21</v>
      </c>
      <c r="J126" s="1">
        <v>17</v>
      </c>
      <c r="K126" s="1">
        <v>3692</v>
      </c>
      <c r="L126" s="1">
        <v>3692</v>
      </c>
      <c r="M126" s="1">
        <v>470000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470000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470000</v>
      </c>
      <c r="AJ126" s="1">
        <v>127</v>
      </c>
    </row>
    <row r="127" spans="1:36" x14ac:dyDescent="0.3">
      <c r="A127" s="1">
        <v>48</v>
      </c>
      <c r="B127" s="1" t="s">
        <v>14</v>
      </c>
      <c r="C127" s="1" t="s">
        <v>163</v>
      </c>
      <c r="D127" s="1" t="s">
        <v>16</v>
      </c>
      <c r="E127" s="1" t="s">
        <v>17</v>
      </c>
      <c r="F127" s="1" t="s">
        <v>29</v>
      </c>
      <c r="G127" s="1" t="s">
        <v>129</v>
      </c>
      <c r="H127" s="1" t="s">
        <v>830</v>
      </c>
      <c r="I127" s="1" t="s">
        <v>26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x14ac:dyDescent="0.3">
      <c r="A128" s="2"/>
      <c r="B128" s="2" t="s">
        <v>47</v>
      </c>
      <c r="C128" s="2" t="s">
        <v>163</v>
      </c>
      <c r="D128" s="2"/>
      <c r="E128" s="2"/>
      <c r="F128" s="2"/>
      <c r="G128" s="2"/>
      <c r="H128" s="2"/>
      <c r="I128" s="2"/>
      <c r="J128" s="2"/>
      <c r="K128" s="2">
        <v>24965</v>
      </c>
      <c r="L128" s="2">
        <v>24965</v>
      </c>
      <c r="M128" s="2">
        <v>3677000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3677000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3677000</v>
      </c>
      <c r="AJ128" s="2"/>
    </row>
    <row r="129" spans="1:36" x14ac:dyDescent="0.3">
      <c r="A129" s="1">
        <v>1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49</v>
      </c>
      <c r="G129" s="1" t="s">
        <v>63</v>
      </c>
      <c r="H129" s="1" t="s">
        <v>238</v>
      </c>
      <c r="I129" s="1" t="s">
        <v>49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x14ac:dyDescent="0.3">
      <c r="A130" s="1">
        <v>2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29</v>
      </c>
      <c r="G130" s="1" t="s">
        <v>61</v>
      </c>
      <c r="H130" s="1" t="s">
        <v>239</v>
      </c>
      <c r="I130" s="1" t="s">
        <v>26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x14ac:dyDescent="0.3">
      <c r="A131" s="1">
        <v>3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61</v>
      </c>
      <c r="H131" s="1" t="s">
        <v>240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x14ac:dyDescent="0.3">
      <c r="A132" s="1">
        <v>4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29</v>
      </c>
      <c r="G132" s="1" t="s">
        <v>61</v>
      </c>
      <c r="H132" s="1" t="s">
        <v>241</v>
      </c>
      <c r="I132" s="1" t="s">
        <v>26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x14ac:dyDescent="0.3">
      <c r="A133" s="1">
        <v>5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40</v>
      </c>
      <c r="G133" s="1" t="s">
        <v>242</v>
      </c>
      <c r="H133" s="1" t="s">
        <v>243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x14ac:dyDescent="0.3">
      <c r="A134" s="1">
        <v>6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29</v>
      </c>
      <c r="G134" s="1" t="s">
        <v>61</v>
      </c>
      <c r="H134" s="1" t="s">
        <v>244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x14ac:dyDescent="0.3">
      <c r="A135" s="1">
        <v>7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18</v>
      </c>
      <c r="G135" s="1" t="s">
        <v>69</v>
      </c>
      <c r="H135" s="1" t="s">
        <v>245</v>
      </c>
      <c r="I135" s="1" t="s">
        <v>21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x14ac:dyDescent="0.3">
      <c r="A136" s="1">
        <v>8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246</v>
      </c>
      <c r="H136" s="1" t="s">
        <v>247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x14ac:dyDescent="0.3">
      <c r="A137" s="1">
        <v>9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246</v>
      </c>
      <c r="H137" s="1" t="s">
        <v>248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x14ac:dyDescent="0.3">
      <c r="A138" s="1">
        <v>10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61</v>
      </c>
      <c r="H138" s="1" t="s">
        <v>249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x14ac:dyDescent="0.3">
      <c r="A139" s="1">
        <v>11</v>
      </c>
      <c r="B139" s="1" t="s">
        <v>14</v>
      </c>
      <c r="C139" s="1" t="s">
        <v>237</v>
      </c>
      <c r="D139" s="1" t="s">
        <v>16</v>
      </c>
      <c r="E139" s="1" t="s">
        <v>17</v>
      </c>
      <c r="F139" s="1" t="s">
        <v>29</v>
      </c>
      <c r="G139" s="1" t="s">
        <v>61</v>
      </c>
      <c r="H139" s="1" t="s">
        <v>250</v>
      </c>
      <c r="I139" s="1" t="s">
        <v>26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0</v>
      </c>
      <c r="AJ139" s="1">
        <v>0</v>
      </c>
    </row>
    <row r="140" spans="1:36" x14ac:dyDescent="0.3">
      <c r="A140" s="1">
        <v>12</v>
      </c>
      <c r="B140" s="1" t="s">
        <v>14</v>
      </c>
      <c r="C140" s="1" t="s">
        <v>237</v>
      </c>
      <c r="D140" s="1" t="s">
        <v>16</v>
      </c>
      <c r="E140" s="1" t="s">
        <v>17</v>
      </c>
      <c r="F140" s="1" t="s">
        <v>29</v>
      </c>
      <c r="G140" s="1" t="s">
        <v>61</v>
      </c>
      <c r="H140" s="1" t="s">
        <v>251</v>
      </c>
      <c r="I140" s="1" t="s">
        <v>26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0</v>
      </c>
      <c r="AJ140" s="1">
        <v>0</v>
      </c>
    </row>
    <row r="141" spans="1:36" x14ac:dyDescent="0.3">
      <c r="A141" s="1">
        <v>13</v>
      </c>
      <c r="B141" s="1" t="s">
        <v>14</v>
      </c>
      <c r="C141" s="1" t="s">
        <v>237</v>
      </c>
      <c r="D141" s="1" t="s">
        <v>16</v>
      </c>
      <c r="E141" s="1" t="s">
        <v>17</v>
      </c>
      <c r="F141" s="1" t="s">
        <v>29</v>
      </c>
      <c r="G141" s="1" t="s">
        <v>79</v>
      </c>
      <c r="H141" s="1" t="s">
        <v>253</v>
      </c>
      <c r="I141" s="1" t="s">
        <v>26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0</v>
      </c>
      <c r="AJ141" s="1">
        <v>0</v>
      </c>
    </row>
    <row r="142" spans="1:36" x14ac:dyDescent="0.3">
      <c r="A142" s="1">
        <v>14</v>
      </c>
      <c r="B142" s="1" t="s">
        <v>14</v>
      </c>
      <c r="C142" s="1" t="s">
        <v>237</v>
      </c>
      <c r="D142" s="1" t="s">
        <v>16</v>
      </c>
      <c r="E142" s="1" t="s">
        <v>17</v>
      </c>
      <c r="F142" s="1" t="s">
        <v>29</v>
      </c>
      <c r="G142" s="1" t="s">
        <v>61</v>
      </c>
      <c r="H142" s="1" t="s">
        <v>256</v>
      </c>
      <c r="I142" s="1" t="s">
        <v>26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0</v>
      </c>
      <c r="AJ142" s="1">
        <v>0</v>
      </c>
    </row>
    <row r="143" spans="1:36" x14ac:dyDescent="0.3">
      <c r="A143" s="1">
        <v>15</v>
      </c>
      <c r="B143" s="1" t="s">
        <v>14</v>
      </c>
      <c r="C143" s="1" t="s">
        <v>237</v>
      </c>
      <c r="D143" s="1" t="s">
        <v>16</v>
      </c>
      <c r="E143" s="1" t="s">
        <v>17</v>
      </c>
      <c r="F143" s="1" t="s">
        <v>29</v>
      </c>
      <c r="G143" s="1" t="s">
        <v>61</v>
      </c>
      <c r="H143" s="1" t="s">
        <v>258</v>
      </c>
      <c r="I143" s="1" t="s">
        <v>26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0</v>
      </c>
      <c r="AJ143" s="1">
        <v>0</v>
      </c>
    </row>
    <row r="144" spans="1:36" x14ac:dyDescent="0.3">
      <c r="A144" s="1">
        <v>16</v>
      </c>
      <c r="B144" s="1" t="s">
        <v>14</v>
      </c>
      <c r="C144" s="1" t="s">
        <v>237</v>
      </c>
      <c r="D144" s="1" t="s">
        <v>16</v>
      </c>
      <c r="E144" s="1" t="s">
        <v>17</v>
      </c>
      <c r="F144" s="1" t="s">
        <v>29</v>
      </c>
      <c r="G144" s="1" t="s">
        <v>61</v>
      </c>
      <c r="H144" s="1" t="s">
        <v>260</v>
      </c>
      <c r="I144" s="1" t="s">
        <v>26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0</v>
      </c>
      <c r="AI144" s="7">
        <v>0</v>
      </c>
      <c r="AJ144" s="1">
        <v>0</v>
      </c>
    </row>
    <row r="145" spans="1:36" x14ac:dyDescent="0.3">
      <c r="A145" s="1">
        <v>17</v>
      </c>
      <c r="B145" s="1" t="s">
        <v>14</v>
      </c>
      <c r="C145" s="1" t="s">
        <v>237</v>
      </c>
      <c r="D145" s="1" t="s">
        <v>16</v>
      </c>
      <c r="E145" s="1" t="s">
        <v>17</v>
      </c>
      <c r="F145" s="1" t="s">
        <v>29</v>
      </c>
      <c r="G145" s="1" t="s">
        <v>30</v>
      </c>
      <c r="H145" s="1" t="s">
        <v>262</v>
      </c>
      <c r="I145" s="1" t="s">
        <v>26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0</v>
      </c>
      <c r="AJ145" s="1">
        <v>0</v>
      </c>
    </row>
    <row r="146" spans="1:36" x14ac:dyDescent="0.3">
      <c r="A146" s="1">
        <v>18</v>
      </c>
      <c r="B146" s="1" t="s">
        <v>14</v>
      </c>
      <c r="C146" s="1" t="s">
        <v>237</v>
      </c>
      <c r="D146" s="1" t="s">
        <v>16</v>
      </c>
      <c r="E146" s="1" t="s">
        <v>32</v>
      </c>
      <c r="F146" s="1" t="s">
        <v>75</v>
      </c>
      <c r="G146" s="1" t="s">
        <v>76</v>
      </c>
      <c r="H146" s="1" t="s">
        <v>264</v>
      </c>
      <c r="I146" s="1" t="s">
        <v>26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0</v>
      </c>
      <c r="AJ146" s="1">
        <v>0</v>
      </c>
    </row>
    <row r="147" spans="1:36" x14ac:dyDescent="0.3">
      <c r="A147" s="1">
        <v>19</v>
      </c>
      <c r="B147" s="1" t="s">
        <v>14</v>
      </c>
      <c r="C147" s="1" t="s">
        <v>237</v>
      </c>
      <c r="D147" s="1" t="s">
        <v>594</v>
      </c>
      <c r="E147" s="1" t="s">
        <v>17</v>
      </c>
      <c r="F147" s="1" t="s">
        <v>40</v>
      </c>
      <c r="G147" s="1" t="s">
        <v>55</v>
      </c>
      <c r="H147" s="1" t="s">
        <v>266</v>
      </c>
      <c r="I147" s="1" t="s">
        <v>21</v>
      </c>
      <c r="J147" s="1">
        <v>10</v>
      </c>
      <c r="K147" s="1">
        <v>1479</v>
      </c>
      <c r="L147" s="1">
        <v>1479</v>
      </c>
      <c r="M147" s="1">
        <v>150000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150000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150000</v>
      </c>
      <c r="AJ147" s="1">
        <v>101</v>
      </c>
    </row>
    <row r="148" spans="1:36" x14ac:dyDescent="0.3">
      <c r="A148" s="1">
        <v>20</v>
      </c>
      <c r="B148" s="1" t="s">
        <v>14</v>
      </c>
      <c r="C148" s="1" t="s">
        <v>237</v>
      </c>
      <c r="D148" s="1" t="s">
        <v>564</v>
      </c>
      <c r="E148" s="1" t="s">
        <v>17</v>
      </c>
      <c r="F148" s="1" t="s">
        <v>18</v>
      </c>
      <c r="G148" s="1" t="s">
        <v>104</v>
      </c>
      <c r="H148" s="1" t="s">
        <v>443</v>
      </c>
      <c r="I148" s="1" t="s">
        <v>21</v>
      </c>
      <c r="J148" s="1">
        <v>3</v>
      </c>
      <c r="K148" s="1">
        <v>242</v>
      </c>
      <c r="L148" s="1">
        <v>242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0</v>
      </c>
      <c r="AJ148" s="1">
        <v>0</v>
      </c>
    </row>
    <row r="149" spans="1:36" x14ac:dyDescent="0.3">
      <c r="A149" s="1">
        <v>21</v>
      </c>
      <c r="B149" s="1" t="s">
        <v>14</v>
      </c>
      <c r="C149" s="1" t="s">
        <v>237</v>
      </c>
      <c r="D149" s="1" t="s">
        <v>564</v>
      </c>
      <c r="E149" s="1" t="s">
        <v>17</v>
      </c>
      <c r="F149" s="1" t="s">
        <v>29</v>
      </c>
      <c r="G149" s="1" t="s">
        <v>61</v>
      </c>
      <c r="H149" s="1" t="s">
        <v>401</v>
      </c>
      <c r="I149" s="1" t="s">
        <v>26</v>
      </c>
      <c r="J149" s="1">
        <v>18</v>
      </c>
      <c r="K149" s="1">
        <v>2370</v>
      </c>
      <c r="L149" s="1">
        <v>2370</v>
      </c>
      <c r="M149" s="1">
        <v>280000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280000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280000</v>
      </c>
      <c r="AJ149" s="1">
        <v>118</v>
      </c>
    </row>
    <row r="150" spans="1:36" x14ac:dyDescent="0.3">
      <c r="A150" s="1">
        <v>22</v>
      </c>
      <c r="B150" s="1" t="s">
        <v>14</v>
      </c>
      <c r="C150" s="1" t="s">
        <v>237</v>
      </c>
      <c r="D150" s="1" t="s">
        <v>16</v>
      </c>
      <c r="E150" s="1" t="s">
        <v>17</v>
      </c>
      <c r="F150" s="1" t="s">
        <v>29</v>
      </c>
      <c r="G150" s="1" t="s">
        <v>246</v>
      </c>
      <c r="H150" s="1" t="s">
        <v>270</v>
      </c>
      <c r="I150" s="1" t="s">
        <v>21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0</v>
      </c>
      <c r="AJ150" s="1">
        <v>0</v>
      </c>
    </row>
    <row r="151" spans="1:36" x14ac:dyDescent="0.3">
      <c r="A151" s="1">
        <v>23</v>
      </c>
      <c r="B151" s="1" t="s">
        <v>14</v>
      </c>
      <c r="C151" s="1" t="s">
        <v>237</v>
      </c>
      <c r="D151" s="1" t="s">
        <v>257</v>
      </c>
      <c r="E151" s="1" t="s">
        <v>17</v>
      </c>
      <c r="F151" s="1" t="s">
        <v>29</v>
      </c>
      <c r="G151" s="1" t="s">
        <v>129</v>
      </c>
      <c r="H151" s="1" t="s">
        <v>273</v>
      </c>
      <c r="I151" s="1" t="s">
        <v>21</v>
      </c>
      <c r="J151" s="1">
        <v>17</v>
      </c>
      <c r="K151" s="1">
        <v>1582</v>
      </c>
      <c r="L151" s="1">
        <v>1582</v>
      </c>
      <c r="M151" s="1">
        <v>300000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300000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300000</v>
      </c>
      <c r="AJ151" s="1">
        <v>189</v>
      </c>
    </row>
    <row r="152" spans="1:36" x14ac:dyDescent="0.3">
      <c r="A152" s="1">
        <v>24</v>
      </c>
      <c r="B152" s="1" t="s">
        <v>14</v>
      </c>
      <c r="C152" s="1" t="s">
        <v>237</v>
      </c>
      <c r="D152" s="1" t="s">
        <v>263</v>
      </c>
      <c r="E152" s="1" t="s">
        <v>17</v>
      </c>
      <c r="F152" s="1" t="s">
        <v>29</v>
      </c>
      <c r="G152" s="1" t="s">
        <v>129</v>
      </c>
      <c r="H152" s="1" t="s">
        <v>347</v>
      </c>
      <c r="I152" s="1" t="s">
        <v>21</v>
      </c>
      <c r="J152" s="1">
        <v>16</v>
      </c>
      <c r="K152" s="1">
        <v>1909</v>
      </c>
      <c r="L152" s="1">
        <v>1909</v>
      </c>
      <c r="M152" s="1">
        <v>342000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342000</v>
      </c>
      <c r="X152" s="1">
        <v>0</v>
      </c>
      <c r="Y152" s="1">
        <v>0</v>
      </c>
      <c r="Z152" s="1">
        <v>2000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2000</v>
      </c>
      <c r="AI152" s="7">
        <v>344000</v>
      </c>
      <c r="AJ152" s="1">
        <v>179</v>
      </c>
    </row>
    <row r="153" spans="1:36" x14ac:dyDescent="0.3">
      <c r="A153" s="1">
        <v>25</v>
      </c>
      <c r="B153" s="1" t="s">
        <v>14</v>
      </c>
      <c r="C153" s="1" t="s">
        <v>237</v>
      </c>
      <c r="D153" s="1" t="s">
        <v>16</v>
      </c>
      <c r="E153" s="1" t="s">
        <v>17</v>
      </c>
      <c r="F153" s="1" t="s">
        <v>37</v>
      </c>
      <c r="G153" s="1" t="s">
        <v>83</v>
      </c>
      <c r="H153" s="1" t="s">
        <v>274</v>
      </c>
      <c r="I153" s="1" t="s">
        <v>49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0</v>
      </c>
      <c r="AJ153" s="1">
        <v>0</v>
      </c>
    </row>
    <row r="154" spans="1:36" x14ac:dyDescent="0.3">
      <c r="A154" s="1">
        <v>26</v>
      </c>
      <c r="B154" s="1" t="s">
        <v>14</v>
      </c>
      <c r="C154" s="1" t="s">
        <v>237</v>
      </c>
      <c r="D154" s="1" t="s">
        <v>562</v>
      </c>
      <c r="E154" s="1" t="s">
        <v>17</v>
      </c>
      <c r="F154" s="1" t="s">
        <v>29</v>
      </c>
      <c r="G154" s="1" t="s">
        <v>61</v>
      </c>
      <c r="H154" s="1" t="s">
        <v>276</v>
      </c>
      <c r="I154" s="1" t="s">
        <v>26</v>
      </c>
      <c r="J154" s="1">
        <v>18</v>
      </c>
      <c r="K154" s="1">
        <v>3058</v>
      </c>
      <c r="L154" s="1">
        <v>3058</v>
      </c>
      <c r="M154" s="1">
        <v>360000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360000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360000</v>
      </c>
      <c r="AJ154" s="1">
        <v>117</v>
      </c>
    </row>
    <row r="155" spans="1:36" x14ac:dyDescent="0.3">
      <c r="A155" s="1">
        <v>27</v>
      </c>
      <c r="B155" s="1" t="s">
        <v>14</v>
      </c>
      <c r="C155" s="1" t="s">
        <v>237</v>
      </c>
      <c r="D155" s="1" t="s">
        <v>272</v>
      </c>
      <c r="E155" s="1" t="s">
        <v>17</v>
      </c>
      <c r="F155" s="1" t="s">
        <v>29</v>
      </c>
      <c r="G155" s="1" t="s">
        <v>61</v>
      </c>
      <c r="H155" s="1" t="s">
        <v>278</v>
      </c>
      <c r="I155" s="1" t="s">
        <v>26</v>
      </c>
      <c r="J155" s="1">
        <v>20</v>
      </c>
      <c r="K155" s="1">
        <v>2775</v>
      </c>
      <c r="L155" s="1">
        <v>2775</v>
      </c>
      <c r="M155" s="1">
        <v>300000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300000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300000</v>
      </c>
      <c r="AJ155" s="1">
        <v>108</v>
      </c>
    </row>
    <row r="156" spans="1:36" x14ac:dyDescent="0.3">
      <c r="A156" s="1">
        <v>28</v>
      </c>
      <c r="B156" s="1" t="s">
        <v>14</v>
      </c>
      <c r="C156" s="1" t="s">
        <v>237</v>
      </c>
      <c r="D156" s="1" t="s">
        <v>279</v>
      </c>
      <c r="E156" s="1" t="s">
        <v>17</v>
      </c>
      <c r="F156" s="1" t="s">
        <v>29</v>
      </c>
      <c r="G156" s="1" t="s">
        <v>61</v>
      </c>
      <c r="H156" s="1" t="s">
        <v>280</v>
      </c>
      <c r="I156" s="1" t="s">
        <v>26</v>
      </c>
      <c r="J156" s="1">
        <v>20</v>
      </c>
      <c r="K156" s="1">
        <v>3011</v>
      </c>
      <c r="L156" s="1">
        <v>3011</v>
      </c>
      <c r="M156" s="1">
        <v>380000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380000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380000</v>
      </c>
      <c r="AJ156" s="1">
        <v>126</v>
      </c>
    </row>
    <row r="157" spans="1:36" x14ac:dyDescent="0.3">
      <c r="A157" s="1">
        <v>29</v>
      </c>
      <c r="B157" s="1" t="s">
        <v>14</v>
      </c>
      <c r="C157" s="1" t="s">
        <v>237</v>
      </c>
      <c r="D157" s="1" t="s">
        <v>596</v>
      </c>
      <c r="E157" s="1" t="s">
        <v>32</v>
      </c>
      <c r="F157" s="1" t="s">
        <v>29</v>
      </c>
      <c r="G157" s="1" t="s">
        <v>33</v>
      </c>
      <c r="H157" s="1" t="s">
        <v>281</v>
      </c>
      <c r="I157" s="1" t="s">
        <v>26</v>
      </c>
      <c r="J157" s="1">
        <v>17</v>
      </c>
      <c r="K157" s="1">
        <v>2156</v>
      </c>
      <c r="L157" s="1">
        <v>2156</v>
      </c>
      <c r="M157" s="1">
        <v>280000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280000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280000</v>
      </c>
      <c r="AJ157" s="1">
        <v>129</v>
      </c>
    </row>
    <row r="158" spans="1:36" x14ac:dyDescent="0.3">
      <c r="A158" s="1">
        <v>30</v>
      </c>
      <c r="B158" s="1" t="s">
        <v>14</v>
      </c>
      <c r="C158" s="1" t="s">
        <v>237</v>
      </c>
      <c r="D158" s="1" t="s">
        <v>16</v>
      </c>
      <c r="E158" s="1" t="s">
        <v>17</v>
      </c>
      <c r="F158" s="1" t="s">
        <v>29</v>
      </c>
      <c r="G158" s="1" t="s">
        <v>282</v>
      </c>
      <c r="H158" s="1" t="s">
        <v>283</v>
      </c>
      <c r="I158" s="1" t="s">
        <v>21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0</v>
      </c>
      <c r="AJ158" s="1">
        <v>0</v>
      </c>
    </row>
    <row r="159" spans="1:36" x14ac:dyDescent="0.3">
      <c r="A159" s="1">
        <v>31</v>
      </c>
      <c r="B159" s="1" t="s">
        <v>14</v>
      </c>
      <c r="C159" s="1" t="s">
        <v>237</v>
      </c>
      <c r="D159" s="1" t="s">
        <v>740</v>
      </c>
      <c r="E159" s="1" t="s">
        <v>32</v>
      </c>
      <c r="F159" s="1" t="s">
        <v>29</v>
      </c>
      <c r="G159" s="1" t="s">
        <v>33</v>
      </c>
      <c r="H159" s="1" t="s">
        <v>284</v>
      </c>
      <c r="I159" s="1" t="s">
        <v>26</v>
      </c>
      <c r="J159" s="1">
        <v>16</v>
      </c>
      <c r="K159" s="1">
        <v>2072</v>
      </c>
      <c r="L159" s="1">
        <v>2072</v>
      </c>
      <c r="M159" s="1">
        <v>240000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15000</v>
      </c>
      <c r="T159" s="1">
        <v>0</v>
      </c>
      <c r="U159" s="1">
        <v>0</v>
      </c>
      <c r="V159" s="1">
        <v>0</v>
      </c>
      <c r="W159" s="7">
        <v>255000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255000</v>
      </c>
      <c r="AJ159" s="1">
        <v>115</v>
      </c>
    </row>
    <row r="160" spans="1:36" x14ac:dyDescent="0.3">
      <c r="A160" s="1">
        <v>32</v>
      </c>
      <c r="B160" s="1" t="s">
        <v>14</v>
      </c>
      <c r="C160" s="1" t="s">
        <v>237</v>
      </c>
      <c r="D160" s="1" t="s">
        <v>259</v>
      </c>
      <c r="E160" s="1" t="s">
        <v>17</v>
      </c>
      <c r="F160" s="1" t="s">
        <v>29</v>
      </c>
      <c r="G160" s="1" t="s">
        <v>144</v>
      </c>
      <c r="H160" s="1" t="s">
        <v>285</v>
      </c>
      <c r="I160" s="1" t="s">
        <v>21</v>
      </c>
      <c r="J160" s="1">
        <v>15</v>
      </c>
      <c r="K160" s="1">
        <v>2695</v>
      </c>
      <c r="L160" s="1">
        <v>2695</v>
      </c>
      <c r="M160" s="1">
        <v>489000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489000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489000</v>
      </c>
      <c r="AJ160" s="1">
        <v>181</v>
      </c>
    </row>
    <row r="161" spans="1:36" x14ac:dyDescent="0.3">
      <c r="A161" s="1">
        <v>33</v>
      </c>
      <c r="B161" s="1" t="s">
        <v>14</v>
      </c>
      <c r="C161" s="1" t="s">
        <v>237</v>
      </c>
      <c r="D161" s="1" t="s">
        <v>16</v>
      </c>
      <c r="E161" s="1" t="s">
        <v>17</v>
      </c>
      <c r="F161" s="1" t="s">
        <v>29</v>
      </c>
      <c r="G161" s="1" t="s">
        <v>61</v>
      </c>
      <c r="H161" s="1" t="s">
        <v>286</v>
      </c>
      <c r="I161" s="1" t="s">
        <v>26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0</v>
      </c>
      <c r="AJ161" s="1">
        <v>0</v>
      </c>
    </row>
    <row r="162" spans="1:36" x14ac:dyDescent="0.3">
      <c r="A162" s="1">
        <v>34</v>
      </c>
      <c r="B162" s="1" t="s">
        <v>14</v>
      </c>
      <c r="C162" s="1" t="s">
        <v>237</v>
      </c>
      <c r="D162" s="1" t="s">
        <v>16</v>
      </c>
      <c r="E162" s="1" t="s">
        <v>17</v>
      </c>
      <c r="F162" s="1" t="s">
        <v>29</v>
      </c>
      <c r="G162" s="1" t="s">
        <v>61</v>
      </c>
      <c r="H162" s="1" t="s">
        <v>287</v>
      </c>
      <c r="I162" s="1" t="s">
        <v>26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0</v>
      </c>
      <c r="AJ162" s="1">
        <v>0</v>
      </c>
    </row>
    <row r="163" spans="1:36" x14ac:dyDescent="0.3">
      <c r="A163" s="1">
        <v>35</v>
      </c>
      <c r="B163" s="1" t="s">
        <v>14</v>
      </c>
      <c r="C163" s="1" t="s">
        <v>237</v>
      </c>
      <c r="D163" s="1" t="s">
        <v>16</v>
      </c>
      <c r="E163" s="1" t="s">
        <v>17</v>
      </c>
      <c r="F163" s="1" t="s">
        <v>29</v>
      </c>
      <c r="G163" s="1" t="s">
        <v>61</v>
      </c>
      <c r="H163" s="1" t="s">
        <v>288</v>
      </c>
      <c r="I163" s="1" t="s">
        <v>26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0</v>
      </c>
      <c r="AJ163" s="1">
        <v>0</v>
      </c>
    </row>
    <row r="164" spans="1:36" x14ac:dyDescent="0.3">
      <c r="A164" s="1">
        <v>36</v>
      </c>
      <c r="B164" s="1" t="s">
        <v>14</v>
      </c>
      <c r="C164" s="1" t="s">
        <v>237</v>
      </c>
      <c r="D164" s="1" t="s">
        <v>595</v>
      </c>
      <c r="E164" s="1" t="s">
        <v>17</v>
      </c>
      <c r="F164" s="1" t="s">
        <v>29</v>
      </c>
      <c r="G164" s="1" t="s">
        <v>61</v>
      </c>
      <c r="H164" s="1" t="s">
        <v>289</v>
      </c>
      <c r="I164" s="1" t="s">
        <v>26</v>
      </c>
      <c r="J164" s="1">
        <v>16</v>
      </c>
      <c r="K164" s="1">
        <v>2672</v>
      </c>
      <c r="L164" s="1">
        <v>2672</v>
      </c>
      <c r="M164" s="1">
        <v>300000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300000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300000</v>
      </c>
      <c r="AJ164" s="1">
        <v>112</v>
      </c>
    </row>
    <row r="165" spans="1:36" x14ac:dyDescent="0.3">
      <c r="A165" s="1">
        <v>37</v>
      </c>
      <c r="B165" s="1" t="s">
        <v>14</v>
      </c>
      <c r="C165" s="1" t="s">
        <v>237</v>
      </c>
      <c r="D165" s="1" t="s">
        <v>267</v>
      </c>
      <c r="E165" s="1" t="s">
        <v>17</v>
      </c>
      <c r="F165" s="1" t="s">
        <v>29</v>
      </c>
      <c r="G165" s="1" t="s">
        <v>61</v>
      </c>
      <c r="H165" s="1" t="s">
        <v>290</v>
      </c>
      <c r="I165" s="1" t="s">
        <v>26</v>
      </c>
      <c r="J165" s="1">
        <v>18</v>
      </c>
      <c r="K165" s="1">
        <v>3344</v>
      </c>
      <c r="L165" s="1">
        <v>3344</v>
      </c>
      <c r="M165" s="1">
        <v>380000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15000</v>
      </c>
      <c r="T165" s="1">
        <v>0</v>
      </c>
      <c r="U165" s="1">
        <v>0</v>
      </c>
      <c r="V165" s="1">
        <v>0</v>
      </c>
      <c r="W165" s="7">
        <v>395000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395000</v>
      </c>
      <c r="AJ165" s="1">
        <v>113</v>
      </c>
    </row>
    <row r="166" spans="1:36" x14ac:dyDescent="0.3">
      <c r="A166" s="1">
        <v>38</v>
      </c>
      <c r="B166" s="1" t="s">
        <v>14</v>
      </c>
      <c r="C166" s="1" t="s">
        <v>237</v>
      </c>
      <c r="D166" s="1" t="s">
        <v>594</v>
      </c>
      <c r="E166" s="1" t="s">
        <v>17</v>
      </c>
      <c r="F166" s="1" t="s">
        <v>29</v>
      </c>
      <c r="G166" s="1" t="s">
        <v>61</v>
      </c>
      <c r="H166" s="1" t="s">
        <v>291</v>
      </c>
      <c r="I166" s="1" t="s">
        <v>26</v>
      </c>
      <c r="J166" s="1">
        <v>21</v>
      </c>
      <c r="K166" s="1">
        <v>3917</v>
      </c>
      <c r="L166" s="1">
        <v>3917</v>
      </c>
      <c r="M166" s="1">
        <v>458000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7">
        <v>458000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458000</v>
      </c>
      <c r="AJ166" s="1">
        <v>116</v>
      </c>
    </row>
    <row r="167" spans="1:36" x14ac:dyDescent="0.3">
      <c r="A167" s="1">
        <v>39</v>
      </c>
      <c r="B167" s="1" t="s">
        <v>14</v>
      </c>
      <c r="C167" s="1" t="s">
        <v>237</v>
      </c>
      <c r="D167" s="1" t="s">
        <v>252</v>
      </c>
      <c r="E167" s="1" t="s">
        <v>17</v>
      </c>
      <c r="F167" s="1" t="s">
        <v>29</v>
      </c>
      <c r="G167" s="1" t="s">
        <v>44</v>
      </c>
      <c r="H167" s="1" t="s">
        <v>292</v>
      </c>
      <c r="I167" s="1" t="s">
        <v>21</v>
      </c>
      <c r="J167" s="1">
        <v>17</v>
      </c>
      <c r="K167" s="1">
        <v>4123</v>
      </c>
      <c r="L167" s="1">
        <v>4123</v>
      </c>
      <c r="M167" s="1">
        <v>500000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500000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500000</v>
      </c>
      <c r="AJ167" s="1">
        <v>121</v>
      </c>
    </row>
    <row r="168" spans="1:36" x14ac:dyDescent="0.3">
      <c r="A168" s="1">
        <v>40</v>
      </c>
      <c r="B168" s="1" t="s">
        <v>14</v>
      </c>
      <c r="C168" s="1" t="s">
        <v>237</v>
      </c>
      <c r="D168" s="1" t="s">
        <v>16</v>
      </c>
      <c r="E168" s="1" t="s">
        <v>17</v>
      </c>
      <c r="F168" s="1" t="s">
        <v>29</v>
      </c>
      <c r="G168" s="1" t="s">
        <v>98</v>
      </c>
      <c r="H168" s="1" t="s">
        <v>293</v>
      </c>
      <c r="I168" s="1" t="s">
        <v>21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x14ac:dyDescent="0.3">
      <c r="A169" s="1">
        <v>41</v>
      </c>
      <c r="B169" s="1" t="s">
        <v>14</v>
      </c>
      <c r="C169" s="1" t="s">
        <v>237</v>
      </c>
      <c r="D169" s="1" t="s">
        <v>16</v>
      </c>
      <c r="E169" s="1" t="s">
        <v>17</v>
      </c>
      <c r="F169" s="1" t="s">
        <v>37</v>
      </c>
      <c r="G169" s="1" t="s">
        <v>83</v>
      </c>
      <c r="H169" s="1" t="s">
        <v>294</v>
      </c>
      <c r="I169" s="1" t="s">
        <v>21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x14ac:dyDescent="0.3">
      <c r="A170" s="1">
        <v>42</v>
      </c>
      <c r="B170" s="1" t="s">
        <v>14</v>
      </c>
      <c r="C170" s="1" t="s">
        <v>237</v>
      </c>
      <c r="D170" s="1" t="s">
        <v>16</v>
      </c>
      <c r="E170" s="1" t="s">
        <v>17</v>
      </c>
      <c r="F170" s="1" t="s">
        <v>29</v>
      </c>
      <c r="G170" s="1" t="s">
        <v>98</v>
      </c>
      <c r="H170" s="1" t="s">
        <v>831</v>
      </c>
      <c r="I170" s="1" t="s">
        <v>26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x14ac:dyDescent="0.3">
      <c r="A171" s="1">
        <v>43</v>
      </c>
      <c r="B171" s="1" t="s">
        <v>14</v>
      </c>
      <c r="C171" s="1" t="s">
        <v>237</v>
      </c>
      <c r="D171" s="1" t="s">
        <v>16</v>
      </c>
      <c r="E171" s="1" t="s">
        <v>17</v>
      </c>
      <c r="F171" s="1" t="s">
        <v>37</v>
      </c>
      <c r="G171" s="1" t="s">
        <v>83</v>
      </c>
      <c r="H171" s="1" t="s">
        <v>832</v>
      </c>
      <c r="I171" s="1" t="s">
        <v>26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x14ac:dyDescent="0.3">
      <c r="A172" s="1">
        <v>44</v>
      </c>
      <c r="B172" s="1" t="s">
        <v>14</v>
      </c>
      <c r="C172" s="1" t="s">
        <v>237</v>
      </c>
      <c r="D172" s="1" t="s">
        <v>16</v>
      </c>
      <c r="E172" s="1" t="s">
        <v>17</v>
      </c>
      <c r="F172" s="1" t="s">
        <v>29</v>
      </c>
      <c r="G172" s="1" t="s">
        <v>833</v>
      </c>
      <c r="H172" s="1" t="s">
        <v>834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x14ac:dyDescent="0.3">
      <c r="A173" s="2"/>
      <c r="B173" s="2" t="s">
        <v>47</v>
      </c>
      <c r="C173" s="2" t="s">
        <v>237</v>
      </c>
      <c r="D173" s="2"/>
      <c r="E173" s="2"/>
      <c r="F173" s="2"/>
      <c r="G173" s="2"/>
      <c r="H173" s="2"/>
      <c r="I173" s="2"/>
      <c r="J173" s="2"/>
      <c r="K173" s="2">
        <v>37405</v>
      </c>
      <c r="L173" s="2">
        <v>37405</v>
      </c>
      <c r="M173" s="2">
        <v>4759000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30000</v>
      </c>
      <c r="T173" s="2">
        <v>0</v>
      </c>
      <c r="U173" s="2">
        <v>0</v>
      </c>
      <c r="V173" s="2">
        <v>0</v>
      </c>
      <c r="W173" s="2">
        <v>4789000</v>
      </c>
      <c r="X173" s="2">
        <v>0</v>
      </c>
      <c r="Y173" s="2">
        <v>0</v>
      </c>
      <c r="Z173" s="2">
        <v>2000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2000</v>
      </c>
      <c r="AI173" s="2">
        <v>4791000</v>
      </c>
      <c r="AJ173" s="2"/>
    </row>
    <row r="174" spans="1:36" x14ac:dyDescent="0.3">
      <c r="A174" s="1">
        <v>1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29</v>
      </c>
      <c r="G174" s="1" t="s">
        <v>61</v>
      </c>
      <c r="H174" s="1" t="s">
        <v>296</v>
      </c>
      <c r="I174" s="1" t="s">
        <v>26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x14ac:dyDescent="0.3">
      <c r="A175" s="1">
        <v>2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18</v>
      </c>
      <c r="G175" s="1" t="s">
        <v>19</v>
      </c>
      <c r="H175" s="1" t="s">
        <v>297</v>
      </c>
      <c r="I175" s="1" t="s">
        <v>21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x14ac:dyDescent="0.3">
      <c r="A176" s="1">
        <v>3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29</v>
      </c>
      <c r="G176" s="1" t="s">
        <v>246</v>
      </c>
      <c r="H176" s="1" t="s">
        <v>298</v>
      </c>
      <c r="I176" s="1" t="s">
        <v>26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x14ac:dyDescent="0.3">
      <c r="A177" s="1">
        <v>4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18</v>
      </c>
      <c r="G177" s="1" t="s">
        <v>19</v>
      </c>
      <c r="H177" s="1" t="s">
        <v>299</v>
      </c>
      <c r="I177" s="1" t="s">
        <v>21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x14ac:dyDescent="0.3">
      <c r="A178" s="1">
        <v>5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300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x14ac:dyDescent="0.3">
      <c r="A179" s="1">
        <v>6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29</v>
      </c>
      <c r="G179" s="1" t="s">
        <v>61</v>
      </c>
      <c r="H179" s="1" t="s">
        <v>301</v>
      </c>
      <c r="I179" s="1" t="s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x14ac:dyDescent="0.3">
      <c r="A180" s="1">
        <v>7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18</v>
      </c>
      <c r="G180" s="1" t="s">
        <v>19</v>
      </c>
      <c r="H180" s="1" t="s">
        <v>302</v>
      </c>
      <c r="I180" s="1" t="s">
        <v>198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x14ac:dyDescent="0.3">
      <c r="A181" s="1">
        <v>8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40</v>
      </c>
      <c r="G181" s="1" t="s">
        <v>242</v>
      </c>
      <c r="H181" s="1" t="s">
        <v>303</v>
      </c>
      <c r="I181" s="1" t="s">
        <v>26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x14ac:dyDescent="0.3">
      <c r="A182" s="1">
        <v>9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29</v>
      </c>
      <c r="G182" s="1" t="s">
        <v>61</v>
      </c>
      <c r="H182" s="1" t="s">
        <v>304</v>
      </c>
      <c r="I182" s="1" t="s">
        <v>26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x14ac:dyDescent="0.3">
      <c r="A183" s="1">
        <v>10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29</v>
      </c>
      <c r="G183" s="1" t="s">
        <v>61</v>
      </c>
      <c r="H183" s="1" t="s">
        <v>305</v>
      </c>
      <c r="I183" s="1" t="s">
        <v>26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x14ac:dyDescent="0.3">
      <c r="A184" s="1">
        <v>11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29</v>
      </c>
      <c r="G184" s="1" t="s">
        <v>61</v>
      </c>
      <c r="H184" s="1" t="s">
        <v>306</v>
      </c>
      <c r="I184" s="1" t="s">
        <v>26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x14ac:dyDescent="0.3">
      <c r="A185" s="1">
        <v>12</v>
      </c>
      <c r="B185" s="1" t="s">
        <v>14</v>
      </c>
      <c r="C185" s="1" t="s">
        <v>295</v>
      </c>
      <c r="D185" s="1" t="s">
        <v>16</v>
      </c>
      <c r="E185" s="1" t="s">
        <v>17</v>
      </c>
      <c r="F185" s="1" t="s">
        <v>29</v>
      </c>
      <c r="G185" s="1" t="s">
        <v>61</v>
      </c>
      <c r="H185" s="1" t="s">
        <v>307</v>
      </c>
      <c r="I185" s="1" t="s">
        <v>26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x14ac:dyDescent="0.3">
      <c r="A186" s="1">
        <v>13</v>
      </c>
      <c r="B186" s="1" t="s">
        <v>14</v>
      </c>
      <c r="C186" s="1" t="s">
        <v>295</v>
      </c>
      <c r="D186" s="1" t="s">
        <v>16</v>
      </c>
      <c r="E186" s="1" t="s">
        <v>17</v>
      </c>
      <c r="F186" s="1" t="s">
        <v>18</v>
      </c>
      <c r="G186" s="1" t="s">
        <v>69</v>
      </c>
      <c r="H186" s="1" t="s">
        <v>308</v>
      </c>
      <c r="I186" s="1" t="s">
        <v>21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0</v>
      </c>
      <c r="AJ186" s="1">
        <v>0</v>
      </c>
    </row>
    <row r="187" spans="1:36" x14ac:dyDescent="0.3">
      <c r="A187" s="1">
        <v>14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18</v>
      </c>
      <c r="G187" s="1" t="s">
        <v>69</v>
      </c>
      <c r="H187" s="1" t="s">
        <v>309</v>
      </c>
      <c r="I187" s="1" t="s">
        <v>21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15</v>
      </c>
      <c r="B188" s="1" t="s">
        <v>14</v>
      </c>
      <c r="C188" s="1" t="s">
        <v>295</v>
      </c>
      <c r="D188" s="1" t="s">
        <v>16</v>
      </c>
      <c r="E188" s="1" t="s">
        <v>17</v>
      </c>
      <c r="F188" s="1" t="s">
        <v>29</v>
      </c>
      <c r="G188" s="1" t="s">
        <v>61</v>
      </c>
      <c r="H188" s="1" t="s">
        <v>310</v>
      </c>
      <c r="I188" s="1" t="s">
        <v>26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16</v>
      </c>
      <c r="B189" s="1" t="s">
        <v>14</v>
      </c>
      <c r="C189" s="1" t="s">
        <v>295</v>
      </c>
      <c r="D189" s="1" t="s">
        <v>16</v>
      </c>
      <c r="E189" s="1" t="s">
        <v>17</v>
      </c>
      <c r="F189" s="1" t="s">
        <v>29</v>
      </c>
      <c r="G189" s="1" t="s">
        <v>79</v>
      </c>
      <c r="H189" s="1" t="s">
        <v>312</v>
      </c>
      <c r="I189" s="1" t="s">
        <v>26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x14ac:dyDescent="0.3">
      <c r="A190" s="1">
        <v>17</v>
      </c>
      <c r="B190" s="1" t="s">
        <v>14</v>
      </c>
      <c r="C190" s="1" t="s">
        <v>295</v>
      </c>
      <c r="D190" s="1" t="s">
        <v>16</v>
      </c>
      <c r="E190" s="1" t="s">
        <v>17</v>
      </c>
      <c r="F190" s="1" t="s">
        <v>18</v>
      </c>
      <c r="G190" s="1" t="s">
        <v>104</v>
      </c>
      <c r="H190" s="1" t="s">
        <v>314</v>
      </c>
      <c r="I190" s="1" t="s">
        <v>21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x14ac:dyDescent="0.3">
      <c r="A191" s="1">
        <v>18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29</v>
      </c>
      <c r="G191" s="1" t="s">
        <v>79</v>
      </c>
      <c r="H191" s="1" t="s">
        <v>316</v>
      </c>
      <c r="I191" s="1" t="s">
        <v>26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x14ac:dyDescent="0.3">
      <c r="A192" s="1">
        <v>19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29</v>
      </c>
      <c r="G192" s="1" t="s">
        <v>79</v>
      </c>
      <c r="H192" s="1" t="s">
        <v>318</v>
      </c>
      <c r="I192" s="1" t="s">
        <v>26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20</v>
      </c>
      <c r="B193" s="1" t="s">
        <v>14</v>
      </c>
      <c r="C193" s="1" t="s">
        <v>295</v>
      </c>
      <c r="D193" s="1" t="s">
        <v>16</v>
      </c>
      <c r="E193" s="1" t="s">
        <v>17</v>
      </c>
      <c r="F193" s="1" t="s">
        <v>18</v>
      </c>
      <c r="G193" s="1" t="s">
        <v>104</v>
      </c>
      <c r="H193" s="1" t="s">
        <v>320</v>
      </c>
      <c r="I193" s="1" t="s">
        <v>21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x14ac:dyDescent="0.3">
      <c r="A194" s="1">
        <v>21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29</v>
      </c>
      <c r="G194" s="1" t="s">
        <v>85</v>
      </c>
      <c r="H194" s="1" t="s">
        <v>321</v>
      </c>
      <c r="I194" s="1" t="s">
        <v>26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x14ac:dyDescent="0.3">
      <c r="A195" s="1">
        <v>22</v>
      </c>
      <c r="B195" s="1" t="s">
        <v>14</v>
      </c>
      <c r="C195" s="1" t="s">
        <v>295</v>
      </c>
      <c r="D195" s="1" t="s">
        <v>16</v>
      </c>
      <c r="E195" s="1" t="s">
        <v>17</v>
      </c>
      <c r="F195" s="1" t="s">
        <v>49</v>
      </c>
      <c r="G195" s="1" t="s">
        <v>88</v>
      </c>
      <c r="H195" s="1" t="s">
        <v>189</v>
      </c>
      <c r="I195" s="1" t="s">
        <v>49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x14ac:dyDescent="0.3">
      <c r="A196" s="1">
        <v>23</v>
      </c>
      <c r="B196" s="1" t="s">
        <v>14</v>
      </c>
      <c r="C196" s="1" t="s">
        <v>295</v>
      </c>
      <c r="D196" s="1" t="s">
        <v>16</v>
      </c>
      <c r="E196" s="1" t="s">
        <v>17</v>
      </c>
      <c r="F196" s="1" t="s">
        <v>49</v>
      </c>
      <c r="G196" s="1" t="s">
        <v>88</v>
      </c>
      <c r="H196" s="1" t="s">
        <v>191</v>
      </c>
      <c r="I196" s="1" t="s">
        <v>49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0</v>
      </c>
      <c r="AJ196" s="1">
        <v>0</v>
      </c>
    </row>
    <row r="197" spans="1:36" x14ac:dyDescent="0.3">
      <c r="A197" s="1">
        <v>24</v>
      </c>
      <c r="B197" s="1" t="s">
        <v>14</v>
      </c>
      <c r="C197" s="1" t="s">
        <v>295</v>
      </c>
      <c r="D197" s="1" t="s">
        <v>16</v>
      </c>
      <c r="E197" s="1" t="s">
        <v>17</v>
      </c>
      <c r="F197" s="1" t="s">
        <v>29</v>
      </c>
      <c r="G197" s="1" t="s">
        <v>246</v>
      </c>
      <c r="H197" s="1" t="s">
        <v>324</v>
      </c>
      <c r="I197" s="1" t="s">
        <v>26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0</v>
      </c>
      <c r="AJ197" s="1">
        <v>0</v>
      </c>
    </row>
    <row r="198" spans="1:36" x14ac:dyDescent="0.3">
      <c r="A198" s="1">
        <v>25</v>
      </c>
      <c r="B198" s="1" t="s">
        <v>14</v>
      </c>
      <c r="C198" s="1" t="s">
        <v>295</v>
      </c>
      <c r="D198" s="1" t="s">
        <v>16</v>
      </c>
      <c r="E198" s="1" t="s">
        <v>17</v>
      </c>
      <c r="F198" s="1" t="s">
        <v>29</v>
      </c>
      <c r="G198" s="1" t="s">
        <v>30</v>
      </c>
      <c r="H198" s="1" t="s">
        <v>325</v>
      </c>
      <c r="I198" s="1" t="s">
        <v>26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0</v>
      </c>
      <c r="AJ198" s="1">
        <v>0</v>
      </c>
    </row>
    <row r="199" spans="1:36" x14ac:dyDescent="0.3">
      <c r="A199" s="1">
        <v>26</v>
      </c>
      <c r="B199" s="1" t="s">
        <v>14</v>
      </c>
      <c r="C199" s="1" t="s">
        <v>295</v>
      </c>
      <c r="D199" s="1" t="s">
        <v>16</v>
      </c>
      <c r="E199" s="1" t="s">
        <v>32</v>
      </c>
      <c r="F199" s="1" t="s">
        <v>75</v>
      </c>
      <c r="G199" s="1" t="s">
        <v>76</v>
      </c>
      <c r="H199" s="1" t="s">
        <v>326</v>
      </c>
      <c r="I199" s="1" t="s">
        <v>26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0</v>
      </c>
      <c r="AJ199" s="1">
        <v>0</v>
      </c>
    </row>
    <row r="200" spans="1:36" x14ac:dyDescent="0.3">
      <c r="A200" s="1">
        <v>27</v>
      </c>
      <c r="B200" s="1" t="s">
        <v>14</v>
      </c>
      <c r="C200" s="1" t="s">
        <v>295</v>
      </c>
      <c r="D200" s="1" t="s">
        <v>16</v>
      </c>
      <c r="E200" s="1" t="s">
        <v>17</v>
      </c>
      <c r="F200" s="1" t="s">
        <v>37</v>
      </c>
      <c r="G200" s="1" t="s">
        <v>83</v>
      </c>
      <c r="H200" s="1" t="s">
        <v>327</v>
      </c>
      <c r="I200" s="1" t="s">
        <v>21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0</v>
      </c>
      <c r="AJ200" s="1">
        <v>0</v>
      </c>
    </row>
    <row r="201" spans="1:36" x14ac:dyDescent="0.3">
      <c r="A201" s="1">
        <v>28</v>
      </c>
      <c r="B201" s="1" t="s">
        <v>14</v>
      </c>
      <c r="C201" s="1" t="s">
        <v>295</v>
      </c>
      <c r="D201" s="1" t="s">
        <v>16</v>
      </c>
      <c r="E201" s="1" t="s">
        <v>17</v>
      </c>
      <c r="F201" s="1" t="s">
        <v>37</v>
      </c>
      <c r="G201" s="1" t="s">
        <v>38</v>
      </c>
      <c r="H201" s="1" t="s">
        <v>328</v>
      </c>
      <c r="I201" s="1" t="s">
        <v>21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0</v>
      </c>
      <c r="AJ201" s="1">
        <v>0</v>
      </c>
    </row>
    <row r="202" spans="1:36" x14ac:dyDescent="0.3">
      <c r="A202" s="1">
        <v>29</v>
      </c>
      <c r="B202" s="1" t="s">
        <v>14</v>
      </c>
      <c r="C202" s="1" t="s">
        <v>295</v>
      </c>
      <c r="D202" s="1" t="s">
        <v>16</v>
      </c>
      <c r="E202" s="1" t="s">
        <v>17</v>
      </c>
      <c r="F202" s="1" t="s">
        <v>37</v>
      </c>
      <c r="G202" s="1" t="s">
        <v>38</v>
      </c>
      <c r="H202" s="1" t="s">
        <v>329</v>
      </c>
      <c r="I202" s="1" t="s">
        <v>21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0</v>
      </c>
      <c r="AJ202" s="1">
        <v>0</v>
      </c>
    </row>
    <row r="203" spans="1:36" x14ac:dyDescent="0.3">
      <c r="A203" s="1">
        <v>30</v>
      </c>
      <c r="B203" s="1" t="s">
        <v>14</v>
      </c>
      <c r="C203" s="1" t="s">
        <v>295</v>
      </c>
      <c r="D203" s="1" t="s">
        <v>16</v>
      </c>
      <c r="E203" s="1" t="s">
        <v>32</v>
      </c>
      <c r="F203" s="1" t="s">
        <v>29</v>
      </c>
      <c r="G203" s="1" t="s">
        <v>268</v>
      </c>
      <c r="H203" s="1" t="s">
        <v>269</v>
      </c>
      <c r="I203" s="1" t="s">
        <v>26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0</v>
      </c>
      <c r="AJ203" s="1">
        <v>0</v>
      </c>
    </row>
    <row r="204" spans="1:36" x14ac:dyDescent="0.3">
      <c r="A204" s="1">
        <v>31</v>
      </c>
      <c r="B204" s="1" t="s">
        <v>14</v>
      </c>
      <c r="C204" s="1" t="s">
        <v>295</v>
      </c>
      <c r="D204" s="1" t="s">
        <v>16</v>
      </c>
      <c r="E204" s="1" t="s">
        <v>32</v>
      </c>
      <c r="F204" s="1" t="s">
        <v>29</v>
      </c>
      <c r="G204" s="1" t="s">
        <v>268</v>
      </c>
      <c r="H204" s="1" t="s">
        <v>331</v>
      </c>
      <c r="I204" s="1" t="s">
        <v>26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0</v>
      </c>
      <c r="AJ204" s="1">
        <v>0</v>
      </c>
    </row>
    <row r="205" spans="1:36" x14ac:dyDescent="0.3">
      <c r="A205" s="1">
        <v>32</v>
      </c>
      <c r="B205" s="1" t="s">
        <v>14</v>
      </c>
      <c r="C205" s="1" t="s">
        <v>295</v>
      </c>
      <c r="D205" s="1" t="s">
        <v>16</v>
      </c>
      <c r="E205" s="1" t="s">
        <v>17</v>
      </c>
      <c r="F205" s="1" t="s">
        <v>37</v>
      </c>
      <c r="G205" s="1" t="s">
        <v>38</v>
      </c>
      <c r="H205" s="1" t="s">
        <v>332</v>
      </c>
      <c r="I205" s="1" t="s">
        <v>21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0</v>
      </c>
      <c r="AJ205" s="1">
        <v>0</v>
      </c>
    </row>
    <row r="206" spans="1:36" x14ac:dyDescent="0.3">
      <c r="A206" s="1">
        <v>33</v>
      </c>
      <c r="B206" s="1" t="s">
        <v>14</v>
      </c>
      <c r="C206" s="1" t="s">
        <v>295</v>
      </c>
      <c r="D206" s="1" t="s">
        <v>16</v>
      </c>
      <c r="E206" s="1" t="s">
        <v>17</v>
      </c>
      <c r="F206" s="1" t="s">
        <v>49</v>
      </c>
      <c r="G206" s="1" t="s">
        <v>101</v>
      </c>
      <c r="H206" s="1" t="s">
        <v>200</v>
      </c>
      <c r="I206" s="1" t="s">
        <v>49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0</v>
      </c>
      <c r="AJ206" s="1">
        <v>0</v>
      </c>
    </row>
    <row r="207" spans="1:36" x14ac:dyDescent="0.3">
      <c r="A207" s="1">
        <v>34</v>
      </c>
      <c r="B207" s="1" t="s">
        <v>14</v>
      </c>
      <c r="C207" s="1" t="s">
        <v>295</v>
      </c>
      <c r="D207" s="1" t="s">
        <v>16</v>
      </c>
      <c r="E207" s="1" t="s">
        <v>17</v>
      </c>
      <c r="F207" s="1" t="s">
        <v>49</v>
      </c>
      <c r="G207" s="1" t="s">
        <v>101</v>
      </c>
      <c r="H207" s="1" t="s">
        <v>202</v>
      </c>
      <c r="I207" s="1" t="s">
        <v>49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0</v>
      </c>
      <c r="AJ207" s="1">
        <v>0</v>
      </c>
    </row>
    <row r="208" spans="1:36" x14ac:dyDescent="0.3">
      <c r="A208" s="1">
        <v>35</v>
      </c>
      <c r="B208" s="1" t="s">
        <v>14</v>
      </c>
      <c r="C208" s="1" t="s">
        <v>295</v>
      </c>
      <c r="D208" s="1" t="s">
        <v>16</v>
      </c>
      <c r="E208" s="1" t="s">
        <v>17</v>
      </c>
      <c r="F208" s="1" t="s">
        <v>18</v>
      </c>
      <c r="G208" s="1" t="s">
        <v>104</v>
      </c>
      <c r="H208" s="1" t="s">
        <v>334</v>
      </c>
      <c r="I208" s="1" t="s">
        <v>21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0</v>
      </c>
      <c r="AJ208" s="1">
        <v>0</v>
      </c>
    </row>
    <row r="209" spans="1:36" x14ac:dyDescent="0.3">
      <c r="A209" s="1">
        <v>36</v>
      </c>
      <c r="B209" s="1" t="s">
        <v>14</v>
      </c>
      <c r="C209" s="1" t="s">
        <v>295</v>
      </c>
      <c r="D209" s="1" t="s">
        <v>335</v>
      </c>
      <c r="E209" s="1" t="s">
        <v>17</v>
      </c>
      <c r="F209" s="1" t="s">
        <v>18</v>
      </c>
      <c r="G209" s="1" t="s">
        <v>107</v>
      </c>
      <c r="H209" s="1" t="s">
        <v>336</v>
      </c>
      <c r="I209" s="1" t="s">
        <v>21</v>
      </c>
      <c r="J209" s="1">
        <v>16</v>
      </c>
      <c r="K209" s="1">
        <v>2382</v>
      </c>
      <c r="L209" s="1">
        <v>2382</v>
      </c>
      <c r="M209" s="1">
        <v>266000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266000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266000</v>
      </c>
      <c r="AJ209" s="1">
        <v>111</v>
      </c>
    </row>
    <row r="210" spans="1:36" x14ac:dyDescent="0.3">
      <c r="A210" s="1">
        <v>37</v>
      </c>
      <c r="B210" s="1" t="s">
        <v>14</v>
      </c>
      <c r="C210" s="1" t="s">
        <v>295</v>
      </c>
      <c r="D210" s="1" t="s">
        <v>337</v>
      </c>
      <c r="E210" s="1" t="s">
        <v>17</v>
      </c>
      <c r="F210" s="1" t="s">
        <v>29</v>
      </c>
      <c r="G210" s="1" t="s">
        <v>61</v>
      </c>
      <c r="H210" s="1" t="s">
        <v>339</v>
      </c>
      <c r="I210" s="1" t="s">
        <v>26</v>
      </c>
      <c r="J210" s="1">
        <v>19</v>
      </c>
      <c r="K210" s="1">
        <v>1561</v>
      </c>
      <c r="L210" s="1">
        <v>1561</v>
      </c>
      <c r="M210" s="1">
        <v>290000</v>
      </c>
      <c r="N210" s="1">
        <v>0</v>
      </c>
      <c r="O210" s="1">
        <v>0</v>
      </c>
      <c r="P210" s="1">
        <v>0</v>
      </c>
      <c r="Q210" s="1">
        <v>6000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296000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296000</v>
      </c>
      <c r="AJ210" s="1">
        <v>185</v>
      </c>
    </row>
    <row r="211" spans="1:36" x14ac:dyDescent="0.3">
      <c r="A211" s="1">
        <v>38</v>
      </c>
      <c r="B211" s="1" t="s">
        <v>14</v>
      </c>
      <c r="C211" s="1" t="s">
        <v>295</v>
      </c>
      <c r="D211" s="1" t="s">
        <v>340</v>
      </c>
      <c r="E211" s="1" t="s">
        <v>17</v>
      </c>
      <c r="F211" s="1" t="s">
        <v>18</v>
      </c>
      <c r="G211" s="1" t="s">
        <v>69</v>
      </c>
      <c r="H211" s="1" t="s">
        <v>341</v>
      </c>
      <c r="I211" s="1" t="s">
        <v>21</v>
      </c>
      <c r="J211" s="1">
        <v>15</v>
      </c>
      <c r="K211" s="1">
        <v>2459</v>
      </c>
      <c r="L211" s="1">
        <v>2459</v>
      </c>
      <c r="M211" s="1">
        <v>258000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258000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258000</v>
      </c>
      <c r="AJ211" s="1">
        <v>104</v>
      </c>
    </row>
    <row r="212" spans="1:36" x14ac:dyDescent="0.3">
      <c r="A212" s="1">
        <v>39</v>
      </c>
      <c r="B212" s="1" t="s">
        <v>14</v>
      </c>
      <c r="C212" s="1" t="s">
        <v>295</v>
      </c>
      <c r="D212" s="1" t="s">
        <v>565</v>
      </c>
      <c r="E212" s="1" t="s">
        <v>17</v>
      </c>
      <c r="F212" s="1" t="s">
        <v>49</v>
      </c>
      <c r="G212" s="1" t="s">
        <v>101</v>
      </c>
      <c r="H212" s="1" t="s">
        <v>215</v>
      </c>
      <c r="I212" s="1" t="s">
        <v>49</v>
      </c>
      <c r="J212" s="1">
        <v>19</v>
      </c>
      <c r="K212" s="1">
        <v>2753</v>
      </c>
      <c r="L212" s="1">
        <v>2753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x14ac:dyDescent="0.3">
      <c r="A213" s="1">
        <v>40</v>
      </c>
      <c r="B213" s="1" t="s">
        <v>14</v>
      </c>
      <c r="C213" s="1" t="s">
        <v>295</v>
      </c>
      <c r="D213" s="1" t="s">
        <v>741</v>
      </c>
      <c r="E213" s="1" t="s">
        <v>17</v>
      </c>
      <c r="F213" s="1" t="s">
        <v>49</v>
      </c>
      <c r="G213" s="1" t="s">
        <v>101</v>
      </c>
      <c r="H213" s="1" t="s">
        <v>343</v>
      </c>
      <c r="I213" s="1" t="s">
        <v>49</v>
      </c>
      <c r="J213" s="1">
        <v>21</v>
      </c>
      <c r="K213" s="1">
        <v>2466</v>
      </c>
      <c r="L213" s="1">
        <v>2466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x14ac:dyDescent="0.3">
      <c r="A214" s="1">
        <v>41</v>
      </c>
      <c r="B214" s="1" t="s">
        <v>14</v>
      </c>
      <c r="C214" s="1" t="s">
        <v>295</v>
      </c>
      <c r="D214" s="1" t="s">
        <v>337</v>
      </c>
      <c r="E214" s="1" t="s">
        <v>17</v>
      </c>
      <c r="F214" s="1" t="s">
        <v>40</v>
      </c>
      <c r="G214" s="1" t="s">
        <v>55</v>
      </c>
      <c r="H214" s="1" t="s">
        <v>349</v>
      </c>
      <c r="I214" s="1" t="s">
        <v>21</v>
      </c>
      <c r="J214" s="1">
        <v>17</v>
      </c>
      <c r="K214" s="1">
        <v>2281</v>
      </c>
      <c r="L214" s="1">
        <v>2281</v>
      </c>
      <c r="M214" s="1">
        <v>209000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209000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209000</v>
      </c>
      <c r="AJ214" s="1">
        <v>91</v>
      </c>
    </row>
    <row r="215" spans="1:36" x14ac:dyDescent="0.3">
      <c r="A215" s="1">
        <v>42</v>
      </c>
      <c r="B215" s="1" t="s">
        <v>14</v>
      </c>
      <c r="C215" s="1" t="s">
        <v>295</v>
      </c>
      <c r="D215" s="1" t="s">
        <v>598</v>
      </c>
      <c r="E215" s="1" t="s">
        <v>17</v>
      </c>
      <c r="F215" s="1" t="s">
        <v>29</v>
      </c>
      <c r="G215" s="1" t="s">
        <v>61</v>
      </c>
      <c r="H215" s="1" t="s">
        <v>351</v>
      </c>
      <c r="I215" s="1" t="s">
        <v>26</v>
      </c>
      <c r="J215" s="1">
        <v>18</v>
      </c>
      <c r="K215" s="1">
        <v>2202</v>
      </c>
      <c r="L215" s="1">
        <v>2202</v>
      </c>
      <c r="M215" s="1">
        <v>275000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275000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275000</v>
      </c>
      <c r="AJ215" s="1">
        <v>124</v>
      </c>
    </row>
    <row r="216" spans="1:36" x14ac:dyDescent="0.3">
      <c r="A216" s="1">
        <v>43</v>
      </c>
      <c r="B216" s="1" t="s">
        <v>14</v>
      </c>
      <c r="C216" s="1" t="s">
        <v>295</v>
      </c>
      <c r="D216" s="1" t="s">
        <v>570</v>
      </c>
      <c r="E216" s="1" t="s">
        <v>17</v>
      </c>
      <c r="F216" s="1" t="s">
        <v>29</v>
      </c>
      <c r="G216" s="1" t="s">
        <v>246</v>
      </c>
      <c r="H216" s="1" t="s">
        <v>353</v>
      </c>
      <c r="I216" s="1" t="s">
        <v>26</v>
      </c>
      <c r="J216" s="1">
        <v>18</v>
      </c>
      <c r="K216" s="1">
        <v>1066</v>
      </c>
      <c r="L216" s="1">
        <v>1066</v>
      </c>
      <c r="M216" s="1">
        <v>186000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186000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186000</v>
      </c>
      <c r="AJ216" s="1">
        <v>174</v>
      </c>
    </row>
    <row r="217" spans="1:36" x14ac:dyDescent="0.3">
      <c r="A217" s="1">
        <v>44</v>
      </c>
      <c r="B217" s="1" t="s">
        <v>14</v>
      </c>
      <c r="C217" s="1" t="s">
        <v>295</v>
      </c>
      <c r="D217" s="1" t="s">
        <v>311</v>
      </c>
      <c r="E217" s="1" t="s">
        <v>32</v>
      </c>
      <c r="F217" s="1" t="s">
        <v>29</v>
      </c>
      <c r="G217" s="1" t="s">
        <v>33</v>
      </c>
      <c r="H217" s="1" t="s">
        <v>354</v>
      </c>
      <c r="I217" s="1" t="s">
        <v>26</v>
      </c>
      <c r="J217" s="1">
        <v>18</v>
      </c>
      <c r="K217" s="1">
        <v>2861</v>
      </c>
      <c r="L217" s="1">
        <v>2861</v>
      </c>
      <c r="M217" s="1">
        <v>400000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400000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17000</v>
      </c>
      <c r="AF217" s="1">
        <v>0</v>
      </c>
      <c r="AG217" s="1">
        <v>0</v>
      </c>
      <c r="AH217" s="7">
        <v>17000</v>
      </c>
      <c r="AI217" s="7">
        <v>417000</v>
      </c>
      <c r="AJ217" s="1">
        <v>139</v>
      </c>
    </row>
    <row r="218" spans="1:36" x14ac:dyDescent="0.3">
      <c r="A218" s="1">
        <v>45</v>
      </c>
      <c r="B218" s="1" t="s">
        <v>14</v>
      </c>
      <c r="C218" s="1" t="s">
        <v>295</v>
      </c>
      <c r="D218" s="1" t="s">
        <v>16</v>
      </c>
      <c r="E218" s="1" t="s">
        <v>17</v>
      </c>
      <c r="F218" s="1" t="s">
        <v>29</v>
      </c>
      <c r="G218" s="1" t="s">
        <v>98</v>
      </c>
      <c r="H218" s="1" t="s">
        <v>355</v>
      </c>
      <c r="I218" s="1" t="s">
        <v>26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0</v>
      </c>
      <c r="AJ218" s="1">
        <v>0</v>
      </c>
    </row>
    <row r="219" spans="1:36" x14ac:dyDescent="0.3">
      <c r="A219" s="1">
        <v>46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29</v>
      </c>
      <c r="G219" s="1" t="s">
        <v>61</v>
      </c>
      <c r="H219" s="1" t="s">
        <v>356</v>
      </c>
      <c r="I219" s="1" t="s">
        <v>26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x14ac:dyDescent="0.3">
      <c r="A220" s="1">
        <v>47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29</v>
      </c>
      <c r="G220" s="1" t="s">
        <v>61</v>
      </c>
      <c r="H220" s="1" t="s">
        <v>357</v>
      </c>
      <c r="I220" s="1" t="s">
        <v>26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x14ac:dyDescent="0.3">
      <c r="A221" s="1">
        <v>48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29</v>
      </c>
      <c r="G221" s="1" t="s">
        <v>61</v>
      </c>
      <c r="H221" s="1" t="s">
        <v>358</v>
      </c>
      <c r="I221" s="1" t="s">
        <v>26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x14ac:dyDescent="0.3">
      <c r="A222" s="1">
        <v>49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37</v>
      </c>
      <c r="G222" s="1" t="s">
        <v>38</v>
      </c>
      <c r="H222" s="1" t="s">
        <v>359</v>
      </c>
      <c r="I222" s="1" t="s">
        <v>21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x14ac:dyDescent="0.3">
      <c r="A223" s="1">
        <v>50</v>
      </c>
      <c r="B223" s="1" t="s">
        <v>14</v>
      </c>
      <c r="C223" s="1" t="s">
        <v>295</v>
      </c>
      <c r="D223" s="1" t="s">
        <v>597</v>
      </c>
      <c r="E223" s="1" t="s">
        <v>17</v>
      </c>
      <c r="F223" s="1" t="s">
        <v>29</v>
      </c>
      <c r="G223" s="1" t="s">
        <v>61</v>
      </c>
      <c r="H223" s="1" t="s">
        <v>360</v>
      </c>
      <c r="I223" s="1" t="s">
        <v>26</v>
      </c>
      <c r="J223" s="1">
        <v>18</v>
      </c>
      <c r="K223" s="1">
        <v>3062</v>
      </c>
      <c r="L223" s="1">
        <v>3062</v>
      </c>
      <c r="M223" s="1">
        <v>346000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346000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346000</v>
      </c>
      <c r="AJ223" s="1">
        <v>112</v>
      </c>
    </row>
    <row r="224" spans="1:36" x14ac:dyDescent="0.3">
      <c r="A224" s="1">
        <v>51</v>
      </c>
      <c r="B224" s="1" t="s">
        <v>14</v>
      </c>
      <c r="C224" s="1" t="s">
        <v>295</v>
      </c>
      <c r="D224" s="1" t="s">
        <v>607</v>
      </c>
      <c r="E224" s="1" t="s">
        <v>17</v>
      </c>
      <c r="F224" s="1" t="s">
        <v>29</v>
      </c>
      <c r="G224" s="1" t="s">
        <v>61</v>
      </c>
      <c r="H224" s="1" t="s">
        <v>361</v>
      </c>
      <c r="I224" s="1" t="s">
        <v>26</v>
      </c>
      <c r="J224" s="1">
        <v>19</v>
      </c>
      <c r="K224" s="1">
        <v>2972</v>
      </c>
      <c r="L224" s="1">
        <v>2972</v>
      </c>
      <c r="M224" s="1">
        <v>346398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346398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346398</v>
      </c>
      <c r="AJ224" s="1">
        <v>116</v>
      </c>
    </row>
    <row r="225" spans="1:36" x14ac:dyDescent="0.3">
      <c r="A225" s="1">
        <v>52</v>
      </c>
      <c r="B225" s="1" t="s">
        <v>14</v>
      </c>
      <c r="C225" s="1" t="s">
        <v>295</v>
      </c>
      <c r="D225" s="1" t="s">
        <v>517</v>
      </c>
      <c r="E225" s="1" t="s">
        <v>17</v>
      </c>
      <c r="F225" s="1" t="s">
        <v>29</v>
      </c>
      <c r="G225" s="1" t="s">
        <v>61</v>
      </c>
      <c r="H225" s="1" t="s">
        <v>362</v>
      </c>
      <c r="I225" s="1" t="s">
        <v>26</v>
      </c>
      <c r="J225" s="1">
        <v>18</v>
      </c>
      <c r="K225" s="1">
        <v>2369</v>
      </c>
      <c r="L225" s="1">
        <v>2369</v>
      </c>
      <c r="M225" s="1">
        <v>268000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268000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268000</v>
      </c>
      <c r="AJ225" s="1">
        <v>113</v>
      </c>
    </row>
    <row r="226" spans="1:36" x14ac:dyDescent="0.3">
      <c r="A226" s="1">
        <v>53</v>
      </c>
      <c r="B226" s="1" t="s">
        <v>14</v>
      </c>
      <c r="C226" s="1" t="s">
        <v>295</v>
      </c>
      <c r="D226" s="1" t="s">
        <v>16</v>
      </c>
      <c r="E226" s="1" t="s">
        <v>17</v>
      </c>
      <c r="F226" s="1" t="s">
        <v>29</v>
      </c>
      <c r="G226" s="1" t="s">
        <v>363</v>
      </c>
      <c r="H226" s="1" t="s">
        <v>364</v>
      </c>
      <c r="I226" s="1" t="s">
        <v>21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x14ac:dyDescent="0.3">
      <c r="A227" s="1">
        <v>54</v>
      </c>
      <c r="B227" s="1" t="s">
        <v>14</v>
      </c>
      <c r="C227" s="1" t="s">
        <v>295</v>
      </c>
      <c r="D227" s="1" t="s">
        <v>16</v>
      </c>
      <c r="E227" s="1" t="s">
        <v>17</v>
      </c>
      <c r="F227" s="1" t="s">
        <v>37</v>
      </c>
      <c r="G227" s="1" t="s">
        <v>83</v>
      </c>
      <c r="H227" s="1" t="s">
        <v>365</v>
      </c>
      <c r="I227" s="1" t="s">
        <v>21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1">
        <v>55</v>
      </c>
      <c r="B228" s="1" t="s">
        <v>14</v>
      </c>
      <c r="C228" s="1" t="s">
        <v>295</v>
      </c>
      <c r="D228" s="1" t="s">
        <v>315</v>
      </c>
      <c r="E228" s="1" t="s">
        <v>17</v>
      </c>
      <c r="F228" s="1" t="s">
        <v>29</v>
      </c>
      <c r="G228" s="1" t="s">
        <v>44</v>
      </c>
      <c r="H228" s="1" t="s">
        <v>366</v>
      </c>
      <c r="I228" s="1" t="s">
        <v>21</v>
      </c>
      <c r="J228" s="1">
        <v>20</v>
      </c>
      <c r="K228" s="1">
        <v>3254</v>
      </c>
      <c r="L228" s="1">
        <v>3254</v>
      </c>
      <c r="M228" s="1">
        <v>460000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460000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460000</v>
      </c>
      <c r="AJ228" s="1">
        <v>141</v>
      </c>
    </row>
    <row r="229" spans="1:36" x14ac:dyDescent="0.3">
      <c r="A229" s="1">
        <v>56</v>
      </c>
      <c r="B229" s="1" t="s">
        <v>14</v>
      </c>
      <c r="C229" s="1" t="s">
        <v>295</v>
      </c>
      <c r="D229" s="1" t="s">
        <v>319</v>
      </c>
      <c r="E229" s="1" t="s">
        <v>17</v>
      </c>
      <c r="F229" s="1" t="s">
        <v>29</v>
      </c>
      <c r="G229" s="1" t="s">
        <v>44</v>
      </c>
      <c r="H229" s="1" t="s">
        <v>367</v>
      </c>
      <c r="I229" s="1" t="s">
        <v>21</v>
      </c>
      <c r="J229" s="1">
        <v>21</v>
      </c>
      <c r="K229" s="1">
        <v>1780</v>
      </c>
      <c r="L229" s="1">
        <v>1780</v>
      </c>
      <c r="M229" s="1">
        <v>272000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272000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272000</v>
      </c>
      <c r="AJ229" s="1">
        <v>152</v>
      </c>
    </row>
    <row r="230" spans="1:36" x14ac:dyDescent="0.3">
      <c r="A230" s="1">
        <v>57</v>
      </c>
      <c r="B230" s="1" t="s">
        <v>14</v>
      </c>
      <c r="C230" s="1" t="s">
        <v>295</v>
      </c>
      <c r="D230" s="1" t="s">
        <v>333</v>
      </c>
      <c r="E230" s="1" t="s">
        <v>17</v>
      </c>
      <c r="F230" s="1" t="s">
        <v>18</v>
      </c>
      <c r="G230" s="1" t="s">
        <v>368</v>
      </c>
      <c r="H230" s="1" t="s">
        <v>369</v>
      </c>
      <c r="I230" s="1" t="s">
        <v>21</v>
      </c>
      <c r="J230" s="1">
        <v>15</v>
      </c>
      <c r="K230" s="1">
        <v>1470</v>
      </c>
      <c r="L230" s="1">
        <v>1470</v>
      </c>
      <c r="M230" s="1">
        <v>205000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205000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205000</v>
      </c>
      <c r="AJ230" s="1">
        <v>139</v>
      </c>
    </row>
    <row r="231" spans="1:36" x14ac:dyDescent="0.3">
      <c r="A231" s="1">
        <v>58</v>
      </c>
      <c r="B231" s="1" t="s">
        <v>14</v>
      </c>
      <c r="C231" s="1" t="s">
        <v>295</v>
      </c>
      <c r="D231" s="1" t="s">
        <v>444</v>
      </c>
      <c r="E231" s="1" t="s">
        <v>17</v>
      </c>
      <c r="F231" s="1" t="s">
        <v>18</v>
      </c>
      <c r="G231" s="1" t="s">
        <v>368</v>
      </c>
      <c r="H231" s="1" t="s">
        <v>370</v>
      </c>
      <c r="I231" s="1" t="s">
        <v>21</v>
      </c>
      <c r="J231" s="1">
        <v>14</v>
      </c>
      <c r="K231" s="1">
        <v>1192</v>
      </c>
      <c r="L231" s="1">
        <v>1192</v>
      </c>
      <c r="M231" s="1">
        <v>161000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161000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161000</v>
      </c>
      <c r="AJ231" s="1">
        <v>135</v>
      </c>
    </row>
    <row r="232" spans="1:36" x14ac:dyDescent="0.3">
      <c r="A232" s="1">
        <v>59</v>
      </c>
      <c r="B232" s="1" t="s">
        <v>14</v>
      </c>
      <c r="C232" s="1" t="s">
        <v>295</v>
      </c>
      <c r="D232" s="1" t="s">
        <v>315</v>
      </c>
      <c r="E232" s="1" t="s">
        <v>17</v>
      </c>
      <c r="F232" s="1" t="s">
        <v>18</v>
      </c>
      <c r="G232" s="1" t="s">
        <v>368</v>
      </c>
      <c r="H232" s="1" t="s">
        <v>371</v>
      </c>
      <c r="I232" s="1" t="s">
        <v>21</v>
      </c>
      <c r="J232" s="1">
        <v>8</v>
      </c>
      <c r="K232" s="1">
        <v>986</v>
      </c>
      <c r="L232" s="1">
        <v>986</v>
      </c>
      <c r="M232" s="1">
        <v>115000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115000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115000</v>
      </c>
      <c r="AJ232" s="1">
        <v>116</v>
      </c>
    </row>
    <row r="233" spans="1:36" x14ac:dyDescent="0.3">
      <c r="A233" s="1">
        <v>60</v>
      </c>
      <c r="B233" s="1" t="s">
        <v>14</v>
      </c>
      <c r="C233" s="1" t="s">
        <v>295</v>
      </c>
      <c r="D233" s="1" t="s">
        <v>569</v>
      </c>
      <c r="E233" s="1" t="s">
        <v>17</v>
      </c>
      <c r="F233" s="1" t="s">
        <v>29</v>
      </c>
      <c r="G233" s="1" t="s">
        <v>372</v>
      </c>
      <c r="H233" s="1" t="s">
        <v>373</v>
      </c>
      <c r="I233" s="1" t="s">
        <v>26</v>
      </c>
      <c r="J233" s="1">
        <v>20</v>
      </c>
      <c r="K233" s="1">
        <v>2469</v>
      </c>
      <c r="L233" s="1">
        <v>2469</v>
      </c>
      <c r="M233" s="1">
        <v>400000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400000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15000</v>
      </c>
      <c r="AF233" s="1">
        <v>0</v>
      </c>
      <c r="AG233" s="1">
        <v>0</v>
      </c>
      <c r="AH233" s="7">
        <v>15000</v>
      </c>
      <c r="AI233" s="7">
        <v>415000</v>
      </c>
      <c r="AJ233" s="1">
        <v>162</v>
      </c>
    </row>
    <row r="234" spans="1:36" x14ac:dyDescent="0.3">
      <c r="A234" s="1">
        <v>61</v>
      </c>
      <c r="B234" s="1" t="s">
        <v>14</v>
      </c>
      <c r="C234" s="1" t="s">
        <v>295</v>
      </c>
      <c r="D234" s="1" t="s">
        <v>567</v>
      </c>
      <c r="E234" s="1" t="s">
        <v>17</v>
      </c>
      <c r="F234" s="1" t="s">
        <v>29</v>
      </c>
      <c r="G234" s="1" t="s">
        <v>372</v>
      </c>
      <c r="H234" s="1" t="s">
        <v>374</v>
      </c>
      <c r="I234" s="1" t="s">
        <v>26</v>
      </c>
      <c r="J234" s="1">
        <v>21</v>
      </c>
      <c r="K234" s="1">
        <v>1854</v>
      </c>
      <c r="L234" s="1">
        <v>1854</v>
      </c>
      <c r="M234" s="1">
        <v>246000</v>
      </c>
      <c r="N234" s="1">
        <v>0</v>
      </c>
      <c r="O234" s="1">
        <v>0</v>
      </c>
      <c r="P234" s="1">
        <v>0</v>
      </c>
      <c r="Q234" s="1">
        <v>5000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251000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251000</v>
      </c>
      <c r="AJ234" s="1">
        <v>132</v>
      </c>
    </row>
    <row r="235" spans="1:36" x14ac:dyDescent="0.3">
      <c r="A235" s="2"/>
      <c r="B235" s="2" t="s">
        <v>47</v>
      </c>
      <c r="C235" s="2" t="s">
        <v>295</v>
      </c>
      <c r="D235" s="2"/>
      <c r="E235" s="2"/>
      <c r="F235" s="2"/>
      <c r="G235" s="2"/>
      <c r="H235" s="2"/>
      <c r="I235" s="2"/>
      <c r="J235" s="2"/>
      <c r="K235" s="2">
        <v>41439</v>
      </c>
      <c r="L235" s="2">
        <v>41439</v>
      </c>
      <c r="M235" s="2">
        <v>4703398</v>
      </c>
      <c r="N235" s="2">
        <v>0</v>
      </c>
      <c r="O235" s="2">
        <v>0</v>
      </c>
      <c r="P235" s="2">
        <v>0</v>
      </c>
      <c r="Q235" s="2">
        <v>11000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4714398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32000</v>
      </c>
      <c r="AF235" s="2">
        <v>0</v>
      </c>
      <c r="AG235" s="2">
        <v>0</v>
      </c>
      <c r="AH235" s="2">
        <v>32000</v>
      </c>
      <c r="AI235" s="2">
        <v>4746398</v>
      </c>
      <c r="AJ235" s="2"/>
    </row>
    <row r="236" spans="1:36" x14ac:dyDescent="0.3">
      <c r="A236" s="1">
        <v>1</v>
      </c>
      <c r="B236" s="1" t="s">
        <v>14</v>
      </c>
      <c r="C236" s="1" t="s">
        <v>375</v>
      </c>
      <c r="D236" s="1" t="s">
        <v>16</v>
      </c>
      <c r="E236" s="1" t="s">
        <v>32</v>
      </c>
      <c r="F236" s="1" t="s">
        <v>118</v>
      </c>
      <c r="G236" s="1" t="s">
        <v>164</v>
      </c>
      <c r="H236" s="1" t="s">
        <v>376</v>
      </c>
      <c r="I236" s="1" t="s">
        <v>26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x14ac:dyDescent="0.3">
      <c r="A237" s="1">
        <v>2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49</v>
      </c>
      <c r="G237" s="1" t="s">
        <v>63</v>
      </c>
      <c r="H237" s="1" t="s">
        <v>377</v>
      </c>
      <c r="I237" s="1" t="s">
        <v>49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x14ac:dyDescent="0.3">
      <c r="A238" s="1">
        <v>3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29</v>
      </c>
      <c r="G238" s="1" t="s">
        <v>61</v>
      </c>
      <c r="H238" s="1" t="s">
        <v>378</v>
      </c>
      <c r="I238" s="1" t="s">
        <v>26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x14ac:dyDescent="0.3">
      <c r="A239" s="1">
        <v>4</v>
      </c>
      <c r="B239" s="1" t="s">
        <v>14</v>
      </c>
      <c r="C239" s="1" t="s">
        <v>375</v>
      </c>
      <c r="D239" s="1" t="s">
        <v>16</v>
      </c>
      <c r="E239" s="1" t="s">
        <v>17</v>
      </c>
      <c r="F239" s="1" t="s">
        <v>29</v>
      </c>
      <c r="G239" s="1" t="s">
        <v>61</v>
      </c>
      <c r="H239" s="1" t="s">
        <v>379</v>
      </c>
      <c r="I239" s="1" t="s">
        <v>26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x14ac:dyDescent="0.3">
      <c r="A240" s="1">
        <v>5</v>
      </c>
      <c r="B240" s="1" t="s">
        <v>14</v>
      </c>
      <c r="C240" s="1" t="s">
        <v>375</v>
      </c>
      <c r="D240" s="1" t="s">
        <v>16</v>
      </c>
      <c r="E240" s="1" t="s">
        <v>17</v>
      </c>
      <c r="F240" s="1" t="s">
        <v>29</v>
      </c>
      <c r="G240" s="1" t="s">
        <v>61</v>
      </c>
      <c r="H240" s="1" t="s">
        <v>380</v>
      </c>
      <c r="I240" s="1" t="s">
        <v>26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x14ac:dyDescent="0.3">
      <c r="A241" s="1">
        <v>6</v>
      </c>
      <c r="B241" s="1" t="s">
        <v>14</v>
      </c>
      <c r="C241" s="1" t="s">
        <v>375</v>
      </c>
      <c r="D241" s="1" t="s">
        <v>16</v>
      </c>
      <c r="E241" s="1" t="s">
        <v>17</v>
      </c>
      <c r="F241" s="1" t="s">
        <v>29</v>
      </c>
      <c r="G241" s="1" t="s">
        <v>61</v>
      </c>
      <c r="H241" s="1" t="s">
        <v>381</v>
      </c>
      <c r="I241" s="1" t="s">
        <v>26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0</v>
      </c>
      <c r="AJ241" s="1">
        <v>0</v>
      </c>
    </row>
    <row r="242" spans="1:36" x14ac:dyDescent="0.3">
      <c r="A242" s="1">
        <v>7</v>
      </c>
      <c r="B242" s="1" t="s">
        <v>14</v>
      </c>
      <c r="C242" s="1" t="s">
        <v>375</v>
      </c>
      <c r="D242" s="1" t="s">
        <v>16</v>
      </c>
      <c r="E242" s="1" t="s">
        <v>17</v>
      </c>
      <c r="F242" s="1" t="s">
        <v>18</v>
      </c>
      <c r="G242" s="1" t="s">
        <v>69</v>
      </c>
      <c r="H242" s="1" t="s">
        <v>382</v>
      </c>
      <c r="I242" s="1" t="s">
        <v>21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x14ac:dyDescent="0.3">
      <c r="A243" s="1">
        <v>8</v>
      </c>
      <c r="B243" s="1" t="s">
        <v>14</v>
      </c>
      <c r="C243" s="1" t="s">
        <v>375</v>
      </c>
      <c r="D243" s="1" t="s">
        <v>16</v>
      </c>
      <c r="E243" s="1" t="s">
        <v>17</v>
      </c>
      <c r="F243" s="1" t="s">
        <v>29</v>
      </c>
      <c r="G243" s="1" t="s">
        <v>61</v>
      </c>
      <c r="H243" s="1" t="s">
        <v>383</v>
      </c>
      <c r="I243" s="1" t="s">
        <v>26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9</v>
      </c>
      <c r="B244" s="1" t="s">
        <v>14</v>
      </c>
      <c r="C244" s="1" t="s">
        <v>375</v>
      </c>
      <c r="D244" s="1" t="s">
        <v>16</v>
      </c>
      <c r="E244" s="1" t="s">
        <v>17</v>
      </c>
      <c r="F244" s="1" t="s">
        <v>29</v>
      </c>
      <c r="G244" s="1" t="s">
        <v>61</v>
      </c>
      <c r="H244" s="1" t="s">
        <v>384</v>
      </c>
      <c r="I244" s="1" t="s">
        <v>26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10</v>
      </c>
      <c r="B245" s="1" t="s">
        <v>14</v>
      </c>
      <c r="C245" s="1" t="s">
        <v>375</v>
      </c>
      <c r="D245" s="1" t="s">
        <v>16</v>
      </c>
      <c r="E245" s="1" t="s">
        <v>17</v>
      </c>
      <c r="F245" s="1" t="s">
        <v>29</v>
      </c>
      <c r="G245" s="1" t="s">
        <v>61</v>
      </c>
      <c r="H245" s="1" t="s">
        <v>385</v>
      </c>
      <c r="I245" s="1" t="s">
        <v>26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0</v>
      </c>
      <c r="AJ245" s="1">
        <v>0</v>
      </c>
    </row>
    <row r="246" spans="1:36" x14ac:dyDescent="0.3">
      <c r="A246" s="1">
        <v>11</v>
      </c>
      <c r="B246" s="1" t="s">
        <v>14</v>
      </c>
      <c r="C246" s="1" t="s">
        <v>375</v>
      </c>
      <c r="D246" s="1" t="s">
        <v>16</v>
      </c>
      <c r="E246" s="1" t="s">
        <v>17</v>
      </c>
      <c r="F246" s="1" t="s">
        <v>18</v>
      </c>
      <c r="G246" s="1" t="s">
        <v>19</v>
      </c>
      <c r="H246" s="1" t="s">
        <v>386</v>
      </c>
      <c r="I246" s="1" t="s">
        <v>198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0</v>
      </c>
      <c r="AJ246" s="1">
        <v>0</v>
      </c>
    </row>
    <row r="247" spans="1:36" x14ac:dyDescent="0.3">
      <c r="A247" s="1">
        <v>12</v>
      </c>
      <c r="B247" s="1" t="s">
        <v>14</v>
      </c>
      <c r="C247" s="1" t="s">
        <v>375</v>
      </c>
      <c r="D247" s="1" t="s">
        <v>16</v>
      </c>
      <c r="E247" s="1" t="s">
        <v>17</v>
      </c>
      <c r="F247" s="1" t="s">
        <v>29</v>
      </c>
      <c r="G247" s="1" t="s">
        <v>79</v>
      </c>
      <c r="H247" s="1" t="s">
        <v>388</v>
      </c>
      <c r="I247" s="1" t="s">
        <v>26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0</v>
      </c>
      <c r="AJ247" s="1">
        <v>0</v>
      </c>
    </row>
    <row r="248" spans="1:36" x14ac:dyDescent="0.3">
      <c r="A248" s="1">
        <v>13</v>
      </c>
      <c r="B248" s="1" t="s">
        <v>14</v>
      </c>
      <c r="C248" s="1" t="s">
        <v>375</v>
      </c>
      <c r="D248" s="1" t="s">
        <v>16</v>
      </c>
      <c r="E248" s="1" t="s">
        <v>17</v>
      </c>
      <c r="F248" s="1" t="s">
        <v>18</v>
      </c>
      <c r="G248" s="1" t="s">
        <v>104</v>
      </c>
      <c r="H248" s="1" t="s">
        <v>390</v>
      </c>
      <c r="I248" s="1" t="s">
        <v>21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0</v>
      </c>
      <c r="AJ248" s="1">
        <v>0</v>
      </c>
    </row>
    <row r="249" spans="1:36" x14ac:dyDescent="0.3">
      <c r="A249" s="1">
        <v>14</v>
      </c>
      <c r="B249" s="1" t="s">
        <v>14</v>
      </c>
      <c r="C249" s="1" t="s">
        <v>375</v>
      </c>
      <c r="D249" s="1" t="s">
        <v>16</v>
      </c>
      <c r="E249" s="1" t="s">
        <v>17</v>
      </c>
      <c r="F249" s="1" t="s">
        <v>29</v>
      </c>
      <c r="G249" s="1" t="s">
        <v>195</v>
      </c>
      <c r="H249" s="1" t="s">
        <v>393</v>
      </c>
      <c r="I249" s="1" t="s">
        <v>26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0</v>
      </c>
      <c r="AJ249" s="1">
        <v>0</v>
      </c>
    </row>
    <row r="250" spans="1:36" x14ac:dyDescent="0.3">
      <c r="A250" s="1">
        <v>15</v>
      </c>
      <c r="B250" s="1" t="s">
        <v>14</v>
      </c>
      <c r="C250" s="1" t="s">
        <v>375</v>
      </c>
      <c r="D250" s="1" t="s">
        <v>16</v>
      </c>
      <c r="E250" s="1" t="s">
        <v>17</v>
      </c>
      <c r="F250" s="1" t="s">
        <v>49</v>
      </c>
      <c r="G250" s="1" t="s">
        <v>88</v>
      </c>
      <c r="H250" s="1" t="s">
        <v>185</v>
      </c>
      <c r="I250" s="1" t="s">
        <v>49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0</v>
      </c>
      <c r="AJ250" s="1">
        <v>0</v>
      </c>
    </row>
    <row r="251" spans="1:36" x14ac:dyDescent="0.3">
      <c r="A251" s="1">
        <v>16</v>
      </c>
      <c r="B251" s="1" t="s">
        <v>14</v>
      </c>
      <c r="C251" s="1" t="s">
        <v>375</v>
      </c>
      <c r="D251" s="1" t="s">
        <v>16</v>
      </c>
      <c r="E251" s="1" t="s">
        <v>17</v>
      </c>
      <c r="F251" s="1" t="s">
        <v>49</v>
      </c>
      <c r="G251" s="1" t="s">
        <v>88</v>
      </c>
      <c r="H251" s="1" t="s">
        <v>187</v>
      </c>
      <c r="I251" s="1" t="s">
        <v>49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0</v>
      </c>
      <c r="AJ251" s="1">
        <v>0</v>
      </c>
    </row>
    <row r="252" spans="1:36" x14ac:dyDescent="0.3">
      <c r="A252" s="1">
        <v>17</v>
      </c>
      <c r="B252" s="1" t="s">
        <v>14</v>
      </c>
      <c r="C252" s="1" t="s">
        <v>375</v>
      </c>
      <c r="D252" s="1" t="s">
        <v>16</v>
      </c>
      <c r="E252" s="1" t="s">
        <v>17</v>
      </c>
      <c r="F252" s="1" t="s">
        <v>49</v>
      </c>
      <c r="G252" s="1" t="s">
        <v>88</v>
      </c>
      <c r="H252" s="1" t="s">
        <v>490</v>
      </c>
      <c r="I252" s="1" t="s">
        <v>49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0</v>
      </c>
      <c r="AJ252" s="1">
        <v>0</v>
      </c>
    </row>
    <row r="253" spans="1:36" x14ac:dyDescent="0.3">
      <c r="A253" s="1">
        <v>18</v>
      </c>
      <c r="B253" s="1" t="s">
        <v>14</v>
      </c>
      <c r="C253" s="1" t="s">
        <v>375</v>
      </c>
      <c r="D253" s="1" t="s">
        <v>16</v>
      </c>
      <c r="E253" s="1" t="s">
        <v>17</v>
      </c>
      <c r="F253" s="1" t="s">
        <v>37</v>
      </c>
      <c r="G253" s="1" t="s">
        <v>83</v>
      </c>
      <c r="H253" s="1" t="s">
        <v>396</v>
      </c>
      <c r="I253" s="1" t="s">
        <v>198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0</v>
      </c>
      <c r="AJ253" s="1">
        <v>0</v>
      </c>
    </row>
    <row r="254" spans="1:36" x14ac:dyDescent="0.3">
      <c r="A254" s="1">
        <v>19</v>
      </c>
      <c r="B254" s="1" t="s">
        <v>14</v>
      </c>
      <c r="C254" s="1" t="s">
        <v>375</v>
      </c>
      <c r="D254" s="1" t="s">
        <v>16</v>
      </c>
      <c r="E254" s="1" t="s">
        <v>17</v>
      </c>
      <c r="F254" s="1" t="s">
        <v>37</v>
      </c>
      <c r="G254" s="1" t="s">
        <v>38</v>
      </c>
      <c r="H254" s="1" t="s">
        <v>397</v>
      </c>
      <c r="I254" s="1" t="s">
        <v>21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0</v>
      </c>
      <c r="AJ254" s="1">
        <v>0</v>
      </c>
    </row>
    <row r="255" spans="1:36" x14ac:dyDescent="0.3">
      <c r="A255" s="1">
        <v>20</v>
      </c>
      <c r="B255" s="1" t="s">
        <v>14</v>
      </c>
      <c r="C255" s="1" t="s">
        <v>375</v>
      </c>
      <c r="D255" s="1" t="s">
        <v>16</v>
      </c>
      <c r="E255" s="1" t="s">
        <v>17</v>
      </c>
      <c r="F255" s="1" t="s">
        <v>49</v>
      </c>
      <c r="G255" s="1" t="s">
        <v>101</v>
      </c>
      <c r="H255" s="1" t="s">
        <v>399</v>
      </c>
      <c r="I255" s="1" t="s">
        <v>49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0</v>
      </c>
      <c r="AJ255" s="1">
        <v>0</v>
      </c>
    </row>
    <row r="256" spans="1:36" x14ac:dyDescent="0.3">
      <c r="A256" s="1">
        <v>21</v>
      </c>
      <c r="B256" s="1" t="s">
        <v>14</v>
      </c>
      <c r="C256" s="1" t="s">
        <v>375</v>
      </c>
      <c r="D256" s="1" t="s">
        <v>16</v>
      </c>
      <c r="E256" s="1" t="s">
        <v>17</v>
      </c>
      <c r="F256" s="1" t="s">
        <v>49</v>
      </c>
      <c r="G256" s="1" t="s">
        <v>101</v>
      </c>
      <c r="H256" s="1" t="s">
        <v>471</v>
      </c>
      <c r="I256" s="1" t="s">
        <v>49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0</v>
      </c>
      <c r="AJ256" s="1">
        <v>0</v>
      </c>
    </row>
    <row r="257" spans="1:36" x14ac:dyDescent="0.3">
      <c r="A257" s="1">
        <v>22</v>
      </c>
      <c r="B257" s="1" t="s">
        <v>14</v>
      </c>
      <c r="C257" s="1" t="s">
        <v>375</v>
      </c>
      <c r="D257" s="1" t="s">
        <v>394</v>
      </c>
      <c r="E257" s="1" t="s">
        <v>17</v>
      </c>
      <c r="F257" s="1" t="s">
        <v>49</v>
      </c>
      <c r="G257" s="1" t="s">
        <v>101</v>
      </c>
      <c r="H257" s="1" t="s">
        <v>271</v>
      </c>
      <c r="I257" s="1" t="s">
        <v>49</v>
      </c>
      <c r="J257" s="1">
        <v>17</v>
      </c>
      <c r="K257" s="1">
        <v>1251</v>
      </c>
      <c r="L257" s="1">
        <v>1251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0</v>
      </c>
      <c r="AJ257" s="1">
        <v>0</v>
      </c>
    </row>
    <row r="258" spans="1:36" x14ac:dyDescent="0.3">
      <c r="A258" s="1">
        <v>23</v>
      </c>
      <c r="B258" s="1" t="s">
        <v>14</v>
      </c>
      <c r="C258" s="1" t="s">
        <v>375</v>
      </c>
      <c r="D258" s="1" t="s">
        <v>406</v>
      </c>
      <c r="E258" s="1" t="s">
        <v>17</v>
      </c>
      <c r="F258" s="1" t="s">
        <v>29</v>
      </c>
      <c r="G258" s="1" t="s">
        <v>61</v>
      </c>
      <c r="H258" s="1" t="s">
        <v>407</v>
      </c>
      <c r="I258" s="1" t="s">
        <v>26</v>
      </c>
      <c r="J258" s="1">
        <v>18</v>
      </c>
      <c r="K258" s="1">
        <v>2718</v>
      </c>
      <c r="L258" s="1">
        <v>2718</v>
      </c>
      <c r="M258" s="1">
        <v>300000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300000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300000</v>
      </c>
      <c r="AJ258" s="1">
        <v>110</v>
      </c>
    </row>
    <row r="259" spans="1:36" x14ac:dyDescent="0.3">
      <c r="A259" s="1">
        <v>24</v>
      </c>
      <c r="B259" s="1" t="s">
        <v>14</v>
      </c>
      <c r="C259" s="1" t="s">
        <v>375</v>
      </c>
      <c r="D259" s="1" t="s">
        <v>599</v>
      </c>
      <c r="E259" s="1" t="s">
        <v>17</v>
      </c>
      <c r="F259" s="1" t="s">
        <v>29</v>
      </c>
      <c r="G259" s="1" t="s">
        <v>61</v>
      </c>
      <c r="H259" s="1" t="s">
        <v>409</v>
      </c>
      <c r="I259" s="1" t="s">
        <v>26</v>
      </c>
      <c r="J259" s="1">
        <v>21</v>
      </c>
      <c r="K259" s="1">
        <v>2315</v>
      </c>
      <c r="L259" s="1">
        <v>2315</v>
      </c>
      <c r="M259" s="1">
        <v>260000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260000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260000</v>
      </c>
      <c r="AJ259" s="1">
        <v>112</v>
      </c>
    </row>
    <row r="260" spans="1:36" x14ac:dyDescent="0.3">
      <c r="A260" s="1">
        <v>25</v>
      </c>
      <c r="B260" s="1" t="s">
        <v>14</v>
      </c>
      <c r="C260" s="1" t="s">
        <v>375</v>
      </c>
      <c r="D260" s="1" t="s">
        <v>90</v>
      </c>
      <c r="E260" s="1" t="s">
        <v>17</v>
      </c>
      <c r="F260" s="1" t="s">
        <v>29</v>
      </c>
      <c r="G260" s="1" t="s">
        <v>61</v>
      </c>
      <c r="H260" s="1" t="s">
        <v>411</v>
      </c>
      <c r="I260" s="1" t="s">
        <v>26</v>
      </c>
      <c r="J260" s="1">
        <v>16</v>
      </c>
      <c r="K260" s="1">
        <v>1425</v>
      </c>
      <c r="L260" s="1">
        <v>1425</v>
      </c>
      <c r="M260" s="1">
        <v>210000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210000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210000</v>
      </c>
      <c r="AJ260" s="1">
        <v>147</v>
      </c>
    </row>
    <row r="261" spans="1:36" x14ac:dyDescent="0.3">
      <c r="A261" s="1">
        <v>26</v>
      </c>
      <c r="B261" s="1" t="s">
        <v>14</v>
      </c>
      <c r="C261" s="1" t="s">
        <v>375</v>
      </c>
      <c r="D261" s="1" t="s">
        <v>412</v>
      </c>
      <c r="E261" s="1" t="s">
        <v>17</v>
      </c>
      <c r="F261" s="1" t="s">
        <v>29</v>
      </c>
      <c r="G261" s="1" t="s">
        <v>61</v>
      </c>
      <c r="H261" s="1" t="s">
        <v>413</v>
      </c>
      <c r="I261" s="1" t="s">
        <v>26</v>
      </c>
      <c r="J261" s="1">
        <v>19</v>
      </c>
      <c r="K261" s="1">
        <v>1724</v>
      </c>
      <c r="L261" s="1">
        <v>1724</v>
      </c>
      <c r="M261" s="1">
        <v>240000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240000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240000</v>
      </c>
      <c r="AJ261" s="1">
        <v>139</v>
      </c>
    </row>
    <row r="262" spans="1:36" x14ac:dyDescent="0.3">
      <c r="A262" s="1">
        <v>27</v>
      </c>
      <c r="B262" s="1" t="s">
        <v>14</v>
      </c>
      <c r="C262" s="1" t="s">
        <v>375</v>
      </c>
      <c r="D262" s="1" t="s">
        <v>414</v>
      </c>
      <c r="E262" s="1" t="s">
        <v>32</v>
      </c>
      <c r="F262" s="1" t="s">
        <v>29</v>
      </c>
      <c r="G262" s="1" t="s">
        <v>33</v>
      </c>
      <c r="H262" s="1" t="s">
        <v>415</v>
      </c>
      <c r="I262" s="1" t="s">
        <v>26</v>
      </c>
      <c r="J262" s="1">
        <v>18</v>
      </c>
      <c r="K262" s="1">
        <v>1927</v>
      </c>
      <c r="L262" s="1">
        <v>1927</v>
      </c>
      <c r="M262" s="1">
        <v>239000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239000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239000</v>
      </c>
      <c r="AJ262" s="1">
        <v>124</v>
      </c>
    </row>
    <row r="263" spans="1:36" x14ac:dyDescent="0.3">
      <c r="A263" s="1">
        <v>28</v>
      </c>
      <c r="B263" s="1" t="s">
        <v>14</v>
      </c>
      <c r="C263" s="1" t="s">
        <v>375</v>
      </c>
      <c r="D263" s="1" t="s">
        <v>16</v>
      </c>
      <c r="E263" s="1" t="s">
        <v>17</v>
      </c>
      <c r="F263" s="1" t="s">
        <v>37</v>
      </c>
      <c r="G263" s="1" t="s">
        <v>123</v>
      </c>
      <c r="H263" s="1" t="s">
        <v>417</v>
      </c>
      <c r="I263" s="1" t="s">
        <v>21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x14ac:dyDescent="0.3">
      <c r="A264" s="1">
        <v>29</v>
      </c>
      <c r="B264" s="1" t="s">
        <v>14</v>
      </c>
      <c r="C264" s="1" t="s">
        <v>375</v>
      </c>
      <c r="D264" s="1" t="s">
        <v>391</v>
      </c>
      <c r="E264" s="1" t="s">
        <v>17</v>
      </c>
      <c r="F264" s="1" t="s">
        <v>29</v>
      </c>
      <c r="G264" s="1" t="s">
        <v>144</v>
      </c>
      <c r="H264" s="1" t="s">
        <v>418</v>
      </c>
      <c r="I264" s="1" t="s">
        <v>21</v>
      </c>
      <c r="J264" s="1">
        <v>17</v>
      </c>
      <c r="K264" s="1">
        <v>2287</v>
      </c>
      <c r="L264" s="1">
        <v>2287</v>
      </c>
      <c r="M264" s="1">
        <v>360000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360000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360000</v>
      </c>
      <c r="AJ264" s="1">
        <v>157</v>
      </c>
    </row>
    <row r="265" spans="1:36" x14ac:dyDescent="0.3">
      <c r="A265" s="1">
        <v>30</v>
      </c>
      <c r="B265" s="1" t="s">
        <v>14</v>
      </c>
      <c r="C265" s="1" t="s">
        <v>375</v>
      </c>
      <c r="D265" s="1" t="s">
        <v>16</v>
      </c>
      <c r="E265" s="1" t="s">
        <v>17</v>
      </c>
      <c r="F265" s="1" t="s">
        <v>29</v>
      </c>
      <c r="G265" s="1" t="s">
        <v>61</v>
      </c>
      <c r="H265" s="1" t="s">
        <v>419</v>
      </c>
      <c r="I265" s="1" t="s">
        <v>26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0</v>
      </c>
      <c r="AJ265" s="1">
        <v>0</v>
      </c>
    </row>
    <row r="266" spans="1:36" x14ac:dyDescent="0.3">
      <c r="A266" s="1">
        <v>31</v>
      </c>
      <c r="B266" s="1" t="s">
        <v>14</v>
      </c>
      <c r="C266" s="1" t="s">
        <v>375</v>
      </c>
      <c r="D266" s="1" t="s">
        <v>398</v>
      </c>
      <c r="E266" s="1" t="s">
        <v>17</v>
      </c>
      <c r="F266" s="1" t="s">
        <v>29</v>
      </c>
      <c r="G266" s="1" t="s">
        <v>61</v>
      </c>
      <c r="H266" s="1" t="s">
        <v>420</v>
      </c>
      <c r="I266" s="1" t="s">
        <v>26</v>
      </c>
      <c r="J266" s="1">
        <v>20</v>
      </c>
      <c r="K266" s="1">
        <v>2539</v>
      </c>
      <c r="L266" s="1">
        <v>2539</v>
      </c>
      <c r="M266" s="1">
        <v>300000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300000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300000</v>
      </c>
      <c r="AJ266" s="1">
        <v>118</v>
      </c>
    </row>
    <row r="267" spans="1:36" x14ac:dyDescent="0.3">
      <c r="A267" s="1">
        <v>32</v>
      </c>
      <c r="B267" s="1" t="s">
        <v>14</v>
      </c>
      <c r="C267" s="1" t="s">
        <v>375</v>
      </c>
      <c r="D267" s="1" t="s">
        <v>574</v>
      </c>
      <c r="E267" s="1" t="s">
        <v>17</v>
      </c>
      <c r="F267" s="1" t="s">
        <v>29</v>
      </c>
      <c r="G267" s="1" t="s">
        <v>44</v>
      </c>
      <c r="H267" s="1" t="s">
        <v>421</v>
      </c>
      <c r="I267" s="1" t="s">
        <v>21</v>
      </c>
      <c r="J267" s="1">
        <v>13</v>
      </c>
      <c r="K267" s="1">
        <v>1232</v>
      </c>
      <c r="L267" s="1">
        <v>1232</v>
      </c>
      <c r="M267" s="1">
        <v>140000</v>
      </c>
      <c r="N267" s="1">
        <v>0</v>
      </c>
      <c r="O267" s="1">
        <v>0</v>
      </c>
      <c r="P267" s="1">
        <v>0</v>
      </c>
      <c r="Q267" s="1">
        <v>6000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146000</v>
      </c>
      <c r="X267" s="1">
        <v>0</v>
      </c>
      <c r="Y267" s="1">
        <v>0</v>
      </c>
      <c r="Z267" s="1">
        <v>2000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2000</v>
      </c>
      <c r="AI267" s="7">
        <v>148000</v>
      </c>
      <c r="AJ267" s="1">
        <v>113</v>
      </c>
    </row>
    <row r="268" spans="1:36" x14ac:dyDescent="0.3">
      <c r="A268" s="1">
        <v>33</v>
      </c>
      <c r="B268" s="1" t="s">
        <v>14</v>
      </c>
      <c r="C268" s="1" t="s">
        <v>375</v>
      </c>
      <c r="D268" s="1" t="s">
        <v>402</v>
      </c>
      <c r="E268" s="1" t="s">
        <v>17</v>
      </c>
      <c r="F268" s="1" t="s">
        <v>29</v>
      </c>
      <c r="G268" s="1" t="s">
        <v>44</v>
      </c>
      <c r="H268" s="1" t="s">
        <v>422</v>
      </c>
      <c r="I268" s="1" t="s">
        <v>21</v>
      </c>
      <c r="J268" s="1">
        <v>15</v>
      </c>
      <c r="K268" s="1">
        <v>732</v>
      </c>
      <c r="L268" s="1">
        <v>732</v>
      </c>
      <c r="M268" s="1">
        <v>210000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210000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210000</v>
      </c>
      <c r="AJ268" s="1">
        <v>286</v>
      </c>
    </row>
    <row r="269" spans="1:36" x14ac:dyDescent="0.3">
      <c r="A269" s="1">
        <v>34</v>
      </c>
      <c r="B269" s="1" t="s">
        <v>14</v>
      </c>
      <c r="C269" s="1" t="s">
        <v>375</v>
      </c>
      <c r="D269" s="1" t="s">
        <v>389</v>
      </c>
      <c r="E269" s="1" t="s">
        <v>17</v>
      </c>
      <c r="F269" s="1" t="s">
        <v>18</v>
      </c>
      <c r="G269" s="1" t="s">
        <v>368</v>
      </c>
      <c r="H269" s="1" t="s">
        <v>423</v>
      </c>
      <c r="I269" s="1" t="s">
        <v>21</v>
      </c>
      <c r="J269" s="1">
        <v>10</v>
      </c>
      <c r="K269" s="1">
        <v>1266</v>
      </c>
      <c r="L269" s="1">
        <v>1266</v>
      </c>
      <c r="M269" s="1">
        <v>130000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130000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130000</v>
      </c>
      <c r="AJ269" s="1">
        <v>102</v>
      </c>
    </row>
    <row r="270" spans="1:36" x14ac:dyDescent="0.3">
      <c r="A270" s="1">
        <v>35</v>
      </c>
      <c r="B270" s="1" t="s">
        <v>14</v>
      </c>
      <c r="C270" s="1" t="s">
        <v>375</v>
      </c>
      <c r="D270" s="1" t="s">
        <v>416</v>
      </c>
      <c r="E270" s="1" t="s">
        <v>17</v>
      </c>
      <c r="F270" s="1" t="s">
        <v>18</v>
      </c>
      <c r="G270" s="1" t="s">
        <v>368</v>
      </c>
      <c r="H270" s="1" t="s">
        <v>424</v>
      </c>
      <c r="I270" s="1" t="s">
        <v>21</v>
      </c>
      <c r="J270" s="1">
        <v>17</v>
      </c>
      <c r="K270" s="1">
        <v>1206</v>
      </c>
      <c r="L270" s="1">
        <v>1206</v>
      </c>
      <c r="M270" s="1">
        <v>206000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206000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206000</v>
      </c>
      <c r="AJ270" s="1">
        <v>170</v>
      </c>
    </row>
    <row r="271" spans="1:36" x14ac:dyDescent="0.3">
      <c r="A271" s="1">
        <v>36</v>
      </c>
      <c r="B271" s="1" t="s">
        <v>14</v>
      </c>
      <c r="C271" s="1" t="s">
        <v>375</v>
      </c>
      <c r="D271" s="1" t="s">
        <v>387</v>
      </c>
      <c r="E271" s="1" t="s">
        <v>17</v>
      </c>
      <c r="F271" s="1" t="s">
        <v>18</v>
      </c>
      <c r="G271" s="1" t="s">
        <v>368</v>
      </c>
      <c r="H271" s="1" t="s">
        <v>425</v>
      </c>
      <c r="I271" s="1" t="s">
        <v>21</v>
      </c>
      <c r="J271" s="1">
        <v>11</v>
      </c>
      <c r="K271" s="1">
        <v>1461</v>
      </c>
      <c r="L271" s="1">
        <v>1461</v>
      </c>
      <c r="M271" s="1">
        <v>188000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188000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188000</v>
      </c>
      <c r="AJ271" s="1">
        <v>128</v>
      </c>
    </row>
    <row r="272" spans="1:36" x14ac:dyDescent="0.3">
      <c r="A272" s="2"/>
      <c r="B272" s="2" t="s">
        <v>47</v>
      </c>
      <c r="C272" s="2" t="s">
        <v>375</v>
      </c>
      <c r="D272" s="2"/>
      <c r="E272" s="2"/>
      <c r="F272" s="2"/>
      <c r="G272" s="2"/>
      <c r="H272" s="2"/>
      <c r="I272" s="2"/>
      <c r="J272" s="2"/>
      <c r="K272" s="2">
        <v>22083</v>
      </c>
      <c r="L272" s="2">
        <v>22083</v>
      </c>
      <c r="M272" s="2">
        <v>2783000</v>
      </c>
      <c r="N272" s="2">
        <v>0</v>
      </c>
      <c r="O272" s="2">
        <v>0</v>
      </c>
      <c r="P272" s="2">
        <v>0</v>
      </c>
      <c r="Q272" s="2">
        <v>6000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2789000</v>
      </c>
      <c r="X272" s="2">
        <v>0</v>
      </c>
      <c r="Y272" s="2">
        <v>0</v>
      </c>
      <c r="Z272" s="2">
        <v>2000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2000</v>
      </c>
      <c r="AI272" s="2">
        <v>2791000</v>
      </c>
      <c r="AJ272" s="2"/>
    </row>
    <row r="273" spans="1:36" x14ac:dyDescent="0.3">
      <c r="A273" s="1">
        <v>1</v>
      </c>
      <c r="B273" s="1" t="s">
        <v>14</v>
      </c>
      <c r="C273" s="1" t="s">
        <v>426</v>
      </c>
      <c r="D273" s="1" t="s">
        <v>16</v>
      </c>
      <c r="E273" s="1" t="s">
        <v>17</v>
      </c>
      <c r="F273" s="1" t="s">
        <v>29</v>
      </c>
      <c r="G273" s="1" t="s">
        <v>61</v>
      </c>
      <c r="H273" s="1" t="s">
        <v>427</v>
      </c>
      <c r="I273" s="1" t="s">
        <v>26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0</v>
      </c>
      <c r="AJ273" s="1">
        <v>0</v>
      </c>
    </row>
    <row r="274" spans="1:36" x14ac:dyDescent="0.3">
      <c r="A274" s="1">
        <v>2</v>
      </c>
      <c r="B274" s="1" t="s">
        <v>14</v>
      </c>
      <c r="C274" s="1" t="s">
        <v>426</v>
      </c>
      <c r="D274" s="1" t="s">
        <v>16</v>
      </c>
      <c r="E274" s="1" t="s">
        <v>17</v>
      </c>
      <c r="F274" s="1" t="s">
        <v>18</v>
      </c>
      <c r="G274" s="1" t="s">
        <v>19</v>
      </c>
      <c r="H274" s="1" t="s">
        <v>428</v>
      </c>
      <c r="I274" s="1" t="s">
        <v>21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0</v>
      </c>
      <c r="AJ274" s="1">
        <v>0</v>
      </c>
    </row>
    <row r="275" spans="1:36" x14ac:dyDescent="0.3">
      <c r="A275" s="1">
        <v>3</v>
      </c>
      <c r="B275" s="1" t="s">
        <v>14</v>
      </c>
      <c r="C275" s="1" t="s">
        <v>426</v>
      </c>
      <c r="D275" s="1" t="s">
        <v>16</v>
      </c>
      <c r="E275" s="1" t="s">
        <v>17</v>
      </c>
      <c r="F275" s="1" t="s">
        <v>29</v>
      </c>
      <c r="G275" s="1" t="s">
        <v>61</v>
      </c>
      <c r="H275" s="1" t="s">
        <v>429</v>
      </c>
      <c r="I275" s="1" t="s">
        <v>26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0</v>
      </c>
      <c r="AJ275" s="1">
        <v>0</v>
      </c>
    </row>
    <row r="276" spans="1:36" x14ac:dyDescent="0.3">
      <c r="A276" s="1">
        <v>4</v>
      </c>
      <c r="B276" s="1" t="s">
        <v>14</v>
      </c>
      <c r="C276" s="1" t="s">
        <v>426</v>
      </c>
      <c r="D276" s="1" t="s">
        <v>16</v>
      </c>
      <c r="E276" s="1" t="s">
        <v>17</v>
      </c>
      <c r="F276" s="1" t="s">
        <v>29</v>
      </c>
      <c r="G276" s="1" t="s">
        <v>61</v>
      </c>
      <c r="H276" s="1" t="s">
        <v>430</v>
      </c>
      <c r="I276" s="1" t="s">
        <v>26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0</v>
      </c>
      <c r="AJ276" s="1">
        <v>0</v>
      </c>
    </row>
    <row r="277" spans="1:36" x14ac:dyDescent="0.3">
      <c r="A277" s="1">
        <v>5</v>
      </c>
      <c r="B277" s="1" t="s">
        <v>14</v>
      </c>
      <c r="C277" s="1" t="s">
        <v>426</v>
      </c>
      <c r="D277" s="1" t="s">
        <v>16</v>
      </c>
      <c r="E277" s="1" t="s">
        <v>17</v>
      </c>
      <c r="F277" s="1" t="s">
        <v>29</v>
      </c>
      <c r="G277" s="1" t="s">
        <v>61</v>
      </c>
      <c r="H277" s="1" t="s">
        <v>431</v>
      </c>
      <c r="I277" s="1" t="s">
        <v>26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0</v>
      </c>
      <c r="AJ277" s="1">
        <v>0</v>
      </c>
    </row>
    <row r="278" spans="1:36" x14ac:dyDescent="0.3">
      <c r="A278" s="1">
        <v>6</v>
      </c>
      <c r="B278" s="1" t="s">
        <v>14</v>
      </c>
      <c r="C278" s="1" t="s">
        <v>426</v>
      </c>
      <c r="D278" s="1" t="s">
        <v>16</v>
      </c>
      <c r="E278" s="1" t="s">
        <v>17</v>
      </c>
      <c r="F278" s="1" t="s">
        <v>29</v>
      </c>
      <c r="G278" s="1" t="s">
        <v>61</v>
      </c>
      <c r="H278" s="1" t="s">
        <v>432</v>
      </c>
      <c r="I278" s="1" t="s">
        <v>26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0</v>
      </c>
      <c r="AJ278" s="1">
        <v>0</v>
      </c>
    </row>
    <row r="279" spans="1:36" x14ac:dyDescent="0.3">
      <c r="A279" s="1">
        <v>7</v>
      </c>
      <c r="B279" s="1" t="s">
        <v>14</v>
      </c>
      <c r="C279" s="1" t="s">
        <v>426</v>
      </c>
      <c r="D279" s="1" t="s">
        <v>16</v>
      </c>
      <c r="E279" s="1" t="s">
        <v>17</v>
      </c>
      <c r="F279" s="1" t="s">
        <v>18</v>
      </c>
      <c r="G279" s="1" t="s">
        <v>69</v>
      </c>
      <c r="H279" s="1" t="s">
        <v>433</v>
      </c>
      <c r="I279" s="1" t="s">
        <v>21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0</v>
      </c>
      <c r="AJ279" s="1">
        <v>0</v>
      </c>
    </row>
    <row r="280" spans="1:36" x14ac:dyDescent="0.3">
      <c r="A280" s="1">
        <v>8</v>
      </c>
      <c r="B280" s="1" t="s">
        <v>14</v>
      </c>
      <c r="C280" s="1" t="s">
        <v>426</v>
      </c>
      <c r="D280" s="1" t="s">
        <v>16</v>
      </c>
      <c r="E280" s="1" t="s">
        <v>17</v>
      </c>
      <c r="F280" s="1" t="s">
        <v>29</v>
      </c>
      <c r="G280" s="1" t="s">
        <v>79</v>
      </c>
      <c r="H280" s="1" t="s">
        <v>435</v>
      </c>
      <c r="I280" s="1" t="s">
        <v>26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0</v>
      </c>
      <c r="AJ280" s="1">
        <v>0</v>
      </c>
    </row>
    <row r="281" spans="1:36" x14ac:dyDescent="0.3">
      <c r="A281" s="1">
        <v>9</v>
      </c>
      <c r="B281" s="1" t="s">
        <v>14</v>
      </c>
      <c r="C281" s="1" t="s">
        <v>426</v>
      </c>
      <c r="D281" s="1" t="s">
        <v>16</v>
      </c>
      <c r="E281" s="1" t="s">
        <v>17</v>
      </c>
      <c r="F281" s="1" t="s">
        <v>29</v>
      </c>
      <c r="G281" s="1" t="s">
        <v>61</v>
      </c>
      <c r="H281" s="1" t="s">
        <v>437</v>
      </c>
      <c r="I281" s="1" t="s">
        <v>26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0</v>
      </c>
      <c r="AJ281" s="1">
        <v>0</v>
      </c>
    </row>
    <row r="282" spans="1:36" x14ac:dyDescent="0.3">
      <c r="A282" s="1">
        <v>10</v>
      </c>
      <c r="B282" s="1" t="s">
        <v>14</v>
      </c>
      <c r="C282" s="1" t="s">
        <v>426</v>
      </c>
      <c r="D282" s="1" t="s">
        <v>16</v>
      </c>
      <c r="E282" s="1" t="s">
        <v>17</v>
      </c>
      <c r="F282" s="1" t="s">
        <v>49</v>
      </c>
      <c r="G282" s="1" t="s">
        <v>88</v>
      </c>
      <c r="H282" s="1" t="s">
        <v>89</v>
      </c>
      <c r="I282" s="1" t="s">
        <v>49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0</v>
      </c>
      <c r="AJ282" s="1">
        <v>0</v>
      </c>
    </row>
    <row r="283" spans="1:36" x14ac:dyDescent="0.3">
      <c r="A283" s="1">
        <v>11</v>
      </c>
      <c r="B283" s="1" t="s">
        <v>14</v>
      </c>
      <c r="C283" s="1" t="s">
        <v>426</v>
      </c>
      <c r="D283" s="1" t="s">
        <v>16</v>
      </c>
      <c r="E283" s="1" t="s">
        <v>17</v>
      </c>
      <c r="F283" s="1" t="s">
        <v>29</v>
      </c>
      <c r="G283" s="1" t="s">
        <v>30</v>
      </c>
      <c r="H283" s="1" t="s">
        <v>439</v>
      </c>
      <c r="I283" s="1" t="s">
        <v>26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0</v>
      </c>
      <c r="AJ283" s="1">
        <v>0</v>
      </c>
    </row>
    <row r="284" spans="1:36" x14ac:dyDescent="0.3">
      <c r="A284" s="1">
        <v>12</v>
      </c>
      <c r="B284" s="1" t="s">
        <v>14</v>
      </c>
      <c r="C284" s="1" t="s">
        <v>426</v>
      </c>
      <c r="D284" s="1" t="s">
        <v>440</v>
      </c>
      <c r="E284" s="1" t="s">
        <v>32</v>
      </c>
      <c r="F284" s="1" t="s">
        <v>29</v>
      </c>
      <c r="G284" s="1" t="s">
        <v>268</v>
      </c>
      <c r="H284" s="1" t="s">
        <v>441</v>
      </c>
      <c r="I284" s="1" t="s">
        <v>26</v>
      </c>
      <c r="J284" s="1">
        <v>19</v>
      </c>
      <c r="K284" s="1">
        <v>1759</v>
      </c>
      <c r="L284" s="1">
        <v>1751</v>
      </c>
      <c r="M284" s="1">
        <v>210000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210000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210000</v>
      </c>
      <c r="AJ284" s="1">
        <v>119</v>
      </c>
    </row>
    <row r="285" spans="1:36" x14ac:dyDescent="0.3">
      <c r="A285" s="1">
        <v>13</v>
      </c>
      <c r="B285" s="1" t="s">
        <v>14</v>
      </c>
      <c r="C285" s="1" t="s">
        <v>426</v>
      </c>
      <c r="D285" s="1" t="s">
        <v>436</v>
      </c>
      <c r="E285" s="1" t="s">
        <v>17</v>
      </c>
      <c r="F285" s="1" t="s">
        <v>29</v>
      </c>
      <c r="G285" s="1" t="s">
        <v>61</v>
      </c>
      <c r="H285" s="1" t="s">
        <v>447</v>
      </c>
      <c r="I285" s="1" t="s">
        <v>26</v>
      </c>
      <c r="J285" s="1">
        <v>22</v>
      </c>
      <c r="K285" s="1">
        <v>2744</v>
      </c>
      <c r="L285" s="1">
        <v>2744</v>
      </c>
      <c r="M285" s="1">
        <v>269000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269000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269000</v>
      </c>
      <c r="AJ285" s="1">
        <v>98</v>
      </c>
    </row>
    <row r="286" spans="1:36" x14ac:dyDescent="0.3">
      <c r="A286" s="1">
        <v>14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37</v>
      </c>
      <c r="G286" s="1" t="s">
        <v>121</v>
      </c>
      <c r="H286" s="1" t="s">
        <v>448</v>
      </c>
      <c r="I286" s="1" t="s">
        <v>198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15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152</v>
      </c>
      <c r="G287" s="1" t="s">
        <v>223</v>
      </c>
      <c r="H287" s="1" t="s">
        <v>449</v>
      </c>
      <c r="I287" s="1" t="s">
        <v>21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x14ac:dyDescent="0.3">
      <c r="A288" s="1">
        <v>16</v>
      </c>
      <c r="B288" s="1" t="s">
        <v>14</v>
      </c>
      <c r="C288" s="1" t="s">
        <v>426</v>
      </c>
      <c r="D288" s="1" t="s">
        <v>577</v>
      </c>
      <c r="E288" s="1" t="s">
        <v>17</v>
      </c>
      <c r="F288" s="1" t="s">
        <v>29</v>
      </c>
      <c r="G288" s="1" t="s">
        <v>61</v>
      </c>
      <c r="H288" s="1" t="s">
        <v>135</v>
      </c>
      <c r="I288" s="1" t="s">
        <v>26</v>
      </c>
      <c r="J288" s="1">
        <v>15</v>
      </c>
      <c r="K288" s="1">
        <v>1916</v>
      </c>
      <c r="L288" s="1">
        <v>1916</v>
      </c>
      <c r="M288" s="1">
        <v>150000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150000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150000</v>
      </c>
      <c r="AJ288" s="1">
        <v>78</v>
      </c>
    </row>
    <row r="289" spans="1:36" x14ac:dyDescent="0.3">
      <c r="A289" s="1">
        <v>17</v>
      </c>
      <c r="B289" s="1" t="s">
        <v>14</v>
      </c>
      <c r="C289" s="1" t="s">
        <v>426</v>
      </c>
      <c r="D289" s="1" t="s">
        <v>434</v>
      </c>
      <c r="E289" s="1" t="s">
        <v>32</v>
      </c>
      <c r="F289" s="1" t="s">
        <v>29</v>
      </c>
      <c r="G289" s="1" t="s">
        <v>33</v>
      </c>
      <c r="H289" s="1" t="s">
        <v>453</v>
      </c>
      <c r="I289" s="1" t="s">
        <v>26</v>
      </c>
      <c r="J289" s="1">
        <v>16</v>
      </c>
      <c r="K289" s="1">
        <v>1901</v>
      </c>
      <c r="L289" s="1">
        <v>1901</v>
      </c>
      <c r="M289" s="1">
        <v>230000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230000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230000</v>
      </c>
      <c r="AJ289" s="1">
        <v>120</v>
      </c>
    </row>
    <row r="290" spans="1:36" x14ac:dyDescent="0.3">
      <c r="A290" s="1">
        <v>18</v>
      </c>
      <c r="B290" s="1" t="s">
        <v>14</v>
      </c>
      <c r="C290" s="1" t="s">
        <v>426</v>
      </c>
      <c r="D290" s="1" t="s">
        <v>16</v>
      </c>
      <c r="E290" s="1" t="s">
        <v>17</v>
      </c>
      <c r="F290" s="1" t="s">
        <v>37</v>
      </c>
      <c r="G290" s="1" t="s">
        <v>454</v>
      </c>
      <c r="H290" s="1" t="s">
        <v>455</v>
      </c>
      <c r="I290" s="1" t="s">
        <v>198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x14ac:dyDescent="0.3">
      <c r="A291" s="1">
        <v>19</v>
      </c>
      <c r="B291" s="1" t="s">
        <v>14</v>
      </c>
      <c r="C291" s="1" t="s">
        <v>426</v>
      </c>
      <c r="D291" s="1" t="s">
        <v>16</v>
      </c>
      <c r="E291" s="1" t="s">
        <v>17</v>
      </c>
      <c r="F291" s="1" t="s">
        <v>29</v>
      </c>
      <c r="G291" s="1" t="s">
        <v>61</v>
      </c>
      <c r="H291" s="1" t="s">
        <v>456</v>
      </c>
      <c r="I291" s="1" t="s">
        <v>26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0</v>
      </c>
      <c r="AJ291" s="1">
        <v>0</v>
      </c>
    </row>
    <row r="292" spans="1:36" x14ac:dyDescent="0.3">
      <c r="A292" s="1">
        <v>20</v>
      </c>
      <c r="B292" s="1" t="s">
        <v>14</v>
      </c>
      <c r="C292" s="1" t="s">
        <v>426</v>
      </c>
      <c r="D292" s="1" t="s">
        <v>16</v>
      </c>
      <c r="E292" s="1" t="s">
        <v>17</v>
      </c>
      <c r="F292" s="1" t="s">
        <v>29</v>
      </c>
      <c r="G292" s="1" t="s">
        <v>61</v>
      </c>
      <c r="H292" s="1" t="s">
        <v>457</v>
      </c>
      <c r="I292" s="1" t="s">
        <v>26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0</v>
      </c>
      <c r="AJ292" s="1">
        <v>0</v>
      </c>
    </row>
    <row r="293" spans="1:36" x14ac:dyDescent="0.3">
      <c r="A293" s="1">
        <v>21</v>
      </c>
      <c r="B293" s="1" t="s">
        <v>14</v>
      </c>
      <c r="C293" s="1" t="s">
        <v>426</v>
      </c>
      <c r="D293" s="1" t="s">
        <v>16</v>
      </c>
      <c r="E293" s="1" t="s">
        <v>17</v>
      </c>
      <c r="F293" s="1" t="s">
        <v>29</v>
      </c>
      <c r="G293" s="1" t="s">
        <v>458</v>
      </c>
      <c r="H293" s="1" t="s">
        <v>459</v>
      </c>
      <c r="I293" s="1" t="s">
        <v>26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x14ac:dyDescent="0.3">
      <c r="A294" s="1">
        <v>22</v>
      </c>
      <c r="B294" s="1" t="s">
        <v>14</v>
      </c>
      <c r="C294" s="1" t="s">
        <v>426</v>
      </c>
      <c r="D294" s="1" t="s">
        <v>436</v>
      </c>
      <c r="E294" s="1" t="s">
        <v>17</v>
      </c>
      <c r="F294" s="1" t="s">
        <v>29</v>
      </c>
      <c r="G294" s="1" t="s">
        <v>61</v>
      </c>
      <c r="H294" s="1" t="s">
        <v>460</v>
      </c>
      <c r="I294" s="1" t="s">
        <v>26</v>
      </c>
      <c r="J294" s="1">
        <v>23</v>
      </c>
      <c r="K294" s="1">
        <v>3805</v>
      </c>
      <c r="L294" s="1">
        <v>3805</v>
      </c>
      <c r="M294" s="1">
        <v>390000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390000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390000</v>
      </c>
      <c r="AJ294" s="1">
        <v>102</v>
      </c>
    </row>
    <row r="295" spans="1:36" x14ac:dyDescent="0.3">
      <c r="A295" s="1">
        <v>23</v>
      </c>
      <c r="B295" s="1" t="s">
        <v>14</v>
      </c>
      <c r="C295" s="1" t="s">
        <v>426</v>
      </c>
      <c r="D295" s="1" t="s">
        <v>579</v>
      </c>
      <c r="E295" s="1" t="s">
        <v>17</v>
      </c>
      <c r="F295" s="1" t="s">
        <v>29</v>
      </c>
      <c r="G295" s="1" t="s">
        <v>61</v>
      </c>
      <c r="H295" s="1" t="s">
        <v>461</v>
      </c>
      <c r="I295" s="1" t="s">
        <v>26</v>
      </c>
      <c r="J295" s="1">
        <v>21</v>
      </c>
      <c r="K295" s="1">
        <v>2511</v>
      </c>
      <c r="L295" s="1">
        <v>2511</v>
      </c>
      <c r="M295" s="1">
        <v>250000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250000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250000</v>
      </c>
      <c r="AJ295" s="1">
        <v>99</v>
      </c>
    </row>
    <row r="296" spans="1:36" x14ac:dyDescent="0.3">
      <c r="A296" s="1">
        <v>24</v>
      </c>
      <c r="B296" s="1" t="s">
        <v>14</v>
      </c>
      <c r="C296" s="1" t="s">
        <v>426</v>
      </c>
      <c r="D296" s="1" t="s">
        <v>16</v>
      </c>
      <c r="E296" s="1" t="s">
        <v>17</v>
      </c>
      <c r="F296" s="1" t="s">
        <v>29</v>
      </c>
      <c r="G296" s="1" t="s">
        <v>98</v>
      </c>
      <c r="H296" s="1" t="s">
        <v>462</v>
      </c>
      <c r="I296" s="1" t="s">
        <v>26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x14ac:dyDescent="0.3">
      <c r="A297" s="1">
        <v>25</v>
      </c>
      <c r="B297" s="1" t="s">
        <v>14</v>
      </c>
      <c r="C297" s="1" t="s">
        <v>426</v>
      </c>
      <c r="D297" s="1" t="s">
        <v>438</v>
      </c>
      <c r="E297" s="1" t="s">
        <v>17</v>
      </c>
      <c r="F297" s="1" t="s">
        <v>29</v>
      </c>
      <c r="G297" s="1" t="s">
        <v>44</v>
      </c>
      <c r="H297" s="1" t="s">
        <v>463</v>
      </c>
      <c r="I297" s="1" t="s">
        <v>21</v>
      </c>
      <c r="J297" s="1">
        <v>17</v>
      </c>
      <c r="K297" s="1">
        <v>2408</v>
      </c>
      <c r="L297" s="1">
        <v>2408</v>
      </c>
      <c r="M297" s="1">
        <v>370000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7">
        <v>370000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>
        <v>0</v>
      </c>
      <c r="AI297" s="7">
        <v>370000</v>
      </c>
      <c r="AJ297" s="1">
        <v>153</v>
      </c>
    </row>
    <row r="298" spans="1:36" x14ac:dyDescent="0.3">
      <c r="A298" s="1">
        <v>26</v>
      </c>
      <c r="B298" s="1" t="s">
        <v>14</v>
      </c>
      <c r="C298" s="1" t="s">
        <v>426</v>
      </c>
      <c r="D298" s="1" t="s">
        <v>100</v>
      </c>
      <c r="E298" s="1" t="s">
        <v>17</v>
      </c>
      <c r="F298" s="1" t="s">
        <v>18</v>
      </c>
      <c r="G298" s="1" t="s">
        <v>368</v>
      </c>
      <c r="H298" s="1" t="s">
        <v>464</v>
      </c>
      <c r="I298" s="1" t="s">
        <v>21</v>
      </c>
      <c r="J298" s="1">
        <v>13</v>
      </c>
      <c r="K298" s="1">
        <v>1920</v>
      </c>
      <c r="L298" s="1">
        <v>1920</v>
      </c>
      <c r="M298" s="1">
        <v>200000</v>
      </c>
      <c r="N298" s="1">
        <v>5300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205300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205300</v>
      </c>
      <c r="AJ298" s="1">
        <v>104</v>
      </c>
    </row>
    <row r="299" spans="1:36" x14ac:dyDescent="0.3">
      <c r="A299" s="2"/>
      <c r="B299" s="2" t="s">
        <v>47</v>
      </c>
      <c r="C299" s="2" t="s">
        <v>426</v>
      </c>
      <c r="D299" s="2"/>
      <c r="E299" s="2"/>
      <c r="F299" s="2"/>
      <c r="G299" s="2"/>
      <c r="H299" s="2"/>
      <c r="I299" s="2"/>
      <c r="J299" s="2"/>
      <c r="K299" s="2">
        <v>18964</v>
      </c>
      <c r="L299" s="2">
        <v>18956</v>
      </c>
      <c r="M299" s="2">
        <v>2069000</v>
      </c>
      <c r="N299" s="2">
        <v>5300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2074300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2074300</v>
      </c>
      <c r="AJ299" s="2"/>
    </row>
    <row r="300" spans="1:36" x14ac:dyDescent="0.3">
      <c r="A300" s="1">
        <v>1</v>
      </c>
      <c r="B300" s="1" t="s">
        <v>14</v>
      </c>
      <c r="C300" s="1" t="s">
        <v>465</v>
      </c>
      <c r="D300" s="1" t="s">
        <v>16</v>
      </c>
      <c r="E300" s="1" t="s">
        <v>22</v>
      </c>
      <c r="F300" s="1" t="s">
        <v>29</v>
      </c>
      <c r="G300" s="1" t="s">
        <v>246</v>
      </c>
      <c r="H300" s="1" t="s">
        <v>466</v>
      </c>
      <c r="I300" s="1" t="s">
        <v>26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x14ac:dyDescent="0.3">
      <c r="A301" s="1">
        <v>2</v>
      </c>
      <c r="B301" s="1" t="s">
        <v>14</v>
      </c>
      <c r="C301" s="1" t="s">
        <v>465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467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x14ac:dyDescent="0.3">
      <c r="A302" s="1">
        <v>3</v>
      </c>
      <c r="B302" s="1" t="s">
        <v>14</v>
      </c>
      <c r="C302" s="1" t="s">
        <v>465</v>
      </c>
      <c r="D302" s="1" t="s">
        <v>16</v>
      </c>
      <c r="E302" s="1" t="s">
        <v>22</v>
      </c>
      <c r="F302" s="1" t="s">
        <v>49</v>
      </c>
      <c r="G302" s="1" t="s">
        <v>195</v>
      </c>
      <c r="H302" s="1" t="s">
        <v>468</v>
      </c>
      <c r="I302" s="1" t="s">
        <v>49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x14ac:dyDescent="0.3">
      <c r="A303" s="1">
        <v>4</v>
      </c>
      <c r="B303" s="1" t="s">
        <v>14</v>
      </c>
      <c r="C303" s="1" t="s">
        <v>465</v>
      </c>
      <c r="D303" s="1" t="s">
        <v>16</v>
      </c>
      <c r="E303" s="1" t="s">
        <v>17</v>
      </c>
      <c r="F303" s="1" t="s">
        <v>29</v>
      </c>
      <c r="G303" s="1" t="s">
        <v>98</v>
      </c>
      <c r="H303" s="1" t="s">
        <v>469</v>
      </c>
      <c r="I303" s="1" t="s">
        <v>26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x14ac:dyDescent="0.3">
      <c r="A304" s="2"/>
      <c r="B304" s="2" t="s">
        <v>47</v>
      </c>
      <c r="C304" s="2" t="s">
        <v>465</v>
      </c>
      <c r="D304" s="2"/>
      <c r="E304" s="2"/>
      <c r="F304" s="2"/>
      <c r="G304" s="2"/>
      <c r="H304" s="2"/>
      <c r="I304" s="2"/>
      <c r="J304" s="2"/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/>
    </row>
    <row r="305" spans="1:36" x14ac:dyDescent="0.3">
      <c r="A305" s="1">
        <v>1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49</v>
      </c>
      <c r="G305" s="1" t="s">
        <v>63</v>
      </c>
      <c r="H305" s="1" t="s">
        <v>473</v>
      </c>
      <c r="I305" s="1" t="s">
        <v>49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x14ac:dyDescent="0.3">
      <c r="A306" s="1">
        <v>2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49</v>
      </c>
      <c r="G306" s="1" t="s">
        <v>63</v>
      </c>
      <c r="H306" s="1" t="s">
        <v>474</v>
      </c>
      <c r="I306" s="1" t="s">
        <v>49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x14ac:dyDescent="0.3">
      <c r="A307" s="1">
        <v>3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49</v>
      </c>
      <c r="G307" s="1" t="s">
        <v>63</v>
      </c>
      <c r="H307" s="1" t="s">
        <v>475</v>
      </c>
      <c r="I307" s="1" t="s">
        <v>49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x14ac:dyDescent="0.3">
      <c r="A308" s="1">
        <v>4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49</v>
      </c>
      <c r="G308" s="1" t="s">
        <v>63</v>
      </c>
      <c r="H308" s="1" t="s">
        <v>476</v>
      </c>
      <c r="I308" s="1" t="s">
        <v>49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x14ac:dyDescent="0.3">
      <c r="A309" s="1">
        <v>5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49</v>
      </c>
      <c r="G309" s="1" t="s">
        <v>63</v>
      </c>
      <c r="H309" s="1" t="s">
        <v>477</v>
      </c>
      <c r="I309" s="1" t="s">
        <v>49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x14ac:dyDescent="0.3">
      <c r="A310" s="1">
        <v>6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18</v>
      </c>
      <c r="G310" s="1" t="s">
        <v>69</v>
      </c>
      <c r="H310" s="1" t="s">
        <v>478</v>
      </c>
      <c r="I310" s="1" t="s">
        <v>21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x14ac:dyDescent="0.3">
      <c r="A311" s="1">
        <v>7</v>
      </c>
      <c r="B311" s="1" t="s">
        <v>14</v>
      </c>
      <c r="C311" s="1" t="s">
        <v>472</v>
      </c>
      <c r="D311" s="1" t="s">
        <v>16</v>
      </c>
      <c r="E311" s="1" t="s">
        <v>17</v>
      </c>
      <c r="F311" s="1" t="s">
        <v>29</v>
      </c>
      <c r="G311" s="1" t="s">
        <v>61</v>
      </c>
      <c r="H311" s="1" t="s">
        <v>479</v>
      </c>
      <c r="I311" s="1" t="s">
        <v>26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x14ac:dyDescent="0.3">
      <c r="A312" s="1">
        <v>8</v>
      </c>
      <c r="B312" s="1" t="s">
        <v>14</v>
      </c>
      <c r="C312" s="1" t="s">
        <v>472</v>
      </c>
      <c r="D312" s="1" t="s">
        <v>16</v>
      </c>
      <c r="E312" s="1" t="s">
        <v>17</v>
      </c>
      <c r="F312" s="1" t="s">
        <v>18</v>
      </c>
      <c r="G312" s="1" t="s">
        <v>19</v>
      </c>
      <c r="H312" s="1" t="s">
        <v>480</v>
      </c>
      <c r="I312" s="1" t="s">
        <v>21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9</v>
      </c>
      <c r="B313" s="1" t="s">
        <v>14</v>
      </c>
      <c r="C313" s="1" t="s">
        <v>472</v>
      </c>
      <c r="D313" s="1" t="s">
        <v>16</v>
      </c>
      <c r="E313" s="1" t="s">
        <v>17</v>
      </c>
      <c r="F313" s="1" t="s">
        <v>40</v>
      </c>
      <c r="G313" s="1" t="s">
        <v>242</v>
      </c>
      <c r="H313" s="1" t="s">
        <v>481</v>
      </c>
      <c r="I313" s="1" t="s">
        <v>26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10</v>
      </c>
      <c r="B314" s="1" t="s">
        <v>14</v>
      </c>
      <c r="C314" s="1" t="s">
        <v>472</v>
      </c>
      <c r="D314" s="1" t="s">
        <v>16</v>
      </c>
      <c r="E314" s="1" t="s">
        <v>17</v>
      </c>
      <c r="F314" s="1" t="s">
        <v>29</v>
      </c>
      <c r="G314" s="1" t="s">
        <v>61</v>
      </c>
      <c r="H314" s="1" t="s">
        <v>482</v>
      </c>
      <c r="I314" s="1" t="s">
        <v>26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11</v>
      </c>
      <c r="B315" s="1" t="s">
        <v>14</v>
      </c>
      <c r="C315" s="1" t="s">
        <v>472</v>
      </c>
      <c r="D315" s="1" t="s">
        <v>16</v>
      </c>
      <c r="E315" s="1" t="s">
        <v>17</v>
      </c>
      <c r="F315" s="1" t="s">
        <v>40</v>
      </c>
      <c r="G315" s="1" t="s">
        <v>242</v>
      </c>
      <c r="H315" s="1" t="s">
        <v>483</v>
      </c>
      <c r="I315" s="1" t="s">
        <v>26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12</v>
      </c>
      <c r="B316" s="1" t="s">
        <v>14</v>
      </c>
      <c r="C316" s="1" t="s">
        <v>472</v>
      </c>
      <c r="D316" s="1" t="s">
        <v>16</v>
      </c>
      <c r="E316" s="1" t="s">
        <v>17</v>
      </c>
      <c r="F316" s="1" t="s">
        <v>49</v>
      </c>
      <c r="G316" s="1" t="s">
        <v>63</v>
      </c>
      <c r="H316" s="1" t="s">
        <v>484</v>
      </c>
      <c r="I316" s="1" t="s">
        <v>49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1">
        <v>13</v>
      </c>
      <c r="B317" s="1" t="s">
        <v>14</v>
      </c>
      <c r="C317" s="1" t="s">
        <v>472</v>
      </c>
      <c r="D317" s="1" t="s">
        <v>16</v>
      </c>
      <c r="E317" s="1" t="s">
        <v>17</v>
      </c>
      <c r="F317" s="1" t="s">
        <v>49</v>
      </c>
      <c r="G317" s="1" t="s">
        <v>63</v>
      </c>
      <c r="H317" s="1" t="s">
        <v>485</v>
      </c>
      <c r="I317" s="1" t="s">
        <v>49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x14ac:dyDescent="0.3">
      <c r="A318" s="1">
        <v>14</v>
      </c>
      <c r="B318" s="1" t="s">
        <v>14</v>
      </c>
      <c r="C318" s="1" t="s">
        <v>472</v>
      </c>
      <c r="D318" s="1" t="s">
        <v>16</v>
      </c>
      <c r="E318" s="1" t="s">
        <v>17</v>
      </c>
      <c r="F318" s="1" t="s">
        <v>18</v>
      </c>
      <c r="G318" s="1" t="s">
        <v>104</v>
      </c>
      <c r="H318" s="1" t="s">
        <v>487</v>
      </c>
      <c r="I318" s="1" t="s">
        <v>21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x14ac:dyDescent="0.3">
      <c r="A319" s="1">
        <v>15</v>
      </c>
      <c r="B319" s="1" t="s">
        <v>14</v>
      </c>
      <c r="C319" s="1" t="s">
        <v>472</v>
      </c>
      <c r="D319" s="1" t="s">
        <v>16</v>
      </c>
      <c r="E319" s="1" t="s">
        <v>17</v>
      </c>
      <c r="F319" s="1" t="s">
        <v>49</v>
      </c>
      <c r="G319" s="1" t="s">
        <v>88</v>
      </c>
      <c r="H319" s="1" t="s">
        <v>488</v>
      </c>
      <c r="I319" s="1" t="s">
        <v>49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x14ac:dyDescent="0.3">
      <c r="A320" s="1">
        <v>16</v>
      </c>
      <c r="B320" s="1" t="s">
        <v>14</v>
      </c>
      <c r="C320" s="1" t="s">
        <v>472</v>
      </c>
      <c r="D320" s="1" t="s">
        <v>16</v>
      </c>
      <c r="E320" s="1" t="s">
        <v>17</v>
      </c>
      <c r="F320" s="1" t="s">
        <v>49</v>
      </c>
      <c r="G320" s="1" t="s">
        <v>88</v>
      </c>
      <c r="H320" s="1" t="s">
        <v>91</v>
      </c>
      <c r="I320" s="1" t="s">
        <v>49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17</v>
      </c>
      <c r="B321" s="1" t="s">
        <v>14</v>
      </c>
      <c r="C321" s="1" t="s">
        <v>472</v>
      </c>
      <c r="D321" s="1" t="s">
        <v>16</v>
      </c>
      <c r="E321" s="1" t="s">
        <v>17</v>
      </c>
      <c r="F321" s="1" t="s">
        <v>49</v>
      </c>
      <c r="G321" s="1" t="s">
        <v>88</v>
      </c>
      <c r="H321" s="1" t="s">
        <v>492</v>
      </c>
      <c r="I321" s="1" t="s">
        <v>49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18</v>
      </c>
      <c r="B322" s="1" t="s">
        <v>14</v>
      </c>
      <c r="C322" s="1" t="s">
        <v>472</v>
      </c>
      <c r="D322" s="1" t="s">
        <v>16</v>
      </c>
      <c r="E322" s="1" t="s">
        <v>17</v>
      </c>
      <c r="F322" s="1" t="s">
        <v>49</v>
      </c>
      <c r="G322" s="1" t="s">
        <v>88</v>
      </c>
      <c r="H322" s="1" t="s">
        <v>93</v>
      </c>
      <c r="I322" s="1" t="s">
        <v>49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x14ac:dyDescent="0.3">
      <c r="A323" s="1">
        <v>19</v>
      </c>
      <c r="B323" s="1" t="s">
        <v>14</v>
      </c>
      <c r="C323" s="1" t="s">
        <v>472</v>
      </c>
      <c r="D323" s="1" t="s">
        <v>16</v>
      </c>
      <c r="E323" s="1" t="s">
        <v>17</v>
      </c>
      <c r="F323" s="1" t="s">
        <v>49</v>
      </c>
      <c r="G323" s="1" t="s">
        <v>88</v>
      </c>
      <c r="H323" s="1" t="s">
        <v>95</v>
      </c>
      <c r="I323" s="1" t="s">
        <v>49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20</v>
      </c>
      <c r="B324" s="1" t="s">
        <v>14</v>
      </c>
      <c r="C324" s="1" t="s">
        <v>472</v>
      </c>
      <c r="D324" s="1" t="s">
        <v>16</v>
      </c>
      <c r="E324" s="1" t="s">
        <v>17</v>
      </c>
      <c r="F324" s="1" t="s">
        <v>37</v>
      </c>
      <c r="G324" s="1" t="s">
        <v>38</v>
      </c>
      <c r="H324" s="1" t="s">
        <v>495</v>
      </c>
      <c r="I324" s="1" t="s">
        <v>198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21</v>
      </c>
      <c r="B325" s="1" t="s">
        <v>14</v>
      </c>
      <c r="C325" s="1" t="s">
        <v>472</v>
      </c>
      <c r="D325" s="1" t="s">
        <v>16</v>
      </c>
      <c r="E325" s="1" t="s">
        <v>17</v>
      </c>
      <c r="F325" s="1" t="s">
        <v>29</v>
      </c>
      <c r="G325" s="1" t="s">
        <v>227</v>
      </c>
      <c r="H325" s="1" t="s">
        <v>496</v>
      </c>
      <c r="I325" s="1" t="s">
        <v>26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0</v>
      </c>
      <c r="AJ325" s="1">
        <v>0</v>
      </c>
    </row>
    <row r="326" spans="1:36" x14ac:dyDescent="0.3">
      <c r="A326" s="1">
        <v>22</v>
      </c>
      <c r="B326" s="1" t="s">
        <v>14</v>
      </c>
      <c r="C326" s="1" t="s">
        <v>472</v>
      </c>
      <c r="D326" s="1" t="s">
        <v>16</v>
      </c>
      <c r="E326" s="1" t="s">
        <v>17</v>
      </c>
      <c r="F326" s="1" t="s">
        <v>49</v>
      </c>
      <c r="G326" s="1" t="s">
        <v>101</v>
      </c>
      <c r="H326" s="1" t="s">
        <v>498</v>
      </c>
      <c r="I326" s="1" t="s">
        <v>49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0</v>
      </c>
      <c r="AJ326" s="1">
        <v>0</v>
      </c>
    </row>
    <row r="327" spans="1:36" x14ac:dyDescent="0.3">
      <c r="A327" s="1">
        <v>23</v>
      </c>
      <c r="B327" s="1" t="s">
        <v>14</v>
      </c>
      <c r="C327" s="1" t="s">
        <v>472</v>
      </c>
      <c r="D327" s="1" t="s">
        <v>16</v>
      </c>
      <c r="E327" s="1" t="s">
        <v>17</v>
      </c>
      <c r="F327" s="1" t="s">
        <v>49</v>
      </c>
      <c r="G327" s="1" t="s">
        <v>101</v>
      </c>
      <c r="H327" s="1" t="s">
        <v>500</v>
      </c>
      <c r="I327" s="1" t="s">
        <v>49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0</v>
      </c>
      <c r="AJ327" s="1">
        <v>0</v>
      </c>
    </row>
    <row r="328" spans="1:36" x14ac:dyDescent="0.3">
      <c r="A328" s="1">
        <v>24</v>
      </c>
      <c r="B328" s="1" t="s">
        <v>14</v>
      </c>
      <c r="C328" s="1" t="s">
        <v>472</v>
      </c>
      <c r="D328" s="1" t="s">
        <v>16</v>
      </c>
      <c r="E328" s="1" t="s">
        <v>17</v>
      </c>
      <c r="F328" s="1" t="s">
        <v>49</v>
      </c>
      <c r="G328" s="1" t="s">
        <v>101</v>
      </c>
      <c r="H328" s="1" t="s">
        <v>502</v>
      </c>
      <c r="I328" s="1" t="s">
        <v>49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0</v>
      </c>
      <c r="AJ328" s="1">
        <v>0</v>
      </c>
    </row>
    <row r="329" spans="1:36" x14ac:dyDescent="0.3">
      <c r="A329" s="1">
        <v>25</v>
      </c>
      <c r="B329" s="1" t="s">
        <v>14</v>
      </c>
      <c r="C329" s="1" t="s">
        <v>472</v>
      </c>
      <c r="D329" s="1" t="s">
        <v>16</v>
      </c>
      <c r="E329" s="1" t="s">
        <v>17</v>
      </c>
      <c r="F329" s="1" t="s">
        <v>49</v>
      </c>
      <c r="G329" s="1" t="s">
        <v>101</v>
      </c>
      <c r="H329" s="1" t="s">
        <v>504</v>
      </c>
      <c r="I329" s="1" t="s">
        <v>49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0</v>
      </c>
      <c r="AJ329" s="1">
        <v>0</v>
      </c>
    </row>
    <row r="330" spans="1:36" x14ac:dyDescent="0.3">
      <c r="A330" s="1">
        <v>26</v>
      </c>
      <c r="B330" s="1" t="s">
        <v>14</v>
      </c>
      <c r="C330" s="1" t="s">
        <v>472</v>
      </c>
      <c r="D330" s="1" t="s">
        <v>16</v>
      </c>
      <c r="E330" s="1" t="s">
        <v>17</v>
      </c>
      <c r="F330" s="1" t="s">
        <v>49</v>
      </c>
      <c r="G330" s="1" t="s">
        <v>101</v>
      </c>
      <c r="H330" s="1" t="s">
        <v>506</v>
      </c>
      <c r="I330" s="1" t="s">
        <v>49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0</v>
      </c>
      <c r="AJ330" s="1">
        <v>0</v>
      </c>
    </row>
    <row r="331" spans="1:36" x14ac:dyDescent="0.3">
      <c r="A331" s="1">
        <v>27</v>
      </c>
      <c r="B331" s="1" t="s">
        <v>14</v>
      </c>
      <c r="C331" s="1" t="s">
        <v>472</v>
      </c>
      <c r="D331" s="1" t="s">
        <v>16</v>
      </c>
      <c r="E331" s="1" t="s">
        <v>17</v>
      </c>
      <c r="F331" s="1" t="s">
        <v>49</v>
      </c>
      <c r="G331" s="1" t="s">
        <v>101</v>
      </c>
      <c r="H331" s="1" t="s">
        <v>544</v>
      </c>
      <c r="I331" s="1" t="s">
        <v>49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0</v>
      </c>
      <c r="AJ331" s="1">
        <v>0</v>
      </c>
    </row>
    <row r="332" spans="1:36" x14ac:dyDescent="0.3">
      <c r="A332" s="1">
        <v>28</v>
      </c>
      <c r="B332" s="1" t="s">
        <v>14</v>
      </c>
      <c r="C332" s="1" t="s">
        <v>472</v>
      </c>
      <c r="D332" s="1" t="s">
        <v>491</v>
      </c>
      <c r="E332" s="1" t="s">
        <v>17</v>
      </c>
      <c r="F332" s="1" t="s">
        <v>40</v>
      </c>
      <c r="G332" s="1" t="s">
        <v>55</v>
      </c>
      <c r="H332" s="1" t="s">
        <v>112</v>
      </c>
      <c r="I332" s="1" t="s">
        <v>21</v>
      </c>
      <c r="J332" s="1">
        <v>16</v>
      </c>
      <c r="K332" s="1">
        <v>1669</v>
      </c>
      <c r="L332" s="1">
        <v>1669</v>
      </c>
      <c r="M332" s="1">
        <v>200000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200000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200000</v>
      </c>
      <c r="AJ332" s="1">
        <v>119</v>
      </c>
    </row>
    <row r="333" spans="1:36" x14ac:dyDescent="0.3">
      <c r="A333" s="1">
        <v>29</v>
      </c>
      <c r="B333" s="1" t="s">
        <v>14</v>
      </c>
      <c r="C333" s="1" t="s">
        <v>472</v>
      </c>
      <c r="D333" s="1" t="s">
        <v>16</v>
      </c>
      <c r="E333" s="1" t="s">
        <v>17</v>
      </c>
      <c r="F333" s="1" t="s">
        <v>49</v>
      </c>
      <c r="G333" s="1" t="s">
        <v>221</v>
      </c>
      <c r="H333" s="1" t="s">
        <v>509</v>
      </c>
      <c r="I333" s="1" t="s">
        <v>49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0</v>
      </c>
      <c r="AJ333" s="1">
        <v>0</v>
      </c>
    </row>
    <row r="334" spans="1:36" x14ac:dyDescent="0.3">
      <c r="A334" s="1">
        <v>30</v>
      </c>
      <c r="B334" s="1" t="s">
        <v>14</v>
      </c>
      <c r="C334" s="1" t="s">
        <v>472</v>
      </c>
      <c r="D334" s="1" t="s">
        <v>700</v>
      </c>
      <c r="E334" s="1" t="s">
        <v>17</v>
      </c>
      <c r="F334" s="1" t="s">
        <v>49</v>
      </c>
      <c r="G334" s="1" t="s">
        <v>101</v>
      </c>
      <c r="H334" s="1" t="s">
        <v>127</v>
      </c>
      <c r="I334" s="1" t="s">
        <v>49</v>
      </c>
      <c r="J334" s="1">
        <v>14</v>
      </c>
      <c r="K334" s="1">
        <v>695</v>
      </c>
      <c r="L334" s="1">
        <v>695</v>
      </c>
      <c r="M334" s="1">
        <v>24247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24247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24247</v>
      </c>
      <c r="AJ334" s="1">
        <v>34</v>
      </c>
    </row>
    <row r="335" spans="1:36" x14ac:dyDescent="0.3">
      <c r="A335" s="1">
        <v>31</v>
      </c>
      <c r="B335" s="1" t="s">
        <v>14</v>
      </c>
      <c r="C335" s="1" t="s">
        <v>472</v>
      </c>
      <c r="D335" s="1" t="s">
        <v>182</v>
      </c>
      <c r="E335" s="1" t="s">
        <v>17</v>
      </c>
      <c r="F335" s="1" t="s">
        <v>49</v>
      </c>
      <c r="G335" s="1" t="s">
        <v>101</v>
      </c>
      <c r="H335" s="1" t="s">
        <v>511</v>
      </c>
      <c r="I335" s="1" t="s">
        <v>49</v>
      </c>
      <c r="J335" s="1">
        <v>14</v>
      </c>
      <c r="K335" s="1">
        <v>1205</v>
      </c>
      <c r="L335" s="1">
        <v>1205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x14ac:dyDescent="0.3">
      <c r="A336" s="1">
        <v>32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29</v>
      </c>
      <c r="G336" s="1" t="s">
        <v>98</v>
      </c>
      <c r="H336" s="1" t="s">
        <v>516</v>
      </c>
      <c r="I336" s="1" t="s">
        <v>26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x14ac:dyDescent="0.3">
      <c r="A337" s="1">
        <v>33</v>
      </c>
      <c r="B337" s="1" t="s">
        <v>14</v>
      </c>
      <c r="C337" s="1" t="s">
        <v>472</v>
      </c>
      <c r="D337" s="1" t="s">
        <v>700</v>
      </c>
      <c r="E337" s="1" t="s">
        <v>17</v>
      </c>
      <c r="F337" s="1" t="s">
        <v>29</v>
      </c>
      <c r="G337" s="1" t="s">
        <v>61</v>
      </c>
      <c r="H337" s="1" t="s">
        <v>518</v>
      </c>
      <c r="I337" s="1" t="s">
        <v>26</v>
      </c>
      <c r="J337" s="1">
        <v>21</v>
      </c>
      <c r="K337" s="1">
        <v>2340</v>
      </c>
      <c r="L337" s="1">
        <v>2340</v>
      </c>
      <c r="M337" s="1">
        <v>367000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367000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367000</v>
      </c>
      <c r="AJ337" s="1">
        <v>156</v>
      </c>
    </row>
    <row r="338" spans="1:36" x14ac:dyDescent="0.3">
      <c r="A338" s="1">
        <v>34</v>
      </c>
      <c r="B338" s="1" t="s">
        <v>14</v>
      </c>
      <c r="C338" s="1" t="s">
        <v>472</v>
      </c>
      <c r="D338" s="1" t="s">
        <v>505</v>
      </c>
      <c r="E338" s="1" t="s">
        <v>17</v>
      </c>
      <c r="F338" s="1" t="s">
        <v>29</v>
      </c>
      <c r="G338" s="1" t="s">
        <v>61</v>
      </c>
      <c r="H338" s="1" t="s">
        <v>520</v>
      </c>
      <c r="I338" s="1" t="s">
        <v>26</v>
      </c>
      <c r="J338" s="1">
        <v>21</v>
      </c>
      <c r="K338" s="1">
        <v>2669</v>
      </c>
      <c r="L338" s="1">
        <v>2669</v>
      </c>
      <c r="M338" s="1">
        <v>285000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285000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285000</v>
      </c>
      <c r="AJ338" s="1">
        <v>106</v>
      </c>
    </row>
    <row r="339" spans="1:36" x14ac:dyDescent="0.3">
      <c r="A339" s="1">
        <v>35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29</v>
      </c>
      <c r="G339" s="1" t="s">
        <v>38</v>
      </c>
      <c r="H339" s="1" t="s">
        <v>523</v>
      </c>
      <c r="I339" s="1" t="s">
        <v>21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x14ac:dyDescent="0.3">
      <c r="A340" s="1">
        <v>36</v>
      </c>
      <c r="B340" s="1" t="s">
        <v>14</v>
      </c>
      <c r="C340" s="1" t="s">
        <v>472</v>
      </c>
      <c r="D340" s="1" t="s">
        <v>16</v>
      </c>
      <c r="E340" s="1" t="s">
        <v>17</v>
      </c>
      <c r="F340" s="1" t="s">
        <v>49</v>
      </c>
      <c r="G340" s="1" t="s">
        <v>221</v>
      </c>
      <c r="H340" s="1" t="s">
        <v>524</v>
      </c>
      <c r="I340" s="1" t="s">
        <v>49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x14ac:dyDescent="0.3">
      <c r="A341" s="1">
        <v>37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37</v>
      </c>
      <c r="G341" s="1" t="s">
        <v>123</v>
      </c>
      <c r="H341" s="1" t="s">
        <v>525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x14ac:dyDescent="0.3">
      <c r="A342" s="1">
        <v>38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49</v>
      </c>
      <c r="G342" s="1" t="s">
        <v>101</v>
      </c>
      <c r="H342" s="1" t="s">
        <v>526</v>
      </c>
      <c r="I342" s="1" t="s">
        <v>49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x14ac:dyDescent="0.3">
      <c r="A343" s="1">
        <v>39</v>
      </c>
      <c r="B343" s="1" t="s">
        <v>14</v>
      </c>
      <c r="C343" s="1" t="s">
        <v>472</v>
      </c>
      <c r="D343" s="1" t="s">
        <v>514</v>
      </c>
      <c r="E343" s="1" t="s">
        <v>17</v>
      </c>
      <c r="F343" s="1" t="s">
        <v>29</v>
      </c>
      <c r="G343" s="1" t="s">
        <v>44</v>
      </c>
      <c r="H343" s="1" t="s">
        <v>527</v>
      </c>
      <c r="I343" s="1" t="s">
        <v>21</v>
      </c>
      <c r="J343" s="1">
        <v>19</v>
      </c>
      <c r="K343" s="1">
        <v>621</v>
      </c>
      <c r="L343" s="1">
        <v>621</v>
      </c>
      <c r="M343" s="1">
        <v>166000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166000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166000</v>
      </c>
      <c r="AJ343" s="1">
        <v>267</v>
      </c>
    </row>
    <row r="344" spans="1:36" x14ac:dyDescent="0.3">
      <c r="A344" s="1">
        <v>40</v>
      </c>
      <c r="B344" s="1" t="s">
        <v>14</v>
      </c>
      <c r="C344" s="1" t="s">
        <v>472</v>
      </c>
      <c r="D344" s="1" t="s">
        <v>503</v>
      </c>
      <c r="E344" s="1" t="s">
        <v>17</v>
      </c>
      <c r="F344" s="1" t="s">
        <v>29</v>
      </c>
      <c r="G344" s="1" t="s">
        <v>44</v>
      </c>
      <c r="H344" s="1" t="s">
        <v>528</v>
      </c>
      <c r="I344" s="1" t="s">
        <v>21</v>
      </c>
      <c r="J344" s="1">
        <v>19</v>
      </c>
      <c r="K344" s="1">
        <v>1043</v>
      </c>
      <c r="L344" s="1">
        <v>1043</v>
      </c>
      <c r="M344" s="1">
        <v>189000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189000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189000</v>
      </c>
      <c r="AJ344" s="1">
        <v>181</v>
      </c>
    </row>
    <row r="345" spans="1:36" x14ac:dyDescent="0.3">
      <c r="A345" s="1">
        <v>41</v>
      </c>
      <c r="B345" s="1" t="s">
        <v>14</v>
      </c>
      <c r="C345" s="1" t="s">
        <v>472</v>
      </c>
      <c r="D345" s="1" t="s">
        <v>582</v>
      </c>
      <c r="E345" s="1" t="s">
        <v>17</v>
      </c>
      <c r="F345" s="1" t="s">
        <v>29</v>
      </c>
      <c r="G345" s="1" t="s">
        <v>44</v>
      </c>
      <c r="H345" s="1" t="s">
        <v>529</v>
      </c>
      <c r="I345" s="1" t="s">
        <v>21</v>
      </c>
      <c r="J345" s="1">
        <v>19</v>
      </c>
      <c r="K345" s="1">
        <v>605</v>
      </c>
      <c r="L345" s="1">
        <v>605</v>
      </c>
      <c r="M345" s="1">
        <v>211000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211000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211000</v>
      </c>
      <c r="AJ345" s="1">
        <v>348</v>
      </c>
    </row>
    <row r="346" spans="1:36" x14ac:dyDescent="0.3">
      <c r="A346" s="1">
        <v>42</v>
      </c>
      <c r="B346" s="1" t="s">
        <v>14</v>
      </c>
      <c r="C346" s="1" t="s">
        <v>472</v>
      </c>
      <c r="D346" s="1" t="s">
        <v>581</v>
      </c>
      <c r="E346" s="1" t="s">
        <v>17</v>
      </c>
      <c r="F346" s="1" t="s">
        <v>29</v>
      </c>
      <c r="G346" s="1" t="s">
        <v>44</v>
      </c>
      <c r="H346" s="1" t="s">
        <v>530</v>
      </c>
      <c r="I346" s="1" t="s">
        <v>21</v>
      </c>
      <c r="J346" s="1">
        <v>17</v>
      </c>
      <c r="K346" s="1">
        <v>1576</v>
      </c>
      <c r="L346" s="1">
        <v>1576</v>
      </c>
      <c r="M346" s="1">
        <v>284000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284000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284000</v>
      </c>
      <c r="AJ346" s="1">
        <v>180</v>
      </c>
    </row>
    <row r="347" spans="1:36" x14ac:dyDescent="0.3">
      <c r="A347" s="1">
        <v>43</v>
      </c>
      <c r="B347" s="1" t="s">
        <v>14</v>
      </c>
      <c r="C347" s="1" t="s">
        <v>472</v>
      </c>
      <c r="D347" s="1" t="s">
        <v>610</v>
      </c>
      <c r="E347" s="1" t="s">
        <v>17</v>
      </c>
      <c r="F347" s="1" t="s">
        <v>29</v>
      </c>
      <c r="G347" s="1" t="s">
        <v>44</v>
      </c>
      <c r="H347" s="1" t="s">
        <v>531</v>
      </c>
      <c r="I347" s="1" t="s">
        <v>21</v>
      </c>
      <c r="J347" s="1">
        <v>21</v>
      </c>
      <c r="K347" s="1">
        <v>1670</v>
      </c>
      <c r="L347" s="1">
        <v>1670</v>
      </c>
      <c r="M347" s="1">
        <v>308000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308000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308000</v>
      </c>
      <c r="AJ347" s="1">
        <v>184</v>
      </c>
    </row>
    <row r="348" spans="1:36" x14ac:dyDescent="0.3">
      <c r="A348" s="1">
        <v>44</v>
      </c>
      <c r="B348" s="1" t="s">
        <v>14</v>
      </c>
      <c r="C348" s="1" t="s">
        <v>472</v>
      </c>
      <c r="D348" s="1" t="s">
        <v>600</v>
      </c>
      <c r="E348" s="1" t="s">
        <v>17</v>
      </c>
      <c r="F348" s="1" t="s">
        <v>29</v>
      </c>
      <c r="G348" s="1" t="s">
        <v>44</v>
      </c>
      <c r="H348" s="1" t="s">
        <v>532</v>
      </c>
      <c r="I348" s="1" t="s">
        <v>21</v>
      </c>
      <c r="J348" s="1">
        <v>17</v>
      </c>
      <c r="K348" s="1">
        <v>729</v>
      </c>
      <c r="L348" s="1">
        <v>729</v>
      </c>
      <c r="M348" s="1">
        <v>180000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180000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180000</v>
      </c>
      <c r="AJ348" s="1">
        <v>246</v>
      </c>
    </row>
    <row r="349" spans="1:36" x14ac:dyDescent="0.3">
      <c r="A349" s="1">
        <v>45</v>
      </c>
      <c r="B349" s="1" t="s">
        <v>14</v>
      </c>
      <c r="C349" s="1" t="s">
        <v>472</v>
      </c>
      <c r="D349" s="1" t="s">
        <v>16</v>
      </c>
      <c r="E349" s="1" t="s">
        <v>17</v>
      </c>
      <c r="F349" s="1" t="s">
        <v>37</v>
      </c>
      <c r="G349" s="1" t="s">
        <v>533</v>
      </c>
      <c r="H349" s="1" t="s">
        <v>534</v>
      </c>
      <c r="I349" s="1" t="s">
        <v>21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7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7">
        <v>0</v>
      </c>
      <c r="AI349" s="7">
        <v>0</v>
      </c>
      <c r="AJ349" s="1">
        <v>0</v>
      </c>
    </row>
    <row r="350" spans="1:36" x14ac:dyDescent="0.3">
      <c r="A350" s="1">
        <v>46</v>
      </c>
      <c r="B350" s="1" t="s">
        <v>14</v>
      </c>
      <c r="C350" s="1" t="s">
        <v>472</v>
      </c>
      <c r="D350" s="1" t="s">
        <v>109</v>
      </c>
      <c r="E350" s="1" t="s">
        <v>17</v>
      </c>
      <c r="F350" s="1" t="s">
        <v>18</v>
      </c>
      <c r="G350" s="1" t="s">
        <v>368</v>
      </c>
      <c r="H350" s="1" t="s">
        <v>535</v>
      </c>
      <c r="I350" s="1" t="s">
        <v>21</v>
      </c>
      <c r="J350" s="1">
        <v>17</v>
      </c>
      <c r="K350" s="1">
        <v>820</v>
      </c>
      <c r="L350" s="1">
        <v>820</v>
      </c>
      <c r="M350" s="1">
        <v>179000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7">
        <v>179000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7">
        <v>0</v>
      </c>
      <c r="AI350" s="7">
        <v>179000</v>
      </c>
      <c r="AJ350" s="1">
        <v>218</v>
      </c>
    </row>
    <row r="351" spans="1:36" x14ac:dyDescent="0.3">
      <c r="A351" s="1">
        <v>47</v>
      </c>
      <c r="B351" s="1" t="s">
        <v>14</v>
      </c>
      <c r="C351" s="1" t="s">
        <v>472</v>
      </c>
      <c r="D351" s="1" t="s">
        <v>699</v>
      </c>
      <c r="E351" s="1" t="s">
        <v>17</v>
      </c>
      <c r="F351" s="1" t="s">
        <v>18</v>
      </c>
      <c r="G351" s="1" t="s">
        <v>368</v>
      </c>
      <c r="H351" s="1" t="s">
        <v>536</v>
      </c>
      <c r="I351" s="1" t="s">
        <v>21</v>
      </c>
      <c r="J351" s="1">
        <v>15</v>
      </c>
      <c r="K351" s="1">
        <v>549</v>
      </c>
      <c r="L351" s="1">
        <v>549</v>
      </c>
      <c r="M351" s="1">
        <v>141000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7">
        <v>141000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7">
        <v>0</v>
      </c>
      <c r="AI351" s="7">
        <v>141000</v>
      </c>
      <c r="AJ351" s="1">
        <v>256</v>
      </c>
    </row>
    <row r="352" spans="1:36" x14ac:dyDescent="0.3">
      <c r="A352" s="1">
        <v>48</v>
      </c>
      <c r="B352" s="1" t="s">
        <v>14</v>
      </c>
      <c r="C352" s="1" t="s">
        <v>472</v>
      </c>
      <c r="D352" s="1" t="s">
        <v>507</v>
      </c>
      <c r="E352" s="1" t="s">
        <v>17</v>
      </c>
      <c r="F352" s="1" t="s">
        <v>18</v>
      </c>
      <c r="G352" s="1" t="s">
        <v>368</v>
      </c>
      <c r="H352" s="1" t="s">
        <v>537</v>
      </c>
      <c r="I352" s="1" t="s">
        <v>21</v>
      </c>
      <c r="J352" s="1">
        <v>15</v>
      </c>
      <c r="K352" s="1">
        <v>1421</v>
      </c>
      <c r="L352" s="1">
        <v>1421</v>
      </c>
      <c r="M352" s="1">
        <v>214000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7">
        <v>214000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7">
        <v>0</v>
      </c>
      <c r="AI352" s="7">
        <v>214000</v>
      </c>
      <c r="AJ352" s="1">
        <v>150</v>
      </c>
    </row>
    <row r="353" spans="1:36" x14ac:dyDescent="0.3">
      <c r="A353" s="1">
        <v>49</v>
      </c>
      <c r="B353" s="1" t="s">
        <v>14</v>
      </c>
      <c r="C353" s="1" t="s">
        <v>472</v>
      </c>
      <c r="D353" s="1" t="s">
        <v>486</v>
      </c>
      <c r="E353" s="1" t="s">
        <v>17</v>
      </c>
      <c r="F353" s="1" t="s">
        <v>18</v>
      </c>
      <c r="G353" s="1" t="s">
        <v>368</v>
      </c>
      <c r="H353" s="1" t="s">
        <v>538</v>
      </c>
      <c r="I353" s="1" t="s">
        <v>21</v>
      </c>
      <c r="J353" s="1">
        <v>7</v>
      </c>
      <c r="K353" s="1">
        <v>501</v>
      </c>
      <c r="L353" s="1">
        <v>501</v>
      </c>
      <c r="M353" s="1">
        <v>88000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88000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88000</v>
      </c>
      <c r="AJ353" s="1">
        <v>175</v>
      </c>
    </row>
    <row r="354" spans="1:36" x14ac:dyDescent="0.3">
      <c r="A354" s="1">
        <v>50</v>
      </c>
      <c r="B354" s="1" t="s">
        <v>14</v>
      </c>
      <c r="C354" s="1" t="s">
        <v>472</v>
      </c>
      <c r="D354" s="1" t="s">
        <v>583</v>
      </c>
      <c r="E354" s="1" t="s">
        <v>17</v>
      </c>
      <c r="F354" s="1" t="s">
        <v>18</v>
      </c>
      <c r="G354" s="1" t="s">
        <v>368</v>
      </c>
      <c r="H354" s="1" t="s">
        <v>539</v>
      </c>
      <c r="I354" s="1" t="s">
        <v>21</v>
      </c>
      <c r="J354" s="1">
        <v>17</v>
      </c>
      <c r="K354" s="1">
        <v>1402</v>
      </c>
      <c r="L354" s="1">
        <v>1338</v>
      </c>
      <c r="M354" s="1">
        <v>240000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7">
        <v>240000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7">
        <v>0</v>
      </c>
      <c r="AI354" s="7">
        <v>240000</v>
      </c>
      <c r="AJ354" s="1">
        <v>171</v>
      </c>
    </row>
    <row r="355" spans="1:36" x14ac:dyDescent="0.3">
      <c r="A355" s="1">
        <v>51</v>
      </c>
      <c r="B355" s="1" t="s">
        <v>14</v>
      </c>
      <c r="C355" s="1" t="s">
        <v>472</v>
      </c>
      <c r="D355" s="1" t="s">
        <v>16</v>
      </c>
      <c r="E355" s="1" t="s">
        <v>17</v>
      </c>
      <c r="F355" s="1" t="s">
        <v>29</v>
      </c>
      <c r="G355" s="1" t="s">
        <v>246</v>
      </c>
      <c r="H355" s="1" t="s">
        <v>540</v>
      </c>
      <c r="I355" s="1" t="s">
        <v>26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0</v>
      </c>
      <c r="AJ355" s="1">
        <v>0</v>
      </c>
    </row>
    <row r="356" spans="1:36" x14ac:dyDescent="0.3">
      <c r="A356" s="2"/>
      <c r="B356" s="2" t="s">
        <v>47</v>
      </c>
      <c r="C356" s="2" t="s">
        <v>472</v>
      </c>
      <c r="D356" s="2"/>
      <c r="E356" s="2"/>
      <c r="F356" s="2"/>
      <c r="G356" s="2"/>
      <c r="H356" s="2"/>
      <c r="I356" s="2"/>
      <c r="J356" s="2"/>
      <c r="K356" s="2">
        <v>19515</v>
      </c>
      <c r="L356" s="2">
        <v>19451</v>
      </c>
      <c r="M356" s="2">
        <v>3076247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3076247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3076247</v>
      </c>
      <c r="AJ356" s="2"/>
    </row>
    <row r="357" spans="1:36" x14ac:dyDescent="0.3">
      <c r="A357" s="1">
        <v>1</v>
      </c>
      <c r="B357" s="1" t="s">
        <v>14</v>
      </c>
      <c r="C357" s="1" t="s">
        <v>545</v>
      </c>
      <c r="D357" s="1" t="s">
        <v>742</v>
      </c>
      <c r="E357" s="1" t="s">
        <v>17</v>
      </c>
      <c r="F357" s="1" t="s">
        <v>29</v>
      </c>
      <c r="G357" s="1" t="s">
        <v>144</v>
      </c>
      <c r="H357" s="1" t="s">
        <v>546</v>
      </c>
      <c r="I357" s="1" t="s">
        <v>21</v>
      </c>
      <c r="J357" s="1">
        <v>13</v>
      </c>
      <c r="K357" s="1">
        <v>1363</v>
      </c>
      <c r="L357" s="1">
        <v>1363</v>
      </c>
      <c r="M357" s="1">
        <v>252000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7">
        <v>252000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7">
        <v>0</v>
      </c>
      <c r="AI357" s="7">
        <v>252000</v>
      </c>
      <c r="AJ357" s="1">
        <v>184</v>
      </c>
    </row>
    <row r="358" spans="1:36" x14ac:dyDescent="0.3">
      <c r="A358" s="2"/>
      <c r="B358" s="2" t="s">
        <v>47</v>
      </c>
      <c r="C358" s="2" t="s">
        <v>545</v>
      </c>
      <c r="D358" s="2"/>
      <c r="E358" s="2"/>
      <c r="F358" s="2"/>
      <c r="G358" s="2"/>
      <c r="H358" s="2"/>
      <c r="I358" s="2"/>
      <c r="J358" s="2"/>
      <c r="K358" s="2">
        <v>1363</v>
      </c>
      <c r="L358" s="2">
        <v>1363</v>
      </c>
      <c r="M358" s="2">
        <v>252000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252000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252000</v>
      </c>
      <c r="AJ358" s="2"/>
    </row>
    <row r="359" spans="1:36" x14ac:dyDescent="0.3">
      <c r="A359" s="1">
        <v>1</v>
      </c>
      <c r="B359" s="1" t="s">
        <v>14</v>
      </c>
      <c r="C359" s="1" t="s">
        <v>547</v>
      </c>
      <c r="D359" s="1" t="s">
        <v>16</v>
      </c>
      <c r="E359" s="1" t="s">
        <v>17</v>
      </c>
      <c r="F359" s="1" t="s">
        <v>49</v>
      </c>
      <c r="G359" s="1" t="s">
        <v>101</v>
      </c>
      <c r="H359" s="1" t="s">
        <v>102</v>
      </c>
      <c r="I359" s="1" t="s">
        <v>49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7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7">
        <v>0</v>
      </c>
      <c r="AI359" s="7">
        <v>0</v>
      </c>
      <c r="AJ359" s="1">
        <v>0</v>
      </c>
    </row>
    <row r="360" spans="1:36" x14ac:dyDescent="0.3">
      <c r="A360" s="1">
        <v>2</v>
      </c>
      <c r="B360" s="1" t="s">
        <v>14</v>
      </c>
      <c r="C360" s="1" t="s">
        <v>547</v>
      </c>
      <c r="D360" s="1" t="s">
        <v>313</v>
      </c>
      <c r="E360" s="1" t="s">
        <v>17</v>
      </c>
      <c r="F360" s="1" t="s">
        <v>29</v>
      </c>
      <c r="G360" s="1" t="s">
        <v>44</v>
      </c>
      <c r="H360" s="1" t="s">
        <v>548</v>
      </c>
      <c r="I360" s="1" t="s">
        <v>21</v>
      </c>
      <c r="J360" s="1">
        <v>14</v>
      </c>
      <c r="K360" s="1">
        <v>1487</v>
      </c>
      <c r="L360" s="1">
        <v>1487</v>
      </c>
      <c r="M360" s="1">
        <v>172000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7">
        <v>172000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7">
        <v>0</v>
      </c>
      <c r="AI360" s="7">
        <v>172000</v>
      </c>
      <c r="AJ360" s="1">
        <v>115</v>
      </c>
    </row>
    <row r="361" spans="1:36" x14ac:dyDescent="0.3">
      <c r="A361" s="2"/>
      <c r="B361" s="2" t="s">
        <v>47</v>
      </c>
      <c r="C361" s="2" t="s">
        <v>547</v>
      </c>
      <c r="D361" s="2"/>
      <c r="E361" s="2"/>
      <c r="F361" s="2"/>
      <c r="G361" s="2"/>
      <c r="H361" s="2"/>
      <c r="I361" s="2"/>
      <c r="J361" s="2"/>
      <c r="K361" s="2">
        <v>1487</v>
      </c>
      <c r="L361" s="2">
        <v>1487</v>
      </c>
      <c r="M361" s="2">
        <v>172000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172000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172000</v>
      </c>
      <c r="AJ361" s="2"/>
    </row>
    <row r="362" spans="1:36" x14ac:dyDescent="0.3">
      <c r="A362" s="1">
        <v>1</v>
      </c>
      <c r="B362" s="1" t="s">
        <v>14</v>
      </c>
      <c r="C362" s="1" t="s">
        <v>549</v>
      </c>
      <c r="D362" s="1" t="s">
        <v>578</v>
      </c>
      <c r="E362" s="1" t="s">
        <v>17</v>
      </c>
      <c r="F362" s="1" t="s">
        <v>29</v>
      </c>
      <c r="G362" s="1" t="s">
        <v>144</v>
      </c>
      <c r="H362" s="1" t="s">
        <v>550</v>
      </c>
      <c r="I362" s="1" t="s">
        <v>21</v>
      </c>
      <c r="J362" s="1">
        <v>13</v>
      </c>
      <c r="K362" s="1">
        <v>1198</v>
      </c>
      <c r="L362" s="1">
        <v>1198</v>
      </c>
      <c r="M362" s="1">
        <v>130000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7">
        <v>130000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7">
        <v>0</v>
      </c>
      <c r="AI362" s="7">
        <v>130000</v>
      </c>
      <c r="AJ362" s="1">
        <v>108</v>
      </c>
    </row>
    <row r="363" spans="1:36" x14ac:dyDescent="0.3">
      <c r="A363" s="2"/>
      <c r="B363" s="2" t="s">
        <v>47</v>
      </c>
      <c r="C363" s="2" t="s">
        <v>549</v>
      </c>
      <c r="D363" s="2"/>
      <c r="E363" s="2"/>
      <c r="F363" s="2"/>
      <c r="G363" s="2"/>
      <c r="H363" s="2"/>
      <c r="I363" s="2"/>
      <c r="J363" s="2"/>
      <c r="K363" s="2">
        <v>1198</v>
      </c>
      <c r="L363" s="2">
        <v>1198</v>
      </c>
      <c r="M363" s="2">
        <v>130000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130000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130000</v>
      </c>
      <c r="AJ363" s="2"/>
    </row>
    <row r="364" spans="1:36" x14ac:dyDescent="0.3">
      <c r="A364" s="2"/>
      <c r="B364" s="2" t="s">
        <v>12</v>
      </c>
      <c r="C364" s="2" t="s">
        <v>14</v>
      </c>
      <c r="D364" s="2"/>
      <c r="E364" s="2"/>
      <c r="F364" s="2"/>
      <c r="G364" s="2"/>
      <c r="H364" s="2"/>
      <c r="I364" s="2"/>
      <c r="J364" s="2"/>
      <c r="K364" s="2">
        <v>217816</v>
      </c>
      <c r="L364" s="2">
        <v>217698</v>
      </c>
      <c r="M364" s="2">
        <v>28683813</v>
      </c>
      <c r="N364" s="2">
        <v>5300</v>
      </c>
      <c r="O364" s="2">
        <v>0</v>
      </c>
      <c r="P364" s="2">
        <v>0</v>
      </c>
      <c r="Q364" s="2">
        <v>17000</v>
      </c>
      <c r="R364" s="2">
        <v>0</v>
      </c>
      <c r="S364" s="2">
        <v>30000</v>
      </c>
      <c r="T364" s="2">
        <v>0</v>
      </c>
      <c r="U364" s="2">
        <v>0</v>
      </c>
      <c r="V364" s="2">
        <v>54000</v>
      </c>
      <c r="W364" s="2">
        <v>28790113</v>
      </c>
      <c r="X364" s="2">
        <v>0</v>
      </c>
      <c r="Y364" s="2">
        <v>0</v>
      </c>
      <c r="Z364" s="2">
        <v>4000</v>
      </c>
      <c r="AA364" s="2">
        <v>0</v>
      </c>
      <c r="AB364" s="2">
        <v>0</v>
      </c>
      <c r="AC364" s="2">
        <v>0</v>
      </c>
      <c r="AD364" s="2">
        <v>0</v>
      </c>
      <c r="AE364" s="2">
        <v>32000</v>
      </c>
      <c r="AF364" s="2">
        <v>0</v>
      </c>
      <c r="AG364" s="2">
        <v>0</v>
      </c>
      <c r="AH364" s="2">
        <v>36000</v>
      </c>
      <c r="AI364" s="2">
        <v>28826113</v>
      </c>
      <c r="AJ364" s="2"/>
    </row>
    <row r="365" spans="1:36" x14ac:dyDescent="0.3">
      <c r="A365" s="3">
        <v>348</v>
      </c>
      <c r="B365" s="3"/>
      <c r="C365" s="3"/>
      <c r="D365" s="3"/>
      <c r="E365" s="3"/>
      <c r="F365" s="3"/>
      <c r="G365" s="3"/>
      <c r="H365" s="3"/>
      <c r="I365" s="3"/>
      <c r="J365" s="3"/>
      <c r="K365" s="3">
        <v>217816</v>
      </c>
      <c r="L365" s="3">
        <v>217698</v>
      </c>
      <c r="M365" s="3">
        <v>28683813</v>
      </c>
      <c r="N365" s="3">
        <v>5300</v>
      </c>
      <c r="O365" s="3">
        <v>0</v>
      </c>
      <c r="P365" s="3">
        <v>0</v>
      </c>
      <c r="Q365" s="3">
        <v>17000</v>
      </c>
      <c r="R365" s="3">
        <v>0</v>
      </c>
      <c r="S365" s="3">
        <v>30000</v>
      </c>
      <c r="T365" s="3">
        <v>0</v>
      </c>
      <c r="U365" s="3">
        <v>0</v>
      </c>
      <c r="V365" s="3">
        <v>54000</v>
      </c>
      <c r="W365" s="3">
        <v>28790113</v>
      </c>
      <c r="X365" s="3">
        <v>0</v>
      </c>
      <c r="Y365" s="3">
        <v>0</v>
      </c>
      <c r="Z365" s="3">
        <v>4000</v>
      </c>
      <c r="AA365" s="3">
        <v>0</v>
      </c>
      <c r="AB365" s="3">
        <v>0</v>
      </c>
      <c r="AC365" s="3">
        <v>0</v>
      </c>
      <c r="AD365" s="3">
        <v>0</v>
      </c>
      <c r="AE365" s="3">
        <v>32000</v>
      </c>
      <c r="AF365" s="3">
        <v>0</v>
      </c>
      <c r="AG365" s="3">
        <v>0</v>
      </c>
      <c r="AH365" s="3">
        <v>36000</v>
      </c>
      <c r="AI365" s="3">
        <v>28826113</v>
      </c>
      <c r="AJ365" s="3"/>
    </row>
    <row r="366" spans="1:3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7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7"/>
      <c r="AJ366" s="1"/>
    </row>
  </sheetData>
  <mergeCells count="16"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92CD6-9173-4B32-A337-E9AA71B1B14E}">
  <sheetPr>
    <tabColor theme="4" tint="0.79998168889431442"/>
  </sheetPr>
  <dimension ref="A1:AQ366"/>
  <sheetViews>
    <sheetView workbookViewId="0">
      <selection sqref="A1:XFD1048576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612</v>
      </c>
      <c r="B1" s="114" t="s">
        <v>613</v>
      </c>
      <c r="C1" s="116" t="s">
        <v>614</v>
      </c>
      <c r="D1" s="116" t="s">
        <v>615</v>
      </c>
      <c r="E1" s="114" t="s">
        <v>616</v>
      </c>
      <c r="F1" s="114" t="s">
        <v>617</v>
      </c>
      <c r="G1" s="114" t="s">
        <v>618</v>
      </c>
      <c r="H1" s="114" t="s">
        <v>619</v>
      </c>
      <c r="I1" s="114" t="s">
        <v>552</v>
      </c>
      <c r="J1" s="114" t="s">
        <v>621</v>
      </c>
      <c r="K1" s="115" t="s">
        <v>622</v>
      </c>
      <c r="L1" s="115" t="s">
        <v>623</v>
      </c>
      <c r="M1" s="110" t="s">
        <v>624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625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626</v>
      </c>
      <c r="AJ1" s="113" t="s">
        <v>627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638</v>
      </c>
      <c r="AI2" s="113"/>
      <c r="AJ2" s="113" t="s">
        <v>627</v>
      </c>
    </row>
    <row r="3" spans="1:43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0</v>
      </c>
      <c r="AJ6" s="1">
        <v>0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16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0</v>
      </c>
      <c r="AJ7" s="1">
        <v>0</v>
      </c>
    </row>
    <row r="8" spans="1:43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x14ac:dyDescent="0.3">
      <c r="A12" s="1">
        <v>10</v>
      </c>
      <c r="B12" s="1" t="s">
        <v>14</v>
      </c>
      <c r="C12" s="1" t="s">
        <v>15</v>
      </c>
      <c r="D12" s="1" t="s">
        <v>28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12</v>
      </c>
      <c r="K12" s="1">
        <v>1257</v>
      </c>
      <c r="L12" s="1">
        <v>1257</v>
      </c>
      <c r="M12" s="1">
        <v>160000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160000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160000</v>
      </c>
      <c r="AJ12" s="1">
        <v>127</v>
      </c>
    </row>
    <row r="13" spans="1:43" x14ac:dyDescent="0.3">
      <c r="A13" s="1">
        <v>11</v>
      </c>
      <c r="B13" s="1" t="s">
        <v>14</v>
      </c>
      <c r="C13" s="1" t="s">
        <v>15</v>
      </c>
      <c r="D13" s="1" t="s">
        <v>719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10</v>
      </c>
      <c r="K13" s="1">
        <v>889</v>
      </c>
      <c r="L13" s="1">
        <v>889</v>
      </c>
      <c r="M13" s="1">
        <v>130000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130000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130000</v>
      </c>
      <c r="AJ13" s="1">
        <v>146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2146</v>
      </c>
      <c r="L14" s="2">
        <v>2146</v>
      </c>
      <c r="M14" s="2">
        <v>290000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290000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290000</v>
      </c>
      <c r="AJ14" s="2"/>
    </row>
    <row r="15" spans="1:43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14</v>
      </c>
      <c r="K17" s="1">
        <v>1590</v>
      </c>
      <c r="L17" s="1">
        <v>1590</v>
      </c>
      <c r="M17" s="1">
        <v>159000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159000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159000</v>
      </c>
      <c r="AJ17" s="1">
        <v>100</v>
      </c>
    </row>
    <row r="18" spans="1:36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21</v>
      </c>
      <c r="K19" s="1">
        <v>1523</v>
      </c>
      <c r="L19" s="1">
        <v>1523</v>
      </c>
      <c r="M19" s="1">
        <v>160000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160000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160000</v>
      </c>
      <c r="AJ19" s="1">
        <v>105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3113</v>
      </c>
      <c r="L20" s="2">
        <v>3113</v>
      </c>
      <c r="M20" s="2">
        <v>319000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319000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319000</v>
      </c>
      <c r="AJ20" s="2"/>
    </row>
    <row r="21" spans="1:36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x14ac:dyDescent="0.3">
      <c r="A34" s="1">
        <v>14</v>
      </c>
      <c r="B34" s="1" t="s">
        <v>14</v>
      </c>
      <c r="C34" s="1" t="s">
        <v>60</v>
      </c>
      <c r="D34" s="1" t="s">
        <v>16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0</v>
      </c>
      <c r="AJ34" s="1">
        <v>0</v>
      </c>
    </row>
    <row r="35" spans="1:36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16</v>
      </c>
      <c r="E37" s="1" t="s">
        <v>17</v>
      </c>
      <c r="F37" s="1" t="s">
        <v>29</v>
      </c>
      <c r="G37" s="1" t="s">
        <v>30</v>
      </c>
      <c r="H37" s="1" t="s">
        <v>392</v>
      </c>
      <c r="I37" s="1" t="s">
        <v>21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0</v>
      </c>
      <c r="AJ37" s="1">
        <v>0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16</v>
      </c>
      <c r="E38" s="1" t="s">
        <v>17</v>
      </c>
      <c r="F38" s="1" t="s">
        <v>29</v>
      </c>
      <c r="G38" s="1" t="s">
        <v>30</v>
      </c>
      <c r="H38" s="1" t="s">
        <v>323</v>
      </c>
      <c r="I38" s="1" t="s">
        <v>21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0</v>
      </c>
      <c r="AJ38" s="1">
        <v>0</v>
      </c>
    </row>
    <row r="39" spans="1:36" x14ac:dyDescent="0.3">
      <c r="A39" s="1">
        <v>19</v>
      </c>
      <c r="B39" s="1" t="s">
        <v>14</v>
      </c>
      <c r="C39" s="1" t="s">
        <v>60</v>
      </c>
      <c r="D39" s="1" t="s">
        <v>16</v>
      </c>
      <c r="E39" s="1" t="s">
        <v>17</v>
      </c>
      <c r="F39" s="1" t="s">
        <v>29</v>
      </c>
      <c r="G39" s="1" t="s">
        <v>85</v>
      </c>
      <c r="H39" s="1" t="s">
        <v>86</v>
      </c>
      <c r="I39" s="1" t="s">
        <v>26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16</v>
      </c>
      <c r="E40" s="1" t="s">
        <v>17</v>
      </c>
      <c r="F40" s="1" t="s">
        <v>29</v>
      </c>
      <c r="G40" s="1" t="s">
        <v>30</v>
      </c>
      <c r="H40" s="1" t="s">
        <v>395</v>
      </c>
      <c r="I40" s="1" t="s">
        <v>26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0</v>
      </c>
      <c r="AJ40" s="1">
        <v>0</v>
      </c>
    </row>
    <row r="41" spans="1:36" x14ac:dyDescent="0.3">
      <c r="A41" s="1">
        <v>21</v>
      </c>
      <c r="B41" s="1" t="s">
        <v>14</v>
      </c>
      <c r="C41" s="1" t="s">
        <v>60</v>
      </c>
      <c r="D41" s="1" t="s">
        <v>16</v>
      </c>
      <c r="E41" s="1" t="s">
        <v>17</v>
      </c>
      <c r="F41" s="1" t="s">
        <v>29</v>
      </c>
      <c r="G41" s="1" t="s">
        <v>98</v>
      </c>
      <c r="H41" s="1" t="s">
        <v>99</v>
      </c>
      <c r="I41" s="1" t="s">
        <v>26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0</v>
      </c>
      <c r="AJ41" s="1">
        <v>0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106</v>
      </c>
      <c r="E42" s="1" t="s">
        <v>17</v>
      </c>
      <c r="F42" s="1" t="s">
        <v>18</v>
      </c>
      <c r="G42" s="1" t="s">
        <v>107</v>
      </c>
      <c r="H42" s="1" t="s">
        <v>108</v>
      </c>
      <c r="I42" s="1" t="s">
        <v>21</v>
      </c>
      <c r="J42" s="1">
        <v>11</v>
      </c>
      <c r="K42" s="1">
        <v>1371</v>
      </c>
      <c r="L42" s="1">
        <v>1371</v>
      </c>
      <c r="M42" s="1">
        <v>167000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167000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167000</v>
      </c>
      <c r="AJ42" s="1">
        <v>121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115</v>
      </c>
      <c r="E43" s="1" t="s">
        <v>17</v>
      </c>
      <c r="F43" s="1" t="s">
        <v>18</v>
      </c>
      <c r="G43" s="1" t="s">
        <v>107</v>
      </c>
      <c r="H43" s="1" t="s">
        <v>445</v>
      </c>
      <c r="I43" s="1" t="s">
        <v>21</v>
      </c>
      <c r="J43" s="1">
        <v>20</v>
      </c>
      <c r="K43" s="1">
        <v>3003</v>
      </c>
      <c r="L43" s="1">
        <v>3003</v>
      </c>
      <c r="M43" s="1">
        <v>408000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408000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408000</v>
      </c>
      <c r="AJ43" s="1">
        <v>135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590</v>
      </c>
      <c r="E44" s="1" t="s">
        <v>17</v>
      </c>
      <c r="F44" s="1" t="s">
        <v>29</v>
      </c>
      <c r="G44" s="1" t="s">
        <v>61</v>
      </c>
      <c r="H44" s="1" t="s">
        <v>114</v>
      </c>
      <c r="I44" s="1" t="s">
        <v>26</v>
      </c>
      <c r="J44" s="1">
        <v>22</v>
      </c>
      <c r="K44" s="1">
        <v>2385</v>
      </c>
      <c r="L44" s="1">
        <v>2385</v>
      </c>
      <c r="M44" s="1">
        <v>290000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290000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290000</v>
      </c>
      <c r="AJ44" s="1">
        <v>121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679</v>
      </c>
      <c r="E45" s="1" t="s">
        <v>17</v>
      </c>
      <c r="F45" s="1" t="s">
        <v>29</v>
      </c>
      <c r="G45" s="1" t="s">
        <v>61</v>
      </c>
      <c r="H45" s="1" t="s">
        <v>116</v>
      </c>
      <c r="I45" s="1" t="s">
        <v>26</v>
      </c>
      <c r="J45" s="1">
        <v>20</v>
      </c>
      <c r="K45" s="1">
        <v>2162</v>
      </c>
      <c r="L45" s="1">
        <v>2026</v>
      </c>
      <c r="M45" s="1">
        <v>190000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190000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190000</v>
      </c>
      <c r="AJ45" s="1">
        <v>87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78</v>
      </c>
      <c r="E46" s="1" t="s">
        <v>32</v>
      </c>
      <c r="F46" s="1" t="s">
        <v>118</v>
      </c>
      <c r="G46" s="1" t="s">
        <v>119</v>
      </c>
      <c r="H46" s="1" t="s">
        <v>120</v>
      </c>
      <c r="I46" s="1" t="s">
        <v>26</v>
      </c>
      <c r="J46" s="1">
        <v>3</v>
      </c>
      <c r="K46" s="1">
        <v>266</v>
      </c>
      <c r="L46" s="1">
        <v>266</v>
      </c>
      <c r="M46" s="1">
        <v>50000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50000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50000</v>
      </c>
      <c r="AJ46" s="1">
        <v>187</v>
      </c>
    </row>
    <row r="47" spans="1:36" x14ac:dyDescent="0.3">
      <c r="A47" s="1">
        <v>27</v>
      </c>
      <c r="B47" s="1" t="s">
        <v>14</v>
      </c>
      <c r="C47" s="1" t="s">
        <v>60</v>
      </c>
      <c r="D47" s="1" t="s">
        <v>16</v>
      </c>
      <c r="E47" s="1" t="s">
        <v>17</v>
      </c>
      <c r="F47" s="1" t="s">
        <v>37</v>
      </c>
      <c r="G47" s="1" t="s">
        <v>121</v>
      </c>
      <c r="H47" s="1" t="s">
        <v>122</v>
      </c>
      <c r="I47" s="1" t="s">
        <v>21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0</v>
      </c>
      <c r="AJ47" s="1">
        <v>0</v>
      </c>
    </row>
    <row r="48" spans="1:36" x14ac:dyDescent="0.3">
      <c r="A48" s="1">
        <v>28</v>
      </c>
      <c r="B48" s="1" t="s">
        <v>14</v>
      </c>
      <c r="C48" s="1" t="s">
        <v>60</v>
      </c>
      <c r="D48" s="1" t="s">
        <v>16</v>
      </c>
      <c r="E48" s="1" t="s">
        <v>17</v>
      </c>
      <c r="F48" s="1" t="s">
        <v>40</v>
      </c>
      <c r="G48" s="1" t="s">
        <v>123</v>
      </c>
      <c r="H48" s="1" t="s">
        <v>124</v>
      </c>
      <c r="I48" s="1" t="s">
        <v>21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0</v>
      </c>
      <c r="AJ48" s="1">
        <v>0</v>
      </c>
    </row>
    <row r="49" spans="1:36" x14ac:dyDescent="0.3">
      <c r="A49" s="1">
        <v>29</v>
      </c>
      <c r="B49" s="1" t="s">
        <v>14</v>
      </c>
      <c r="C49" s="1" t="s">
        <v>60</v>
      </c>
      <c r="D49" s="1" t="s">
        <v>16</v>
      </c>
      <c r="E49" s="1" t="s">
        <v>17</v>
      </c>
      <c r="F49" s="1" t="s">
        <v>37</v>
      </c>
      <c r="G49" s="1" t="s">
        <v>121</v>
      </c>
      <c r="H49" s="1" t="s">
        <v>125</v>
      </c>
      <c r="I49" s="1" t="s">
        <v>26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0</v>
      </c>
      <c r="AJ49" s="1">
        <v>0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81</v>
      </c>
      <c r="E50" s="1" t="s">
        <v>17</v>
      </c>
      <c r="F50" s="1" t="s">
        <v>29</v>
      </c>
      <c r="G50" s="1" t="s">
        <v>129</v>
      </c>
      <c r="H50" s="1" t="s">
        <v>130</v>
      </c>
      <c r="I50" s="1" t="s">
        <v>21</v>
      </c>
      <c r="J50" s="1">
        <v>24</v>
      </c>
      <c r="K50" s="1">
        <v>2384</v>
      </c>
      <c r="L50" s="1">
        <v>2384</v>
      </c>
      <c r="M50" s="1">
        <v>441000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441000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441000</v>
      </c>
      <c r="AJ50" s="1">
        <v>184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201</v>
      </c>
      <c r="E51" s="1" t="s">
        <v>17</v>
      </c>
      <c r="F51" s="1" t="s">
        <v>29</v>
      </c>
      <c r="G51" s="1" t="s">
        <v>129</v>
      </c>
      <c r="H51" s="1" t="s">
        <v>132</v>
      </c>
      <c r="I51" s="1" t="s">
        <v>21</v>
      </c>
      <c r="J51" s="1">
        <v>23</v>
      </c>
      <c r="K51" s="1">
        <v>3629</v>
      </c>
      <c r="L51" s="1">
        <v>3629</v>
      </c>
      <c r="M51" s="1">
        <v>720000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720000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720000</v>
      </c>
      <c r="AJ51" s="1">
        <v>198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489</v>
      </c>
      <c r="E52" s="1" t="s">
        <v>17</v>
      </c>
      <c r="F52" s="1" t="s">
        <v>29</v>
      </c>
      <c r="G52" s="1" t="s">
        <v>129</v>
      </c>
      <c r="H52" s="1" t="s">
        <v>405</v>
      </c>
      <c r="I52" s="1" t="s">
        <v>21</v>
      </c>
      <c r="J52" s="1">
        <v>22</v>
      </c>
      <c r="K52" s="1">
        <v>1428</v>
      </c>
      <c r="L52" s="1">
        <v>1428</v>
      </c>
      <c r="M52" s="1">
        <v>360000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360000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360000</v>
      </c>
      <c r="AJ52" s="1">
        <v>252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128</v>
      </c>
      <c r="E53" s="1" t="s">
        <v>17</v>
      </c>
      <c r="F53" s="1" t="s">
        <v>29</v>
      </c>
      <c r="G53" s="1" t="s">
        <v>129</v>
      </c>
      <c r="H53" s="1" t="s">
        <v>345</v>
      </c>
      <c r="I53" s="1" t="s">
        <v>21</v>
      </c>
      <c r="J53" s="1">
        <v>21</v>
      </c>
      <c r="K53" s="1">
        <v>2556</v>
      </c>
      <c r="L53" s="1">
        <v>2556</v>
      </c>
      <c r="M53" s="1">
        <v>600000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600000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600000</v>
      </c>
      <c r="AJ53" s="1">
        <v>234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134</v>
      </c>
      <c r="E54" s="1" t="s">
        <v>17</v>
      </c>
      <c r="F54" s="1" t="s">
        <v>29</v>
      </c>
      <c r="G54" s="1" t="s">
        <v>129</v>
      </c>
      <c r="H54" s="1" t="s">
        <v>451</v>
      </c>
      <c r="I54" s="1" t="s">
        <v>21</v>
      </c>
      <c r="J54" s="1">
        <v>18</v>
      </c>
      <c r="K54" s="1">
        <v>1310</v>
      </c>
      <c r="L54" s="1">
        <v>1310</v>
      </c>
      <c r="M54" s="1">
        <v>255000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255000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255000</v>
      </c>
      <c r="AJ54" s="1">
        <v>194</v>
      </c>
    </row>
    <row r="55" spans="1:36" x14ac:dyDescent="0.3">
      <c r="A55" s="1">
        <v>35</v>
      </c>
      <c r="B55" s="1" t="s">
        <v>14</v>
      </c>
      <c r="C55" s="1" t="s">
        <v>60</v>
      </c>
      <c r="D55" s="1" t="s">
        <v>16</v>
      </c>
      <c r="E55" s="1" t="s">
        <v>17</v>
      </c>
      <c r="F55" s="1" t="s">
        <v>29</v>
      </c>
      <c r="G55" s="1" t="s">
        <v>85</v>
      </c>
      <c r="H55" s="1" t="s">
        <v>133</v>
      </c>
      <c r="I55" s="1" t="s">
        <v>26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0</v>
      </c>
      <c r="AJ55" s="1">
        <v>0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117</v>
      </c>
      <c r="E56" s="1" t="s">
        <v>32</v>
      </c>
      <c r="F56" s="1" t="s">
        <v>29</v>
      </c>
      <c r="G56" s="1" t="s">
        <v>33</v>
      </c>
      <c r="H56" s="1" t="s">
        <v>137</v>
      </c>
      <c r="I56" s="1" t="s">
        <v>26</v>
      </c>
      <c r="J56" s="1">
        <v>22</v>
      </c>
      <c r="K56" s="1">
        <v>2505</v>
      </c>
      <c r="L56" s="1">
        <v>2505</v>
      </c>
      <c r="M56" s="1">
        <v>390000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390000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390000</v>
      </c>
      <c r="AJ56" s="1">
        <v>155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605</v>
      </c>
      <c r="E57" s="1" t="s">
        <v>32</v>
      </c>
      <c r="F57" s="1" t="s">
        <v>29</v>
      </c>
      <c r="G57" s="1" t="s">
        <v>33</v>
      </c>
      <c r="H57" s="1" t="s">
        <v>226</v>
      </c>
      <c r="I57" s="1" t="s">
        <v>26</v>
      </c>
      <c r="J57" s="1">
        <v>25</v>
      </c>
      <c r="K57" s="1">
        <v>2532</v>
      </c>
      <c r="L57" s="1">
        <v>2532</v>
      </c>
      <c r="M57" s="1">
        <v>270000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270000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270000</v>
      </c>
      <c r="AJ57" s="1">
        <v>106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136</v>
      </c>
      <c r="E58" s="1" t="s">
        <v>32</v>
      </c>
      <c r="F58" s="1" t="s">
        <v>29</v>
      </c>
      <c r="G58" s="1" t="s">
        <v>33</v>
      </c>
      <c r="H58" s="1" t="s">
        <v>522</v>
      </c>
      <c r="I58" s="1" t="s">
        <v>26</v>
      </c>
      <c r="J58" s="1">
        <v>24</v>
      </c>
      <c r="K58" s="1">
        <v>3331</v>
      </c>
      <c r="L58" s="1">
        <v>3331</v>
      </c>
      <c r="M58" s="1">
        <v>390000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390000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390000</v>
      </c>
      <c r="AJ58" s="1">
        <v>117</v>
      </c>
    </row>
    <row r="59" spans="1:36" x14ac:dyDescent="0.3">
      <c r="A59" s="1">
        <v>39</v>
      </c>
      <c r="B59" s="1" t="s">
        <v>14</v>
      </c>
      <c r="C59" s="1" t="s">
        <v>60</v>
      </c>
      <c r="D59" s="1" t="s">
        <v>16</v>
      </c>
      <c r="E59" s="1" t="s">
        <v>17</v>
      </c>
      <c r="F59" s="1" t="s">
        <v>29</v>
      </c>
      <c r="G59" s="1" t="s">
        <v>138</v>
      </c>
      <c r="H59" s="1" t="s">
        <v>139</v>
      </c>
      <c r="I59" s="1" t="s">
        <v>26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0</v>
      </c>
      <c r="AJ59" s="1">
        <v>0</v>
      </c>
    </row>
    <row r="60" spans="1:36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98</v>
      </c>
      <c r="H60" s="1" t="s">
        <v>141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61</v>
      </c>
      <c r="H61" s="1" t="s">
        <v>142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521</v>
      </c>
      <c r="E62" s="1" t="s">
        <v>32</v>
      </c>
      <c r="F62" s="1" t="s">
        <v>29</v>
      </c>
      <c r="G62" s="1" t="s">
        <v>33</v>
      </c>
      <c r="H62" s="1" t="s">
        <v>143</v>
      </c>
      <c r="I62" s="1" t="s">
        <v>26</v>
      </c>
      <c r="J62" s="1">
        <v>23</v>
      </c>
      <c r="K62" s="1">
        <v>3125</v>
      </c>
      <c r="L62" s="1">
        <v>3125</v>
      </c>
      <c r="M62" s="1">
        <v>320000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320000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320000</v>
      </c>
      <c r="AJ62" s="1">
        <v>102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140</v>
      </c>
      <c r="E63" s="1" t="s">
        <v>17</v>
      </c>
      <c r="F63" s="1" t="s">
        <v>29</v>
      </c>
      <c r="G63" s="1" t="s">
        <v>144</v>
      </c>
      <c r="H63" s="1" t="s">
        <v>145</v>
      </c>
      <c r="I63" s="1" t="s">
        <v>21</v>
      </c>
      <c r="J63" s="1">
        <v>22</v>
      </c>
      <c r="K63" s="1">
        <v>3864</v>
      </c>
      <c r="L63" s="1">
        <v>3864</v>
      </c>
      <c r="M63" s="1">
        <v>540000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540000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540000</v>
      </c>
      <c r="AJ63" s="1">
        <v>139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16</v>
      </c>
      <c r="E64" s="1" t="s">
        <v>17</v>
      </c>
      <c r="F64" s="1" t="s">
        <v>29</v>
      </c>
      <c r="G64" s="1" t="s">
        <v>61</v>
      </c>
      <c r="H64" s="1" t="s">
        <v>146</v>
      </c>
      <c r="I64" s="1" t="s">
        <v>26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0</v>
      </c>
      <c r="AJ64" s="1">
        <v>0</v>
      </c>
    </row>
    <row r="65" spans="1:36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17</v>
      </c>
      <c r="F65" s="1" t="s">
        <v>29</v>
      </c>
      <c r="G65" s="1" t="s">
        <v>61</v>
      </c>
      <c r="H65" s="1" t="s">
        <v>147</v>
      </c>
      <c r="I65" s="1" t="s">
        <v>26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x14ac:dyDescent="0.3">
      <c r="A66" s="1">
        <v>46</v>
      </c>
      <c r="B66" s="1" t="s">
        <v>14</v>
      </c>
      <c r="C66" s="1" t="s">
        <v>60</v>
      </c>
      <c r="D66" s="1" t="s">
        <v>78</v>
      </c>
      <c r="E66" s="1" t="s">
        <v>17</v>
      </c>
      <c r="F66" s="1" t="s">
        <v>29</v>
      </c>
      <c r="G66" s="1" t="s">
        <v>61</v>
      </c>
      <c r="H66" s="1" t="s">
        <v>148</v>
      </c>
      <c r="I66" s="1" t="s">
        <v>26</v>
      </c>
      <c r="J66" s="1">
        <v>22</v>
      </c>
      <c r="K66" s="1">
        <v>3287</v>
      </c>
      <c r="L66" s="1">
        <v>3287</v>
      </c>
      <c r="M66" s="1">
        <v>370000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370000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370000</v>
      </c>
      <c r="AJ66" s="1">
        <v>112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555</v>
      </c>
      <c r="E67" s="1" t="s">
        <v>17</v>
      </c>
      <c r="F67" s="1" t="s">
        <v>29</v>
      </c>
      <c r="G67" s="1" t="s">
        <v>61</v>
      </c>
      <c r="H67" s="1" t="s">
        <v>149</v>
      </c>
      <c r="I67" s="1" t="s">
        <v>26</v>
      </c>
      <c r="J67" s="1">
        <v>23</v>
      </c>
      <c r="K67" s="1">
        <v>4083</v>
      </c>
      <c r="L67" s="1">
        <v>4083</v>
      </c>
      <c r="M67" s="1">
        <v>415000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415000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415000</v>
      </c>
      <c r="AJ67" s="1">
        <v>101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16</v>
      </c>
      <c r="E68" s="1" t="s">
        <v>17</v>
      </c>
      <c r="F68" s="1" t="s">
        <v>29</v>
      </c>
      <c r="G68" s="1" t="s">
        <v>150</v>
      </c>
      <c r="H68" s="1" t="s">
        <v>151</v>
      </c>
      <c r="I68" s="1" t="s">
        <v>21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0</v>
      </c>
      <c r="AJ68" s="1">
        <v>0</v>
      </c>
    </row>
    <row r="69" spans="1:36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152</v>
      </c>
      <c r="G69" s="1" t="s">
        <v>153</v>
      </c>
      <c r="H69" s="1" t="s">
        <v>154</v>
      </c>
      <c r="I69" s="1" t="s">
        <v>21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37</v>
      </c>
      <c r="G70" s="1" t="s">
        <v>155</v>
      </c>
      <c r="H70" s="1" t="s">
        <v>156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x14ac:dyDescent="0.3">
      <c r="A71" s="1">
        <v>51</v>
      </c>
      <c r="B71" s="1" t="s">
        <v>14</v>
      </c>
      <c r="C71" s="1" t="s">
        <v>60</v>
      </c>
      <c r="D71" s="1" t="s">
        <v>131</v>
      </c>
      <c r="E71" s="1" t="s">
        <v>17</v>
      </c>
      <c r="F71" s="1" t="s">
        <v>29</v>
      </c>
      <c r="G71" s="1" t="s">
        <v>44</v>
      </c>
      <c r="H71" s="1" t="s">
        <v>157</v>
      </c>
      <c r="I71" s="1" t="s">
        <v>21</v>
      </c>
      <c r="J71" s="1">
        <v>22</v>
      </c>
      <c r="K71" s="1">
        <v>1339</v>
      </c>
      <c r="L71" s="1">
        <v>1339</v>
      </c>
      <c r="M71" s="1">
        <v>300000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300000</v>
      </c>
      <c r="X71" s="1">
        <v>0</v>
      </c>
      <c r="Y71" s="1">
        <v>0</v>
      </c>
      <c r="Z71" s="1">
        <v>2000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2000</v>
      </c>
      <c r="AI71" s="7">
        <v>302000</v>
      </c>
      <c r="AJ71" s="1">
        <v>224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92</v>
      </c>
      <c r="E72" s="1" t="s">
        <v>17</v>
      </c>
      <c r="F72" s="1" t="s">
        <v>29</v>
      </c>
      <c r="G72" s="1" t="s">
        <v>44</v>
      </c>
      <c r="H72" s="1" t="s">
        <v>158</v>
      </c>
      <c r="I72" s="1" t="s">
        <v>21</v>
      </c>
      <c r="J72" s="1">
        <v>22</v>
      </c>
      <c r="K72" s="1">
        <v>1230</v>
      </c>
      <c r="L72" s="1">
        <v>1230</v>
      </c>
      <c r="M72" s="1">
        <v>262028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262028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262028</v>
      </c>
      <c r="AJ72" s="1">
        <v>213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603</v>
      </c>
      <c r="E73" s="1" t="s">
        <v>17</v>
      </c>
      <c r="F73" s="1" t="s">
        <v>29</v>
      </c>
      <c r="G73" s="1" t="s">
        <v>44</v>
      </c>
      <c r="H73" s="1" t="s">
        <v>159</v>
      </c>
      <c r="I73" s="1" t="s">
        <v>21</v>
      </c>
      <c r="J73" s="1">
        <v>20</v>
      </c>
      <c r="K73" s="1">
        <v>3895</v>
      </c>
      <c r="L73" s="1">
        <v>3895</v>
      </c>
      <c r="M73" s="1">
        <v>399000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399000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399000</v>
      </c>
      <c r="AJ73" s="1">
        <v>102</v>
      </c>
    </row>
    <row r="74" spans="1:36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85</v>
      </c>
      <c r="H74" s="1" t="s">
        <v>160</v>
      </c>
      <c r="I74" s="1" t="s">
        <v>26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x14ac:dyDescent="0.3">
      <c r="A75" s="1">
        <v>55</v>
      </c>
      <c r="B75" s="1" t="s">
        <v>14</v>
      </c>
      <c r="C75" s="1" t="s">
        <v>60</v>
      </c>
      <c r="D75" s="1" t="s">
        <v>78</v>
      </c>
      <c r="E75" s="1" t="s">
        <v>17</v>
      </c>
      <c r="F75" s="1" t="s">
        <v>29</v>
      </c>
      <c r="G75" s="1" t="s">
        <v>161</v>
      </c>
      <c r="H75" s="1" t="s">
        <v>162</v>
      </c>
      <c r="I75" s="1" t="s">
        <v>26</v>
      </c>
      <c r="J75" s="1">
        <v>1</v>
      </c>
      <c r="K75" s="1">
        <v>112</v>
      </c>
      <c r="L75" s="1">
        <v>112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x14ac:dyDescent="0.3">
      <c r="A76" s="1">
        <v>56</v>
      </c>
      <c r="B76" s="1" t="s">
        <v>14</v>
      </c>
      <c r="C76" s="1" t="s">
        <v>60</v>
      </c>
      <c r="D76" s="1" t="s">
        <v>16</v>
      </c>
      <c r="E76" s="1" t="s">
        <v>32</v>
      </c>
      <c r="F76" s="1" t="s">
        <v>29</v>
      </c>
      <c r="G76" s="1" t="s">
        <v>33</v>
      </c>
      <c r="H76" s="1" t="s">
        <v>827</v>
      </c>
      <c r="I76" s="1" t="s">
        <v>26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0</v>
      </c>
      <c r="AJ76" s="1">
        <v>0</v>
      </c>
    </row>
    <row r="77" spans="1:36" x14ac:dyDescent="0.3">
      <c r="A77" s="1">
        <v>57</v>
      </c>
      <c r="B77" s="1" t="s">
        <v>14</v>
      </c>
      <c r="C77" s="1" t="s">
        <v>60</v>
      </c>
      <c r="D77" s="1" t="s">
        <v>16</v>
      </c>
      <c r="E77" s="1" t="s">
        <v>17</v>
      </c>
      <c r="F77" s="1" t="s">
        <v>29</v>
      </c>
      <c r="G77" s="1" t="s">
        <v>85</v>
      </c>
      <c r="H77" s="1" t="s">
        <v>828</v>
      </c>
      <c r="I77" s="1" t="s">
        <v>26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7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7">
        <v>0</v>
      </c>
      <c r="AI77" s="7">
        <v>0</v>
      </c>
      <c r="AJ77" s="1">
        <v>0</v>
      </c>
    </row>
    <row r="78" spans="1:36" x14ac:dyDescent="0.3">
      <c r="A78" s="1">
        <v>58</v>
      </c>
      <c r="B78" s="1" t="s">
        <v>14</v>
      </c>
      <c r="C78" s="1" t="s">
        <v>60</v>
      </c>
      <c r="D78" s="1" t="s">
        <v>16</v>
      </c>
      <c r="E78" s="1" t="s">
        <v>17</v>
      </c>
      <c r="F78" s="1" t="s">
        <v>37</v>
      </c>
      <c r="G78" s="1" t="s">
        <v>223</v>
      </c>
      <c r="H78" s="1" t="s">
        <v>829</v>
      </c>
      <c r="I78" s="1" t="s">
        <v>21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x14ac:dyDescent="0.3">
      <c r="A79" s="2"/>
      <c r="B79" s="2" t="s">
        <v>47</v>
      </c>
      <c r="C79" s="2" t="s">
        <v>60</v>
      </c>
      <c r="D79" s="2"/>
      <c r="E79" s="2"/>
      <c r="F79" s="2"/>
      <c r="G79" s="2"/>
      <c r="H79" s="2"/>
      <c r="I79" s="2"/>
      <c r="J79" s="2"/>
      <c r="K79" s="2">
        <v>49797</v>
      </c>
      <c r="L79" s="2">
        <v>49661</v>
      </c>
      <c r="M79" s="2">
        <v>7137028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7137028</v>
      </c>
      <c r="X79" s="2">
        <v>0</v>
      </c>
      <c r="Y79" s="2">
        <v>0</v>
      </c>
      <c r="Z79" s="2">
        <v>2000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2000</v>
      </c>
      <c r="AI79" s="2">
        <v>7139028</v>
      </c>
      <c r="AJ79" s="2"/>
    </row>
    <row r="80" spans="1:36" x14ac:dyDescent="0.3">
      <c r="A80" s="1">
        <v>1</v>
      </c>
      <c r="B80" s="1" t="s">
        <v>14</v>
      </c>
      <c r="C80" s="1" t="s">
        <v>163</v>
      </c>
      <c r="D80" s="1" t="s">
        <v>16</v>
      </c>
      <c r="E80" s="1" t="s">
        <v>32</v>
      </c>
      <c r="F80" s="1" t="s">
        <v>118</v>
      </c>
      <c r="G80" s="1" t="s">
        <v>164</v>
      </c>
      <c r="H80" s="1" t="s">
        <v>165</v>
      </c>
      <c r="I80" s="1" t="s">
        <v>26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x14ac:dyDescent="0.3">
      <c r="A81" s="1">
        <v>2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18</v>
      </c>
      <c r="G81" s="1" t="s">
        <v>19</v>
      </c>
      <c r="H81" s="1" t="s">
        <v>166</v>
      </c>
      <c r="I81" s="1" t="s">
        <v>21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x14ac:dyDescent="0.3">
      <c r="A82" s="1">
        <v>3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49</v>
      </c>
      <c r="G82" s="1" t="s">
        <v>63</v>
      </c>
      <c r="H82" s="1" t="s">
        <v>167</v>
      </c>
      <c r="I82" s="1" t="s">
        <v>49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x14ac:dyDescent="0.3">
      <c r="A83" s="1">
        <v>4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49</v>
      </c>
      <c r="G83" s="1" t="s">
        <v>63</v>
      </c>
      <c r="H83" s="1" t="s">
        <v>168</v>
      </c>
      <c r="I83" s="1" t="s">
        <v>49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x14ac:dyDescent="0.3">
      <c r="A84" s="1">
        <v>5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49</v>
      </c>
      <c r="G84" s="1" t="s">
        <v>63</v>
      </c>
      <c r="H84" s="1" t="s">
        <v>169</v>
      </c>
      <c r="I84" s="1" t="s">
        <v>49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x14ac:dyDescent="0.3">
      <c r="A85" s="1">
        <v>6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170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x14ac:dyDescent="0.3">
      <c r="A86" s="1">
        <v>7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171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x14ac:dyDescent="0.3">
      <c r="A87" s="1">
        <v>8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18</v>
      </c>
      <c r="G87" s="1" t="s">
        <v>19</v>
      </c>
      <c r="H87" s="1" t="s">
        <v>172</v>
      </c>
      <c r="I87" s="1" t="s">
        <v>21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x14ac:dyDescent="0.3">
      <c r="A88" s="1">
        <v>9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18</v>
      </c>
      <c r="G88" s="1" t="s">
        <v>19</v>
      </c>
      <c r="H88" s="1" t="s">
        <v>173</v>
      </c>
      <c r="I88" s="1" t="s">
        <v>21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x14ac:dyDescent="0.3">
      <c r="A89" s="1">
        <v>10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29</v>
      </c>
      <c r="G89" s="1" t="s">
        <v>61</v>
      </c>
      <c r="H89" s="1" t="s">
        <v>174</v>
      </c>
      <c r="I89" s="1" t="s">
        <v>26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x14ac:dyDescent="0.3">
      <c r="A90" s="1">
        <v>11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18</v>
      </c>
      <c r="G90" s="1" t="s">
        <v>69</v>
      </c>
      <c r="H90" s="1" t="s">
        <v>175</v>
      </c>
      <c r="I90" s="1" t="s">
        <v>21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x14ac:dyDescent="0.3">
      <c r="A91" s="1">
        <v>12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29</v>
      </c>
      <c r="G91" s="1" t="s">
        <v>61</v>
      </c>
      <c r="H91" s="1" t="s">
        <v>176</v>
      </c>
      <c r="I91" s="1" t="s">
        <v>26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x14ac:dyDescent="0.3">
      <c r="A92" s="1">
        <v>13</v>
      </c>
      <c r="B92" s="1" t="s">
        <v>14</v>
      </c>
      <c r="C92" s="1" t="s">
        <v>163</v>
      </c>
      <c r="D92" s="1" t="s">
        <v>16</v>
      </c>
      <c r="E92" s="1" t="s">
        <v>17</v>
      </c>
      <c r="F92" s="1" t="s">
        <v>18</v>
      </c>
      <c r="G92" s="1" t="s">
        <v>69</v>
      </c>
      <c r="H92" s="1" t="s">
        <v>177</v>
      </c>
      <c r="I92" s="1" t="s">
        <v>21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x14ac:dyDescent="0.3">
      <c r="A93" s="1">
        <v>14</v>
      </c>
      <c r="B93" s="1" t="s">
        <v>14</v>
      </c>
      <c r="C93" s="1" t="s">
        <v>163</v>
      </c>
      <c r="D93" s="1" t="s">
        <v>16</v>
      </c>
      <c r="E93" s="1" t="s">
        <v>17</v>
      </c>
      <c r="F93" s="1" t="s">
        <v>29</v>
      </c>
      <c r="G93" s="1" t="s">
        <v>61</v>
      </c>
      <c r="H93" s="1" t="s">
        <v>178</v>
      </c>
      <c r="I93" s="1" t="s">
        <v>26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0</v>
      </c>
      <c r="AJ93" s="1">
        <v>0</v>
      </c>
    </row>
    <row r="94" spans="1:36" x14ac:dyDescent="0.3">
      <c r="A94" s="1">
        <v>15</v>
      </c>
      <c r="B94" s="1" t="s">
        <v>14</v>
      </c>
      <c r="C94" s="1" t="s">
        <v>163</v>
      </c>
      <c r="D94" s="1" t="s">
        <v>16</v>
      </c>
      <c r="E94" s="1" t="s">
        <v>22</v>
      </c>
      <c r="F94" s="1" t="s">
        <v>23</v>
      </c>
      <c r="G94" s="1" t="s">
        <v>24</v>
      </c>
      <c r="H94" s="1" t="s">
        <v>179</v>
      </c>
      <c r="I94" s="1" t="s">
        <v>26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0</v>
      </c>
      <c r="AJ94" s="1">
        <v>0</v>
      </c>
    </row>
    <row r="95" spans="1:36" x14ac:dyDescent="0.3">
      <c r="A95" s="1">
        <v>16</v>
      </c>
      <c r="B95" s="1" t="s">
        <v>14</v>
      </c>
      <c r="C95" s="1" t="s">
        <v>163</v>
      </c>
      <c r="D95" s="1" t="s">
        <v>16</v>
      </c>
      <c r="E95" s="1" t="s">
        <v>17</v>
      </c>
      <c r="F95" s="1" t="s">
        <v>29</v>
      </c>
      <c r="G95" s="1" t="s">
        <v>79</v>
      </c>
      <c r="H95" s="1" t="s">
        <v>183</v>
      </c>
      <c r="I95" s="1" t="s">
        <v>26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0</v>
      </c>
      <c r="AJ95" s="1">
        <v>0</v>
      </c>
    </row>
    <row r="96" spans="1:36" x14ac:dyDescent="0.3">
      <c r="A96" s="1">
        <v>17</v>
      </c>
      <c r="B96" s="1" t="s">
        <v>14</v>
      </c>
      <c r="C96" s="1" t="s">
        <v>163</v>
      </c>
      <c r="D96" s="1" t="s">
        <v>16</v>
      </c>
      <c r="E96" s="1" t="s">
        <v>17</v>
      </c>
      <c r="F96" s="1" t="s">
        <v>29</v>
      </c>
      <c r="G96" s="1" t="s">
        <v>30</v>
      </c>
      <c r="H96" s="1" t="s">
        <v>193</v>
      </c>
      <c r="I96" s="1" t="s">
        <v>26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0</v>
      </c>
      <c r="AJ96" s="1">
        <v>0</v>
      </c>
    </row>
    <row r="97" spans="1:36" x14ac:dyDescent="0.3">
      <c r="A97" s="1">
        <v>18</v>
      </c>
      <c r="B97" s="1" t="s">
        <v>14</v>
      </c>
      <c r="C97" s="1" t="s">
        <v>163</v>
      </c>
      <c r="D97" s="1" t="s">
        <v>16</v>
      </c>
      <c r="E97" s="1" t="s">
        <v>17</v>
      </c>
      <c r="F97" s="1" t="s">
        <v>29</v>
      </c>
      <c r="G97" s="1" t="s">
        <v>30</v>
      </c>
      <c r="H97" s="1" t="s">
        <v>97</v>
      </c>
      <c r="I97" s="1" t="s">
        <v>26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x14ac:dyDescent="0.3">
      <c r="A98" s="1">
        <v>19</v>
      </c>
      <c r="B98" s="1" t="s">
        <v>14</v>
      </c>
      <c r="C98" s="1" t="s">
        <v>163</v>
      </c>
      <c r="D98" s="1" t="s">
        <v>16</v>
      </c>
      <c r="E98" s="1" t="s">
        <v>17</v>
      </c>
      <c r="F98" s="1" t="s">
        <v>29</v>
      </c>
      <c r="G98" s="1" t="s">
        <v>30</v>
      </c>
      <c r="H98" s="1" t="s">
        <v>494</v>
      </c>
      <c r="I98" s="1" t="s">
        <v>26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x14ac:dyDescent="0.3">
      <c r="A99" s="1">
        <v>20</v>
      </c>
      <c r="B99" s="1" t="s">
        <v>14</v>
      </c>
      <c r="C99" s="1" t="s">
        <v>163</v>
      </c>
      <c r="D99" s="1" t="s">
        <v>16</v>
      </c>
      <c r="E99" s="1" t="s">
        <v>17</v>
      </c>
      <c r="F99" s="1" t="s">
        <v>29</v>
      </c>
      <c r="G99" s="1" t="s">
        <v>98</v>
      </c>
      <c r="H99" s="1" t="s">
        <v>194</v>
      </c>
      <c r="I99" s="1" t="s">
        <v>26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0</v>
      </c>
      <c r="AJ99" s="1">
        <v>0</v>
      </c>
    </row>
    <row r="100" spans="1:36" x14ac:dyDescent="0.3">
      <c r="A100" s="1">
        <v>21</v>
      </c>
      <c r="B100" s="1" t="s">
        <v>14</v>
      </c>
      <c r="C100" s="1" t="s">
        <v>163</v>
      </c>
      <c r="D100" s="1" t="s">
        <v>16</v>
      </c>
      <c r="E100" s="1" t="s">
        <v>17</v>
      </c>
      <c r="F100" s="1" t="s">
        <v>49</v>
      </c>
      <c r="G100" s="1" t="s">
        <v>195</v>
      </c>
      <c r="H100" s="1" t="s">
        <v>196</v>
      </c>
      <c r="I100" s="1" t="s">
        <v>49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x14ac:dyDescent="0.3">
      <c r="A101" s="1">
        <v>22</v>
      </c>
      <c r="B101" s="1" t="s">
        <v>14</v>
      </c>
      <c r="C101" s="1" t="s">
        <v>163</v>
      </c>
      <c r="D101" s="1" t="s">
        <v>16</v>
      </c>
      <c r="E101" s="1" t="s">
        <v>17</v>
      </c>
      <c r="F101" s="1" t="s">
        <v>18</v>
      </c>
      <c r="G101" s="1" t="s">
        <v>19</v>
      </c>
      <c r="H101" s="1" t="s">
        <v>197</v>
      </c>
      <c r="I101" s="1" t="s">
        <v>198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0</v>
      </c>
      <c r="AJ101" s="1">
        <v>0</v>
      </c>
    </row>
    <row r="102" spans="1:36" x14ac:dyDescent="0.3">
      <c r="A102" s="1">
        <v>23</v>
      </c>
      <c r="B102" s="1" t="s">
        <v>14</v>
      </c>
      <c r="C102" s="1" t="s">
        <v>163</v>
      </c>
      <c r="D102" s="1" t="s">
        <v>16</v>
      </c>
      <c r="E102" s="1" t="s">
        <v>17</v>
      </c>
      <c r="F102" s="1" t="s">
        <v>37</v>
      </c>
      <c r="G102" s="1" t="s">
        <v>123</v>
      </c>
      <c r="H102" s="1" t="s">
        <v>203</v>
      </c>
      <c r="I102" s="1" t="s">
        <v>21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0</v>
      </c>
      <c r="AJ102" s="1">
        <v>0</v>
      </c>
    </row>
    <row r="103" spans="1:36" x14ac:dyDescent="0.3">
      <c r="A103" s="1">
        <v>24</v>
      </c>
      <c r="B103" s="1" t="s">
        <v>14</v>
      </c>
      <c r="C103" s="1" t="s">
        <v>163</v>
      </c>
      <c r="D103" s="1" t="s">
        <v>188</v>
      </c>
      <c r="E103" s="1" t="s">
        <v>17</v>
      </c>
      <c r="F103" s="1" t="s">
        <v>18</v>
      </c>
      <c r="G103" s="1" t="s">
        <v>107</v>
      </c>
      <c r="H103" s="1" t="s">
        <v>508</v>
      </c>
      <c r="I103" s="1" t="s">
        <v>21</v>
      </c>
      <c r="J103" s="1">
        <v>22</v>
      </c>
      <c r="K103" s="1">
        <v>1316</v>
      </c>
      <c r="L103" s="1">
        <v>1316</v>
      </c>
      <c r="M103" s="1">
        <v>218000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218000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218000</v>
      </c>
      <c r="AJ103" s="1">
        <v>165</v>
      </c>
    </row>
    <row r="104" spans="1:36" x14ac:dyDescent="0.3">
      <c r="A104" s="1">
        <v>25</v>
      </c>
      <c r="B104" s="1" t="s">
        <v>14</v>
      </c>
      <c r="C104" s="1" t="s">
        <v>163</v>
      </c>
      <c r="D104" s="1" t="s">
        <v>212</v>
      </c>
      <c r="E104" s="1" t="s">
        <v>17</v>
      </c>
      <c r="F104" s="1" t="s">
        <v>18</v>
      </c>
      <c r="G104" s="1" t="s">
        <v>107</v>
      </c>
      <c r="H104" s="1" t="s">
        <v>207</v>
      </c>
      <c r="I104" s="1" t="s">
        <v>21</v>
      </c>
      <c r="J104" s="1">
        <v>23</v>
      </c>
      <c r="K104" s="1">
        <v>684</v>
      </c>
      <c r="L104" s="1">
        <v>684</v>
      </c>
      <c r="M104" s="1">
        <v>178000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178000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178000</v>
      </c>
      <c r="AJ104" s="1">
        <v>260</v>
      </c>
    </row>
    <row r="105" spans="1:36" x14ac:dyDescent="0.3">
      <c r="A105" s="1">
        <v>26</v>
      </c>
      <c r="B105" s="1" t="s">
        <v>14</v>
      </c>
      <c r="C105" s="1" t="s">
        <v>163</v>
      </c>
      <c r="D105" s="1" t="s">
        <v>208</v>
      </c>
      <c r="E105" s="1" t="s">
        <v>17</v>
      </c>
      <c r="F105" s="1" t="s">
        <v>18</v>
      </c>
      <c r="G105" s="1" t="s">
        <v>107</v>
      </c>
      <c r="H105" s="1" t="s">
        <v>209</v>
      </c>
      <c r="I105" s="1" t="s">
        <v>21</v>
      </c>
      <c r="J105" s="1">
        <v>21</v>
      </c>
      <c r="K105" s="1">
        <v>2597</v>
      </c>
      <c r="L105" s="1">
        <v>2597</v>
      </c>
      <c r="M105" s="1">
        <v>396000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396000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396000</v>
      </c>
      <c r="AJ105" s="1">
        <v>152</v>
      </c>
    </row>
    <row r="106" spans="1:36" x14ac:dyDescent="0.3">
      <c r="A106" s="1">
        <v>27</v>
      </c>
      <c r="B106" s="1" t="s">
        <v>14</v>
      </c>
      <c r="C106" s="1" t="s">
        <v>163</v>
      </c>
      <c r="D106" s="1" t="s">
        <v>593</v>
      </c>
      <c r="E106" s="1" t="s">
        <v>17</v>
      </c>
      <c r="F106" s="1" t="s">
        <v>18</v>
      </c>
      <c r="G106" s="1" t="s">
        <v>107</v>
      </c>
      <c r="H106" s="1" t="s">
        <v>110</v>
      </c>
      <c r="I106" s="1" t="s">
        <v>21</v>
      </c>
      <c r="J106" s="1">
        <v>18</v>
      </c>
      <c r="K106" s="1">
        <v>1565</v>
      </c>
      <c r="L106" s="1">
        <v>1565</v>
      </c>
      <c r="M106" s="1">
        <v>190000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190000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190000</v>
      </c>
      <c r="AJ106" s="1">
        <v>121</v>
      </c>
    </row>
    <row r="107" spans="1:36" x14ac:dyDescent="0.3">
      <c r="A107" s="1">
        <v>28</v>
      </c>
      <c r="B107" s="1" t="s">
        <v>14</v>
      </c>
      <c r="C107" s="1" t="s">
        <v>163</v>
      </c>
      <c r="D107" s="1" t="s">
        <v>204</v>
      </c>
      <c r="E107" s="1" t="s">
        <v>17</v>
      </c>
      <c r="F107" s="1" t="s">
        <v>18</v>
      </c>
      <c r="G107" s="1" t="s">
        <v>107</v>
      </c>
      <c r="H107" s="1" t="s">
        <v>211</v>
      </c>
      <c r="I107" s="1" t="s">
        <v>21</v>
      </c>
      <c r="J107" s="1">
        <v>14</v>
      </c>
      <c r="K107" s="1">
        <v>263</v>
      </c>
      <c r="L107" s="1">
        <v>263</v>
      </c>
      <c r="M107" s="1">
        <v>40000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40000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40000</v>
      </c>
      <c r="AJ107" s="1">
        <v>152</v>
      </c>
    </row>
    <row r="108" spans="1:36" x14ac:dyDescent="0.3">
      <c r="A108" s="1">
        <v>29</v>
      </c>
      <c r="B108" s="1" t="s">
        <v>14</v>
      </c>
      <c r="C108" s="1" t="s">
        <v>163</v>
      </c>
      <c r="D108" s="1" t="s">
        <v>559</v>
      </c>
      <c r="E108" s="1" t="s">
        <v>17</v>
      </c>
      <c r="F108" s="1" t="s">
        <v>29</v>
      </c>
      <c r="G108" s="1" t="s">
        <v>61</v>
      </c>
      <c r="H108" s="1" t="s">
        <v>338</v>
      </c>
      <c r="I108" s="1" t="s">
        <v>26</v>
      </c>
      <c r="J108" s="1">
        <v>23</v>
      </c>
      <c r="K108" s="1">
        <v>2652</v>
      </c>
      <c r="L108" s="1">
        <v>2652</v>
      </c>
      <c r="M108" s="1">
        <v>372000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372000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372000</v>
      </c>
      <c r="AJ108" s="1">
        <v>140</v>
      </c>
    </row>
    <row r="109" spans="1:36" x14ac:dyDescent="0.3">
      <c r="A109" s="1">
        <v>30</v>
      </c>
      <c r="B109" s="1" t="s">
        <v>14</v>
      </c>
      <c r="C109" s="1" t="s">
        <v>163</v>
      </c>
      <c r="D109" s="1" t="s">
        <v>560</v>
      </c>
      <c r="E109" s="1" t="s">
        <v>17</v>
      </c>
      <c r="F109" s="1" t="s">
        <v>29</v>
      </c>
      <c r="G109" s="1" t="s">
        <v>61</v>
      </c>
      <c r="H109" s="1" t="s">
        <v>213</v>
      </c>
      <c r="I109" s="1" t="s">
        <v>26</v>
      </c>
      <c r="J109" s="1">
        <v>22</v>
      </c>
      <c r="K109" s="1">
        <v>2453</v>
      </c>
      <c r="L109" s="1">
        <v>2453</v>
      </c>
      <c r="M109" s="1">
        <v>284000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284000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284000</v>
      </c>
      <c r="AJ109" s="1">
        <v>115</v>
      </c>
    </row>
    <row r="110" spans="1:36" x14ac:dyDescent="0.3">
      <c r="A110" s="1">
        <v>31</v>
      </c>
      <c r="B110" s="1" t="s">
        <v>14</v>
      </c>
      <c r="C110" s="1" t="s">
        <v>163</v>
      </c>
      <c r="D110" s="1" t="s">
        <v>180</v>
      </c>
      <c r="E110" s="1" t="s">
        <v>17</v>
      </c>
      <c r="F110" s="1" t="s">
        <v>18</v>
      </c>
      <c r="G110" s="1" t="s">
        <v>69</v>
      </c>
      <c r="H110" s="1" t="s">
        <v>403</v>
      </c>
      <c r="I110" s="1" t="s">
        <v>21</v>
      </c>
      <c r="J110" s="1">
        <v>23</v>
      </c>
      <c r="K110" s="1">
        <v>1687</v>
      </c>
      <c r="L110" s="1">
        <v>1687</v>
      </c>
      <c r="M110" s="1">
        <v>238000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238000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238000</v>
      </c>
      <c r="AJ110" s="1">
        <v>141</v>
      </c>
    </row>
    <row r="111" spans="1:36" x14ac:dyDescent="0.3">
      <c r="A111" s="1">
        <v>32</v>
      </c>
      <c r="B111" s="1" t="s">
        <v>14</v>
      </c>
      <c r="C111" s="1" t="s">
        <v>163</v>
      </c>
      <c r="D111" s="1" t="s">
        <v>16</v>
      </c>
      <c r="E111" s="1" t="s">
        <v>17</v>
      </c>
      <c r="F111" s="1" t="s">
        <v>37</v>
      </c>
      <c r="G111" s="1" t="s">
        <v>38</v>
      </c>
      <c r="H111" s="1" t="s">
        <v>216</v>
      </c>
      <c r="I111" s="1" t="s">
        <v>21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0</v>
      </c>
      <c r="AJ111" s="1">
        <v>0</v>
      </c>
    </row>
    <row r="112" spans="1:36" x14ac:dyDescent="0.3">
      <c r="A112" s="1">
        <v>33</v>
      </c>
      <c r="B112" s="1" t="s">
        <v>14</v>
      </c>
      <c r="C112" s="1" t="s">
        <v>163</v>
      </c>
      <c r="D112" s="1" t="s">
        <v>199</v>
      </c>
      <c r="E112" s="1" t="s">
        <v>17</v>
      </c>
      <c r="F112" s="1" t="s">
        <v>29</v>
      </c>
      <c r="G112" s="1" t="s">
        <v>129</v>
      </c>
      <c r="H112" s="1" t="s">
        <v>513</v>
      </c>
      <c r="I112" s="1" t="s">
        <v>21</v>
      </c>
      <c r="J112" s="1">
        <v>22</v>
      </c>
      <c r="K112" s="1">
        <v>934</v>
      </c>
      <c r="L112" s="1">
        <v>934</v>
      </c>
      <c r="M112" s="1">
        <v>258000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258000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258000</v>
      </c>
      <c r="AJ112" s="1">
        <v>276</v>
      </c>
    </row>
    <row r="113" spans="1:36" x14ac:dyDescent="0.3">
      <c r="A113" s="1">
        <v>34</v>
      </c>
      <c r="B113" s="1" t="s">
        <v>14</v>
      </c>
      <c r="C113" s="1" t="s">
        <v>163</v>
      </c>
      <c r="D113" s="1" t="s">
        <v>557</v>
      </c>
      <c r="E113" s="1" t="s">
        <v>17</v>
      </c>
      <c r="F113" s="1" t="s">
        <v>29</v>
      </c>
      <c r="G113" s="1" t="s">
        <v>129</v>
      </c>
      <c r="H113" s="1" t="s">
        <v>515</v>
      </c>
      <c r="I113" s="1" t="s">
        <v>21</v>
      </c>
      <c r="J113" s="1">
        <v>24</v>
      </c>
      <c r="K113" s="1">
        <v>1139</v>
      </c>
      <c r="L113" s="1">
        <v>1139</v>
      </c>
      <c r="M113" s="1">
        <v>319000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319000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319000</v>
      </c>
      <c r="AJ113" s="1">
        <v>280</v>
      </c>
    </row>
    <row r="114" spans="1:36" x14ac:dyDescent="0.3">
      <c r="A114" s="1">
        <v>35</v>
      </c>
      <c r="B114" s="1" t="s">
        <v>14</v>
      </c>
      <c r="C114" s="1" t="s">
        <v>163</v>
      </c>
      <c r="D114" s="1" t="s">
        <v>217</v>
      </c>
      <c r="E114" s="1" t="s">
        <v>17</v>
      </c>
      <c r="F114" s="1" t="s">
        <v>29</v>
      </c>
      <c r="G114" s="1" t="s">
        <v>129</v>
      </c>
      <c r="H114" s="1" t="s">
        <v>218</v>
      </c>
      <c r="I114" s="1" t="s">
        <v>21</v>
      </c>
      <c r="J114" s="1">
        <v>23</v>
      </c>
      <c r="K114" s="1">
        <v>1469</v>
      </c>
      <c r="L114" s="1">
        <v>1469</v>
      </c>
      <c r="M114" s="1">
        <v>321000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321000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321000</v>
      </c>
      <c r="AJ114" s="1">
        <v>218</v>
      </c>
    </row>
    <row r="115" spans="1:36" x14ac:dyDescent="0.3">
      <c r="A115" s="1">
        <v>36</v>
      </c>
      <c r="B115" s="1" t="s">
        <v>14</v>
      </c>
      <c r="C115" s="1" t="s">
        <v>163</v>
      </c>
      <c r="D115" s="1" t="s">
        <v>219</v>
      </c>
      <c r="E115" s="1" t="s">
        <v>17</v>
      </c>
      <c r="F115" s="1" t="s">
        <v>29</v>
      </c>
      <c r="G115" s="1" t="s">
        <v>129</v>
      </c>
      <c r="H115" s="1" t="s">
        <v>220</v>
      </c>
      <c r="I115" s="1" t="s">
        <v>21</v>
      </c>
      <c r="J115" s="1">
        <v>22</v>
      </c>
      <c r="K115" s="1">
        <v>1925</v>
      </c>
      <c r="L115" s="1">
        <v>1925</v>
      </c>
      <c r="M115" s="1">
        <v>298000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298000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298000</v>
      </c>
      <c r="AJ115" s="1">
        <v>154</v>
      </c>
    </row>
    <row r="116" spans="1:36" x14ac:dyDescent="0.3">
      <c r="A116" s="1">
        <v>37</v>
      </c>
      <c r="B116" s="1" t="s">
        <v>14</v>
      </c>
      <c r="C116" s="1" t="s">
        <v>163</v>
      </c>
      <c r="D116" s="1" t="s">
        <v>16</v>
      </c>
      <c r="E116" s="1" t="s">
        <v>17</v>
      </c>
      <c r="F116" s="1" t="s">
        <v>49</v>
      </c>
      <c r="G116" s="1" t="s">
        <v>221</v>
      </c>
      <c r="H116" s="1" t="s">
        <v>222</v>
      </c>
      <c r="I116" s="1" t="s">
        <v>49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0</v>
      </c>
      <c r="AJ116" s="1">
        <v>0</v>
      </c>
    </row>
    <row r="117" spans="1:36" x14ac:dyDescent="0.3">
      <c r="A117" s="1">
        <v>38</v>
      </c>
      <c r="B117" s="1" t="s">
        <v>14</v>
      </c>
      <c r="C117" s="1" t="s">
        <v>163</v>
      </c>
      <c r="D117" s="1" t="s">
        <v>16</v>
      </c>
      <c r="E117" s="1" t="s">
        <v>17</v>
      </c>
      <c r="F117" s="1" t="s">
        <v>152</v>
      </c>
      <c r="G117" s="1" t="s">
        <v>223</v>
      </c>
      <c r="H117" s="1" t="s">
        <v>224</v>
      </c>
      <c r="I117" s="1" t="s">
        <v>198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0</v>
      </c>
      <c r="AJ117" s="1">
        <v>0</v>
      </c>
    </row>
    <row r="118" spans="1:36" x14ac:dyDescent="0.3">
      <c r="A118" s="1">
        <v>39</v>
      </c>
      <c r="B118" s="1" t="s">
        <v>14</v>
      </c>
      <c r="C118" s="1" t="s">
        <v>163</v>
      </c>
      <c r="D118" s="1" t="s">
        <v>16</v>
      </c>
      <c r="E118" s="1" t="s">
        <v>17</v>
      </c>
      <c r="F118" s="1" t="s">
        <v>29</v>
      </c>
      <c r="G118" s="1" t="s">
        <v>227</v>
      </c>
      <c r="H118" s="1" t="s">
        <v>228</v>
      </c>
      <c r="I118" s="1" t="s">
        <v>26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0</v>
      </c>
      <c r="AJ118" s="1">
        <v>0</v>
      </c>
    </row>
    <row r="119" spans="1:36" x14ac:dyDescent="0.3">
      <c r="A119" s="1">
        <v>40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29</v>
      </c>
      <c r="G119" s="1" t="s">
        <v>61</v>
      </c>
      <c r="H119" s="1" t="s">
        <v>229</v>
      </c>
      <c r="I119" s="1" t="s">
        <v>26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x14ac:dyDescent="0.3">
      <c r="A120" s="1">
        <v>41</v>
      </c>
      <c r="B120" s="1" t="s">
        <v>14</v>
      </c>
      <c r="C120" s="1" t="s">
        <v>163</v>
      </c>
      <c r="D120" s="1" t="s">
        <v>606</v>
      </c>
      <c r="E120" s="1" t="s">
        <v>17</v>
      </c>
      <c r="F120" s="1" t="s">
        <v>29</v>
      </c>
      <c r="G120" s="1" t="s">
        <v>61</v>
      </c>
      <c r="H120" s="1" t="s">
        <v>230</v>
      </c>
      <c r="I120" s="1" t="s">
        <v>26</v>
      </c>
      <c r="J120" s="1">
        <v>25</v>
      </c>
      <c r="K120" s="1">
        <v>1452</v>
      </c>
      <c r="L120" s="1">
        <v>1452</v>
      </c>
      <c r="M120" s="1">
        <v>214000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214000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214000</v>
      </c>
      <c r="AJ120" s="1">
        <v>147</v>
      </c>
    </row>
    <row r="121" spans="1:36" x14ac:dyDescent="0.3">
      <c r="A121" s="1">
        <v>42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37</v>
      </c>
      <c r="G121" s="1" t="s">
        <v>123</v>
      </c>
      <c r="H121" s="1" t="s">
        <v>231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x14ac:dyDescent="0.3">
      <c r="A122" s="1">
        <v>43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29</v>
      </c>
      <c r="G122" s="1" t="s">
        <v>98</v>
      </c>
      <c r="H122" s="1" t="s">
        <v>232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x14ac:dyDescent="0.3">
      <c r="A123" s="1">
        <v>44</v>
      </c>
      <c r="B123" s="1" t="s">
        <v>14</v>
      </c>
      <c r="C123" s="1" t="s">
        <v>163</v>
      </c>
      <c r="D123" s="1" t="s">
        <v>16</v>
      </c>
      <c r="E123" s="1" t="s">
        <v>17</v>
      </c>
      <c r="F123" s="1" t="s">
        <v>18</v>
      </c>
      <c r="G123" s="1" t="s">
        <v>69</v>
      </c>
      <c r="H123" s="1" t="s">
        <v>233</v>
      </c>
      <c r="I123" s="1" t="s">
        <v>21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0</v>
      </c>
      <c r="AJ123" s="1">
        <v>0</v>
      </c>
    </row>
    <row r="124" spans="1:36" x14ac:dyDescent="0.3">
      <c r="A124" s="1">
        <v>45</v>
      </c>
      <c r="B124" s="1" t="s">
        <v>14</v>
      </c>
      <c r="C124" s="1" t="s">
        <v>163</v>
      </c>
      <c r="D124" s="1" t="s">
        <v>190</v>
      </c>
      <c r="E124" s="1" t="s">
        <v>17</v>
      </c>
      <c r="F124" s="1" t="s">
        <v>29</v>
      </c>
      <c r="G124" s="1" t="s">
        <v>44</v>
      </c>
      <c r="H124" s="1" t="s">
        <v>234</v>
      </c>
      <c r="I124" s="1" t="s">
        <v>21</v>
      </c>
      <c r="J124" s="1">
        <v>22</v>
      </c>
      <c r="K124" s="1">
        <v>1657</v>
      </c>
      <c r="L124" s="1">
        <v>1657</v>
      </c>
      <c r="M124" s="1">
        <v>280000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280000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280000</v>
      </c>
      <c r="AJ124" s="1">
        <v>168</v>
      </c>
    </row>
    <row r="125" spans="1:36" x14ac:dyDescent="0.3">
      <c r="A125" s="1">
        <v>46</v>
      </c>
      <c r="B125" s="1" t="s">
        <v>14</v>
      </c>
      <c r="C125" s="1" t="s">
        <v>163</v>
      </c>
      <c r="D125" s="1" t="s">
        <v>558</v>
      </c>
      <c r="E125" s="1" t="s">
        <v>17</v>
      </c>
      <c r="F125" s="1" t="s">
        <v>29</v>
      </c>
      <c r="G125" s="1" t="s">
        <v>44</v>
      </c>
      <c r="H125" s="1" t="s">
        <v>235</v>
      </c>
      <c r="I125" s="1" t="s">
        <v>21</v>
      </c>
      <c r="J125" s="1">
        <v>20</v>
      </c>
      <c r="K125" s="1">
        <v>3582</v>
      </c>
      <c r="L125" s="1">
        <v>3582</v>
      </c>
      <c r="M125" s="1">
        <v>470000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7">
        <v>470000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7">
        <v>0</v>
      </c>
      <c r="AI125" s="7">
        <v>470000</v>
      </c>
      <c r="AJ125" s="1">
        <v>131</v>
      </c>
    </row>
    <row r="126" spans="1:36" x14ac:dyDescent="0.3">
      <c r="A126" s="1">
        <v>47</v>
      </c>
      <c r="B126" s="1" t="s">
        <v>14</v>
      </c>
      <c r="C126" s="1" t="s">
        <v>163</v>
      </c>
      <c r="D126" s="1" t="s">
        <v>554</v>
      </c>
      <c r="E126" s="1" t="s">
        <v>17</v>
      </c>
      <c r="F126" s="1" t="s">
        <v>29</v>
      </c>
      <c r="G126" s="1" t="s">
        <v>44</v>
      </c>
      <c r="H126" s="1" t="s">
        <v>236</v>
      </c>
      <c r="I126" s="1" t="s">
        <v>21</v>
      </c>
      <c r="J126" s="1">
        <v>22</v>
      </c>
      <c r="K126" s="1">
        <v>4635</v>
      </c>
      <c r="L126" s="1">
        <v>4635</v>
      </c>
      <c r="M126" s="1">
        <v>689000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689000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689000</v>
      </c>
      <c r="AJ126" s="1">
        <v>148</v>
      </c>
    </row>
    <row r="127" spans="1:36" x14ac:dyDescent="0.3">
      <c r="A127" s="1">
        <v>48</v>
      </c>
      <c r="B127" s="1" t="s">
        <v>14</v>
      </c>
      <c r="C127" s="1" t="s">
        <v>163</v>
      </c>
      <c r="D127" s="1" t="s">
        <v>16</v>
      </c>
      <c r="E127" s="1" t="s">
        <v>17</v>
      </c>
      <c r="F127" s="1" t="s">
        <v>29</v>
      </c>
      <c r="G127" s="1" t="s">
        <v>129</v>
      </c>
      <c r="H127" s="1" t="s">
        <v>830</v>
      </c>
      <c r="I127" s="1" t="s">
        <v>26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x14ac:dyDescent="0.3">
      <c r="A128" s="2"/>
      <c r="B128" s="2" t="s">
        <v>47</v>
      </c>
      <c r="C128" s="2" t="s">
        <v>163</v>
      </c>
      <c r="D128" s="2"/>
      <c r="E128" s="2"/>
      <c r="F128" s="2"/>
      <c r="G128" s="2"/>
      <c r="H128" s="2"/>
      <c r="I128" s="2"/>
      <c r="J128" s="2"/>
      <c r="K128" s="2">
        <v>30010</v>
      </c>
      <c r="L128" s="2">
        <v>30010</v>
      </c>
      <c r="M128" s="2">
        <v>4765000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4765000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4765000</v>
      </c>
      <c r="AJ128" s="2"/>
    </row>
    <row r="129" spans="1:36" x14ac:dyDescent="0.3">
      <c r="A129" s="1">
        <v>1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49</v>
      </c>
      <c r="G129" s="1" t="s">
        <v>63</v>
      </c>
      <c r="H129" s="1" t="s">
        <v>238</v>
      </c>
      <c r="I129" s="1" t="s">
        <v>49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x14ac:dyDescent="0.3">
      <c r="A130" s="1">
        <v>2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29</v>
      </c>
      <c r="G130" s="1" t="s">
        <v>61</v>
      </c>
      <c r="H130" s="1" t="s">
        <v>239</v>
      </c>
      <c r="I130" s="1" t="s">
        <v>26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x14ac:dyDescent="0.3">
      <c r="A131" s="1">
        <v>3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61</v>
      </c>
      <c r="H131" s="1" t="s">
        <v>240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x14ac:dyDescent="0.3">
      <c r="A132" s="1">
        <v>4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29</v>
      </c>
      <c r="G132" s="1" t="s">
        <v>61</v>
      </c>
      <c r="H132" s="1" t="s">
        <v>241</v>
      </c>
      <c r="I132" s="1" t="s">
        <v>26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x14ac:dyDescent="0.3">
      <c r="A133" s="1">
        <v>5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40</v>
      </c>
      <c r="G133" s="1" t="s">
        <v>242</v>
      </c>
      <c r="H133" s="1" t="s">
        <v>243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x14ac:dyDescent="0.3">
      <c r="A134" s="1">
        <v>6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29</v>
      </c>
      <c r="G134" s="1" t="s">
        <v>61</v>
      </c>
      <c r="H134" s="1" t="s">
        <v>244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x14ac:dyDescent="0.3">
      <c r="A135" s="1">
        <v>7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18</v>
      </c>
      <c r="G135" s="1" t="s">
        <v>69</v>
      </c>
      <c r="H135" s="1" t="s">
        <v>245</v>
      </c>
      <c r="I135" s="1" t="s">
        <v>21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x14ac:dyDescent="0.3">
      <c r="A136" s="1">
        <v>8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246</v>
      </c>
      <c r="H136" s="1" t="s">
        <v>247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x14ac:dyDescent="0.3">
      <c r="A137" s="1">
        <v>9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246</v>
      </c>
      <c r="H137" s="1" t="s">
        <v>248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x14ac:dyDescent="0.3">
      <c r="A138" s="1">
        <v>10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61</v>
      </c>
      <c r="H138" s="1" t="s">
        <v>249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x14ac:dyDescent="0.3">
      <c r="A139" s="1">
        <v>11</v>
      </c>
      <c r="B139" s="1" t="s">
        <v>14</v>
      </c>
      <c r="C139" s="1" t="s">
        <v>237</v>
      </c>
      <c r="D139" s="1" t="s">
        <v>16</v>
      </c>
      <c r="E139" s="1" t="s">
        <v>17</v>
      </c>
      <c r="F139" s="1" t="s">
        <v>29</v>
      </c>
      <c r="G139" s="1" t="s">
        <v>61</v>
      </c>
      <c r="H139" s="1" t="s">
        <v>250</v>
      </c>
      <c r="I139" s="1" t="s">
        <v>26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0</v>
      </c>
      <c r="AJ139" s="1">
        <v>0</v>
      </c>
    </row>
    <row r="140" spans="1:36" x14ac:dyDescent="0.3">
      <c r="A140" s="1">
        <v>12</v>
      </c>
      <c r="B140" s="1" t="s">
        <v>14</v>
      </c>
      <c r="C140" s="1" t="s">
        <v>237</v>
      </c>
      <c r="D140" s="1" t="s">
        <v>16</v>
      </c>
      <c r="E140" s="1" t="s">
        <v>17</v>
      </c>
      <c r="F140" s="1" t="s">
        <v>29</v>
      </c>
      <c r="G140" s="1" t="s">
        <v>61</v>
      </c>
      <c r="H140" s="1" t="s">
        <v>251</v>
      </c>
      <c r="I140" s="1" t="s">
        <v>26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0</v>
      </c>
      <c r="AJ140" s="1">
        <v>0</v>
      </c>
    </row>
    <row r="141" spans="1:36" x14ac:dyDescent="0.3">
      <c r="A141" s="1">
        <v>13</v>
      </c>
      <c r="B141" s="1" t="s">
        <v>14</v>
      </c>
      <c r="C141" s="1" t="s">
        <v>237</v>
      </c>
      <c r="D141" s="1" t="s">
        <v>16</v>
      </c>
      <c r="E141" s="1" t="s">
        <v>17</v>
      </c>
      <c r="F141" s="1" t="s">
        <v>29</v>
      </c>
      <c r="G141" s="1" t="s">
        <v>79</v>
      </c>
      <c r="H141" s="1" t="s">
        <v>253</v>
      </c>
      <c r="I141" s="1" t="s">
        <v>26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0</v>
      </c>
      <c r="AJ141" s="1">
        <v>0</v>
      </c>
    </row>
    <row r="142" spans="1:36" x14ac:dyDescent="0.3">
      <c r="A142" s="1">
        <v>14</v>
      </c>
      <c r="B142" s="1" t="s">
        <v>14</v>
      </c>
      <c r="C142" s="1" t="s">
        <v>237</v>
      </c>
      <c r="D142" s="1" t="s">
        <v>16</v>
      </c>
      <c r="E142" s="1" t="s">
        <v>17</v>
      </c>
      <c r="F142" s="1" t="s">
        <v>29</v>
      </c>
      <c r="G142" s="1" t="s">
        <v>61</v>
      </c>
      <c r="H142" s="1" t="s">
        <v>256</v>
      </c>
      <c r="I142" s="1" t="s">
        <v>26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0</v>
      </c>
      <c r="AJ142" s="1">
        <v>0</v>
      </c>
    </row>
    <row r="143" spans="1:36" x14ac:dyDescent="0.3">
      <c r="A143" s="1">
        <v>15</v>
      </c>
      <c r="B143" s="1" t="s">
        <v>14</v>
      </c>
      <c r="C143" s="1" t="s">
        <v>237</v>
      </c>
      <c r="D143" s="1" t="s">
        <v>16</v>
      </c>
      <c r="E143" s="1" t="s">
        <v>17</v>
      </c>
      <c r="F143" s="1" t="s">
        <v>29</v>
      </c>
      <c r="G143" s="1" t="s">
        <v>61</v>
      </c>
      <c r="H143" s="1" t="s">
        <v>258</v>
      </c>
      <c r="I143" s="1" t="s">
        <v>26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0</v>
      </c>
      <c r="AJ143" s="1">
        <v>0</v>
      </c>
    </row>
    <row r="144" spans="1:36" x14ac:dyDescent="0.3">
      <c r="A144" s="1">
        <v>16</v>
      </c>
      <c r="B144" s="1" t="s">
        <v>14</v>
      </c>
      <c r="C144" s="1" t="s">
        <v>237</v>
      </c>
      <c r="D144" s="1" t="s">
        <v>16</v>
      </c>
      <c r="E144" s="1" t="s">
        <v>17</v>
      </c>
      <c r="F144" s="1" t="s">
        <v>29</v>
      </c>
      <c r="G144" s="1" t="s">
        <v>61</v>
      </c>
      <c r="H144" s="1" t="s">
        <v>260</v>
      </c>
      <c r="I144" s="1" t="s">
        <v>26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0</v>
      </c>
      <c r="AI144" s="7">
        <v>0</v>
      </c>
      <c r="AJ144" s="1">
        <v>0</v>
      </c>
    </row>
    <row r="145" spans="1:36" x14ac:dyDescent="0.3">
      <c r="A145" s="1">
        <v>17</v>
      </c>
      <c r="B145" s="1" t="s">
        <v>14</v>
      </c>
      <c r="C145" s="1" t="s">
        <v>237</v>
      </c>
      <c r="D145" s="1" t="s">
        <v>16</v>
      </c>
      <c r="E145" s="1" t="s">
        <v>17</v>
      </c>
      <c r="F145" s="1" t="s">
        <v>29</v>
      </c>
      <c r="G145" s="1" t="s">
        <v>30</v>
      </c>
      <c r="H145" s="1" t="s">
        <v>262</v>
      </c>
      <c r="I145" s="1" t="s">
        <v>26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0</v>
      </c>
      <c r="AJ145" s="1">
        <v>0</v>
      </c>
    </row>
    <row r="146" spans="1:36" x14ac:dyDescent="0.3">
      <c r="A146" s="1">
        <v>18</v>
      </c>
      <c r="B146" s="1" t="s">
        <v>14</v>
      </c>
      <c r="C146" s="1" t="s">
        <v>237</v>
      </c>
      <c r="D146" s="1" t="s">
        <v>16</v>
      </c>
      <c r="E146" s="1" t="s">
        <v>32</v>
      </c>
      <c r="F146" s="1" t="s">
        <v>75</v>
      </c>
      <c r="G146" s="1" t="s">
        <v>76</v>
      </c>
      <c r="H146" s="1" t="s">
        <v>264</v>
      </c>
      <c r="I146" s="1" t="s">
        <v>26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0</v>
      </c>
      <c r="AJ146" s="1">
        <v>0</v>
      </c>
    </row>
    <row r="147" spans="1:36" x14ac:dyDescent="0.3">
      <c r="A147" s="1">
        <v>19</v>
      </c>
      <c r="B147" s="1" t="s">
        <v>14</v>
      </c>
      <c r="C147" s="1" t="s">
        <v>237</v>
      </c>
      <c r="D147" s="1" t="s">
        <v>594</v>
      </c>
      <c r="E147" s="1" t="s">
        <v>17</v>
      </c>
      <c r="F147" s="1" t="s">
        <v>40</v>
      </c>
      <c r="G147" s="1" t="s">
        <v>55</v>
      </c>
      <c r="H147" s="1" t="s">
        <v>266</v>
      </c>
      <c r="I147" s="1" t="s">
        <v>21</v>
      </c>
      <c r="J147" s="1">
        <v>15</v>
      </c>
      <c r="K147" s="1">
        <v>2589</v>
      </c>
      <c r="L147" s="1">
        <v>2589</v>
      </c>
      <c r="M147" s="1">
        <v>295000</v>
      </c>
      <c r="N147" s="1">
        <v>3000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298000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298000</v>
      </c>
      <c r="AJ147" s="1">
        <v>113</v>
      </c>
    </row>
    <row r="148" spans="1:36" x14ac:dyDescent="0.3">
      <c r="A148" s="1">
        <v>20</v>
      </c>
      <c r="B148" s="1" t="s">
        <v>14</v>
      </c>
      <c r="C148" s="1" t="s">
        <v>237</v>
      </c>
      <c r="D148" s="1" t="s">
        <v>265</v>
      </c>
      <c r="E148" s="1" t="s">
        <v>17</v>
      </c>
      <c r="F148" s="1" t="s">
        <v>18</v>
      </c>
      <c r="G148" s="1" t="s">
        <v>104</v>
      </c>
      <c r="H148" s="1" t="s">
        <v>443</v>
      </c>
      <c r="I148" s="1" t="s">
        <v>21</v>
      </c>
      <c r="J148" s="1">
        <v>6</v>
      </c>
      <c r="K148" s="1">
        <v>685</v>
      </c>
      <c r="L148" s="1">
        <v>685</v>
      </c>
      <c r="M148" s="1">
        <v>97000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97000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97000</v>
      </c>
      <c r="AJ148" s="1">
        <v>141</v>
      </c>
    </row>
    <row r="149" spans="1:36" x14ac:dyDescent="0.3">
      <c r="A149" s="1">
        <v>21</v>
      </c>
      <c r="B149" s="1" t="s">
        <v>14</v>
      </c>
      <c r="C149" s="1" t="s">
        <v>237</v>
      </c>
      <c r="D149" s="1" t="s">
        <v>564</v>
      </c>
      <c r="E149" s="1" t="s">
        <v>17</v>
      </c>
      <c r="F149" s="1" t="s">
        <v>29</v>
      </c>
      <c r="G149" s="1" t="s">
        <v>61</v>
      </c>
      <c r="H149" s="1" t="s">
        <v>401</v>
      </c>
      <c r="I149" s="1" t="s">
        <v>26</v>
      </c>
      <c r="J149" s="1">
        <v>23</v>
      </c>
      <c r="K149" s="1">
        <v>2961</v>
      </c>
      <c r="L149" s="1">
        <v>2961</v>
      </c>
      <c r="M149" s="1">
        <v>280000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280000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280000</v>
      </c>
      <c r="AJ149" s="1">
        <v>94</v>
      </c>
    </row>
    <row r="150" spans="1:36" x14ac:dyDescent="0.3">
      <c r="A150" s="1">
        <v>22</v>
      </c>
      <c r="B150" s="1" t="s">
        <v>14</v>
      </c>
      <c r="C150" s="1" t="s">
        <v>237</v>
      </c>
      <c r="D150" s="1" t="s">
        <v>16</v>
      </c>
      <c r="E150" s="1" t="s">
        <v>17</v>
      </c>
      <c r="F150" s="1" t="s">
        <v>29</v>
      </c>
      <c r="G150" s="1" t="s">
        <v>246</v>
      </c>
      <c r="H150" s="1" t="s">
        <v>270</v>
      </c>
      <c r="I150" s="1" t="s">
        <v>21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0</v>
      </c>
      <c r="AJ150" s="1">
        <v>0</v>
      </c>
    </row>
    <row r="151" spans="1:36" x14ac:dyDescent="0.3">
      <c r="A151" s="1">
        <v>23</v>
      </c>
      <c r="B151" s="1" t="s">
        <v>14</v>
      </c>
      <c r="C151" s="1" t="s">
        <v>237</v>
      </c>
      <c r="D151" s="1" t="s">
        <v>257</v>
      </c>
      <c r="E151" s="1" t="s">
        <v>17</v>
      </c>
      <c r="F151" s="1" t="s">
        <v>29</v>
      </c>
      <c r="G151" s="1" t="s">
        <v>129</v>
      </c>
      <c r="H151" s="1" t="s">
        <v>273</v>
      </c>
      <c r="I151" s="1" t="s">
        <v>21</v>
      </c>
      <c r="J151" s="1">
        <v>23</v>
      </c>
      <c r="K151" s="1">
        <v>1858</v>
      </c>
      <c r="L151" s="1">
        <v>1858</v>
      </c>
      <c r="M151" s="1">
        <v>360000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360000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360000</v>
      </c>
      <c r="AJ151" s="1">
        <v>193</v>
      </c>
    </row>
    <row r="152" spans="1:36" x14ac:dyDescent="0.3">
      <c r="A152" s="1">
        <v>24</v>
      </c>
      <c r="B152" s="1" t="s">
        <v>14</v>
      </c>
      <c r="C152" s="1" t="s">
        <v>237</v>
      </c>
      <c r="D152" s="1" t="s">
        <v>263</v>
      </c>
      <c r="E152" s="1" t="s">
        <v>17</v>
      </c>
      <c r="F152" s="1" t="s">
        <v>29</v>
      </c>
      <c r="G152" s="1" t="s">
        <v>129</v>
      </c>
      <c r="H152" s="1" t="s">
        <v>347</v>
      </c>
      <c r="I152" s="1" t="s">
        <v>21</v>
      </c>
      <c r="J152" s="1">
        <v>18</v>
      </c>
      <c r="K152" s="1">
        <v>1227</v>
      </c>
      <c r="L152" s="1">
        <v>1227</v>
      </c>
      <c r="M152" s="1">
        <v>206000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206000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206000</v>
      </c>
      <c r="AJ152" s="1">
        <v>167</v>
      </c>
    </row>
    <row r="153" spans="1:36" x14ac:dyDescent="0.3">
      <c r="A153" s="1">
        <v>25</v>
      </c>
      <c r="B153" s="1" t="s">
        <v>14</v>
      </c>
      <c r="C153" s="1" t="s">
        <v>237</v>
      </c>
      <c r="D153" s="1" t="s">
        <v>16</v>
      </c>
      <c r="E153" s="1" t="s">
        <v>17</v>
      </c>
      <c r="F153" s="1" t="s">
        <v>37</v>
      </c>
      <c r="G153" s="1" t="s">
        <v>83</v>
      </c>
      <c r="H153" s="1" t="s">
        <v>274</v>
      </c>
      <c r="I153" s="1" t="s">
        <v>49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0</v>
      </c>
      <c r="AJ153" s="1">
        <v>0</v>
      </c>
    </row>
    <row r="154" spans="1:36" x14ac:dyDescent="0.3">
      <c r="A154" s="1">
        <v>26</v>
      </c>
      <c r="B154" s="1" t="s">
        <v>14</v>
      </c>
      <c r="C154" s="1" t="s">
        <v>237</v>
      </c>
      <c r="D154" s="1" t="s">
        <v>562</v>
      </c>
      <c r="E154" s="1" t="s">
        <v>17</v>
      </c>
      <c r="F154" s="1" t="s">
        <v>29</v>
      </c>
      <c r="G154" s="1" t="s">
        <v>61</v>
      </c>
      <c r="H154" s="1" t="s">
        <v>276</v>
      </c>
      <c r="I154" s="1" t="s">
        <v>26</v>
      </c>
      <c r="J154" s="1">
        <v>24</v>
      </c>
      <c r="K154" s="1">
        <v>3670</v>
      </c>
      <c r="L154" s="1">
        <v>3670</v>
      </c>
      <c r="M154" s="1">
        <v>420000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14000</v>
      </c>
      <c r="T154" s="1">
        <v>0</v>
      </c>
      <c r="U154" s="1">
        <v>0</v>
      </c>
      <c r="V154" s="1">
        <v>0</v>
      </c>
      <c r="W154" s="7">
        <v>434000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434000</v>
      </c>
      <c r="AJ154" s="1">
        <v>114</v>
      </c>
    </row>
    <row r="155" spans="1:36" x14ac:dyDescent="0.3">
      <c r="A155" s="1">
        <v>27</v>
      </c>
      <c r="B155" s="1" t="s">
        <v>14</v>
      </c>
      <c r="C155" s="1" t="s">
        <v>237</v>
      </c>
      <c r="D155" s="1" t="s">
        <v>575</v>
      </c>
      <c r="E155" s="1" t="s">
        <v>17</v>
      </c>
      <c r="F155" s="1" t="s">
        <v>29</v>
      </c>
      <c r="G155" s="1" t="s">
        <v>61</v>
      </c>
      <c r="H155" s="1" t="s">
        <v>278</v>
      </c>
      <c r="I155" s="1" t="s">
        <v>26</v>
      </c>
      <c r="J155" s="1">
        <v>23</v>
      </c>
      <c r="K155" s="1">
        <v>3739</v>
      </c>
      <c r="L155" s="1">
        <v>3739</v>
      </c>
      <c r="M155" s="1">
        <v>360000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17000</v>
      </c>
      <c r="T155" s="1">
        <v>0</v>
      </c>
      <c r="U155" s="1">
        <v>0</v>
      </c>
      <c r="V155" s="1">
        <v>0</v>
      </c>
      <c r="W155" s="7">
        <v>377000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377000</v>
      </c>
      <c r="AJ155" s="1">
        <v>96</v>
      </c>
    </row>
    <row r="156" spans="1:36" x14ac:dyDescent="0.3">
      <c r="A156" s="1">
        <v>28</v>
      </c>
      <c r="B156" s="1" t="s">
        <v>14</v>
      </c>
      <c r="C156" s="1" t="s">
        <v>237</v>
      </c>
      <c r="D156" s="1" t="s">
        <v>279</v>
      </c>
      <c r="E156" s="1" t="s">
        <v>17</v>
      </c>
      <c r="F156" s="1" t="s">
        <v>29</v>
      </c>
      <c r="G156" s="1" t="s">
        <v>61</v>
      </c>
      <c r="H156" s="1" t="s">
        <v>280</v>
      </c>
      <c r="I156" s="1" t="s">
        <v>26</v>
      </c>
      <c r="J156" s="1">
        <v>23</v>
      </c>
      <c r="K156" s="1">
        <v>3164</v>
      </c>
      <c r="L156" s="1">
        <v>3164</v>
      </c>
      <c r="M156" s="1">
        <v>380000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15000</v>
      </c>
      <c r="T156" s="1">
        <v>0</v>
      </c>
      <c r="U156" s="1">
        <v>0</v>
      </c>
      <c r="V156" s="1">
        <v>0</v>
      </c>
      <c r="W156" s="7">
        <v>395000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395000</v>
      </c>
      <c r="AJ156" s="1">
        <v>120</v>
      </c>
    </row>
    <row r="157" spans="1:36" x14ac:dyDescent="0.3">
      <c r="A157" s="1">
        <v>29</v>
      </c>
      <c r="B157" s="1" t="s">
        <v>14</v>
      </c>
      <c r="C157" s="1" t="s">
        <v>237</v>
      </c>
      <c r="D157" s="1" t="s">
        <v>596</v>
      </c>
      <c r="E157" s="1" t="s">
        <v>32</v>
      </c>
      <c r="F157" s="1" t="s">
        <v>29</v>
      </c>
      <c r="G157" s="1" t="s">
        <v>33</v>
      </c>
      <c r="H157" s="1" t="s">
        <v>281</v>
      </c>
      <c r="I157" s="1" t="s">
        <v>26</v>
      </c>
      <c r="J157" s="1">
        <v>22</v>
      </c>
      <c r="K157" s="1">
        <v>2747</v>
      </c>
      <c r="L157" s="1">
        <v>2747</v>
      </c>
      <c r="M157" s="1">
        <v>350000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15000</v>
      </c>
      <c r="T157" s="1">
        <v>0</v>
      </c>
      <c r="U157" s="1">
        <v>0</v>
      </c>
      <c r="V157" s="1">
        <v>0</v>
      </c>
      <c r="W157" s="7">
        <v>365000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365000</v>
      </c>
      <c r="AJ157" s="1">
        <v>127</v>
      </c>
    </row>
    <row r="158" spans="1:36" x14ac:dyDescent="0.3">
      <c r="A158" s="1">
        <v>30</v>
      </c>
      <c r="B158" s="1" t="s">
        <v>14</v>
      </c>
      <c r="C158" s="1" t="s">
        <v>237</v>
      </c>
      <c r="D158" s="1" t="s">
        <v>16</v>
      </c>
      <c r="E158" s="1" t="s">
        <v>17</v>
      </c>
      <c r="F158" s="1" t="s">
        <v>29</v>
      </c>
      <c r="G158" s="1" t="s">
        <v>282</v>
      </c>
      <c r="H158" s="1" t="s">
        <v>283</v>
      </c>
      <c r="I158" s="1" t="s">
        <v>21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0</v>
      </c>
      <c r="AJ158" s="1">
        <v>0</v>
      </c>
    </row>
    <row r="159" spans="1:36" x14ac:dyDescent="0.3">
      <c r="A159" s="1">
        <v>31</v>
      </c>
      <c r="B159" s="1" t="s">
        <v>14</v>
      </c>
      <c r="C159" s="1" t="s">
        <v>237</v>
      </c>
      <c r="D159" s="1" t="s">
        <v>740</v>
      </c>
      <c r="E159" s="1" t="s">
        <v>32</v>
      </c>
      <c r="F159" s="1" t="s">
        <v>29</v>
      </c>
      <c r="G159" s="1" t="s">
        <v>33</v>
      </c>
      <c r="H159" s="1" t="s">
        <v>284</v>
      </c>
      <c r="I159" s="1" t="s">
        <v>26</v>
      </c>
      <c r="J159" s="1">
        <v>20</v>
      </c>
      <c r="K159" s="1">
        <v>2519</v>
      </c>
      <c r="L159" s="1">
        <v>2519</v>
      </c>
      <c r="M159" s="1">
        <v>410000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410000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410000</v>
      </c>
      <c r="AJ159" s="1">
        <v>162</v>
      </c>
    </row>
    <row r="160" spans="1:36" x14ac:dyDescent="0.3">
      <c r="A160" s="1">
        <v>32</v>
      </c>
      <c r="B160" s="1" t="s">
        <v>14</v>
      </c>
      <c r="C160" s="1" t="s">
        <v>237</v>
      </c>
      <c r="D160" s="1" t="s">
        <v>259</v>
      </c>
      <c r="E160" s="1" t="s">
        <v>17</v>
      </c>
      <c r="F160" s="1" t="s">
        <v>29</v>
      </c>
      <c r="G160" s="1" t="s">
        <v>144</v>
      </c>
      <c r="H160" s="1" t="s">
        <v>285</v>
      </c>
      <c r="I160" s="1" t="s">
        <v>21</v>
      </c>
      <c r="J160" s="1">
        <v>19</v>
      </c>
      <c r="K160" s="1">
        <v>3196</v>
      </c>
      <c r="L160" s="1">
        <v>3196</v>
      </c>
      <c r="M160" s="1">
        <v>556000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556000</v>
      </c>
      <c r="X160" s="1">
        <v>0</v>
      </c>
      <c r="Y160" s="1">
        <v>0</v>
      </c>
      <c r="Z160" s="1">
        <v>1100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1100</v>
      </c>
      <c r="AI160" s="7">
        <v>557100</v>
      </c>
      <c r="AJ160" s="1">
        <v>173</v>
      </c>
    </row>
    <row r="161" spans="1:36" x14ac:dyDescent="0.3">
      <c r="A161" s="1">
        <v>33</v>
      </c>
      <c r="B161" s="1" t="s">
        <v>14</v>
      </c>
      <c r="C161" s="1" t="s">
        <v>237</v>
      </c>
      <c r="D161" s="1" t="s">
        <v>16</v>
      </c>
      <c r="E161" s="1" t="s">
        <v>17</v>
      </c>
      <c r="F161" s="1" t="s">
        <v>29</v>
      </c>
      <c r="G161" s="1" t="s">
        <v>61</v>
      </c>
      <c r="H161" s="1" t="s">
        <v>286</v>
      </c>
      <c r="I161" s="1" t="s">
        <v>26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0</v>
      </c>
      <c r="AJ161" s="1">
        <v>0</v>
      </c>
    </row>
    <row r="162" spans="1:36" x14ac:dyDescent="0.3">
      <c r="A162" s="1">
        <v>34</v>
      </c>
      <c r="B162" s="1" t="s">
        <v>14</v>
      </c>
      <c r="C162" s="1" t="s">
        <v>237</v>
      </c>
      <c r="D162" s="1" t="s">
        <v>16</v>
      </c>
      <c r="E162" s="1" t="s">
        <v>17</v>
      </c>
      <c r="F162" s="1" t="s">
        <v>29</v>
      </c>
      <c r="G162" s="1" t="s">
        <v>61</v>
      </c>
      <c r="H162" s="1" t="s">
        <v>287</v>
      </c>
      <c r="I162" s="1" t="s">
        <v>26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0</v>
      </c>
      <c r="AJ162" s="1">
        <v>0</v>
      </c>
    </row>
    <row r="163" spans="1:36" x14ac:dyDescent="0.3">
      <c r="A163" s="1">
        <v>35</v>
      </c>
      <c r="B163" s="1" t="s">
        <v>14</v>
      </c>
      <c r="C163" s="1" t="s">
        <v>237</v>
      </c>
      <c r="D163" s="1" t="s">
        <v>16</v>
      </c>
      <c r="E163" s="1" t="s">
        <v>17</v>
      </c>
      <c r="F163" s="1" t="s">
        <v>29</v>
      </c>
      <c r="G163" s="1" t="s">
        <v>61</v>
      </c>
      <c r="H163" s="1" t="s">
        <v>288</v>
      </c>
      <c r="I163" s="1" t="s">
        <v>26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0</v>
      </c>
      <c r="AJ163" s="1">
        <v>0</v>
      </c>
    </row>
    <row r="164" spans="1:36" x14ac:dyDescent="0.3">
      <c r="A164" s="1">
        <v>36</v>
      </c>
      <c r="B164" s="1" t="s">
        <v>14</v>
      </c>
      <c r="C164" s="1" t="s">
        <v>237</v>
      </c>
      <c r="D164" s="1" t="s">
        <v>595</v>
      </c>
      <c r="E164" s="1" t="s">
        <v>17</v>
      </c>
      <c r="F164" s="1" t="s">
        <v>29</v>
      </c>
      <c r="G164" s="1" t="s">
        <v>61</v>
      </c>
      <c r="H164" s="1" t="s">
        <v>289</v>
      </c>
      <c r="I164" s="1" t="s">
        <v>26</v>
      </c>
      <c r="J164" s="1">
        <v>22</v>
      </c>
      <c r="K164" s="1">
        <v>3272</v>
      </c>
      <c r="L164" s="1">
        <v>3272</v>
      </c>
      <c r="M164" s="1">
        <v>370000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370000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370000</v>
      </c>
      <c r="AJ164" s="1">
        <v>113</v>
      </c>
    </row>
    <row r="165" spans="1:36" x14ac:dyDescent="0.3">
      <c r="A165" s="1">
        <v>37</v>
      </c>
      <c r="B165" s="1" t="s">
        <v>14</v>
      </c>
      <c r="C165" s="1" t="s">
        <v>237</v>
      </c>
      <c r="D165" s="1" t="s">
        <v>267</v>
      </c>
      <c r="E165" s="1" t="s">
        <v>17</v>
      </c>
      <c r="F165" s="1" t="s">
        <v>29</v>
      </c>
      <c r="G165" s="1" t="s">
        <v>61</v>
      </c>
      <c r="H165" s="1" t="s">
        <v>290</v>
      </c>
      <c r="I165" s="1" t="s">
        <v>26</v>
      </c>
      <c r="J165" s="1">
        <v>23</v>
      </c>
      <c r="K165" s="1">
        <v>4287</v>
      </c>
      <c r="L165" s="1">
        <v>4287</v>
      </c>
      <c r="M165" s="1">
        <v>490000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490000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490000</v>
      </c>
      <c r="AJ165" s="1">
        <v>114</v>
      </c>
    </row>
    <row r="166" spans="1:36" x14ac:dyDescent="0.3">
      <c r="A166" s="1">
        <v>38</v>
      </c>
      <c r="B166" s="1" t="s">
        <v>14</v>
      </c>
      <c r="C166" s="1" t="s">
        <v>237</v>
      </c>
      <c r="D166" s="1" t="s">
        <v>608</v>
      </c>
      <c r="E166" s="1" t="s">
        <v>17</v>
      </c>
      <c r="F166" s="1" t="s">
        <v>29</v>
      </c>
      <c r="G166" s="1" t="s">
        <v>61</v>
      </c>
      <c r="H166" s="1" t="s">
        <v>291</v>
      </c>
      <c r="I166" s="1" t="s">
        <v>26</v>
      </c>
      <c r="J166" s="1">
        <v>25</v>
      </c>
      <c r="K166" s="1">
        <v>4531</v>
      </c>
      <c r="L166" s="1">
        <v>4531</v>
      </c>
      <c r="M166" s="1">
        <v>520000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15000</v>
      </c>
      <c r="T166" s="1">
        <v>0</v>
      </c>
      <c r="U166" s="1">
        <v>0</v>
      </c>
      <c r="V166" s="1">
        <v>0</v>
      </c>
      <c r="W166" s="7">
        <v>535000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535000</v>
      </c>
      <c r="AJ166" s="1">
        <v>114</v>
      </c>
    </row>
    <row r="167" spans="1:36" x14ac:dyDescent="0.3">
      <c r="A167" s="1">
        <v>39</v>
      </c>
      <c r="B167" s="1" t="s">
        <v>14</v>
      </c>
      <c r="C167" s="1" t="s">
        <v>237</v>
      </c>
      <c r="D167" s="1" t="s">
        <v>252</v>
      </c>
      <c r="E167" s="1" t="s">
        <v>17</v>
      </c>
      <c r="F167" s="1" t="s">
        <v>29</v>
      </c>
      <c r="G167" s="1" t="s">
        <v>44</v>
      </c>
      <c r="H167" s="1" t="s">
        <v>292</v>
      </c>
      <c r="I167" s="1" t="s">
        <v>21</v>
      </c>
      <c r="J167" s="1">
        <v>19</v>
      </c>
      <c r="K167" s="1">
        <v>3540</v>
      </c>
      <c r="L167" s="1">
        <v>3540</v>
      </c>
      <c r="M167" s="1">
        <v>450000</v>
      </c>
      <c r="N167" s="1">
        <v>1500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451500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451500</v>
      </c>
      <c r="AJ167" s="1">
        <v>127</v>
      </c>
    </row>
    <row r="168" spans="1:36" x14ac:dyDescent="0.3">
      <c r="A168" s="1">
        <v>40</v>
      </c>
      <c r="B168" s="1" t="s">
        <v>14</v>
      </c>
      <c r="C168" s="1" t="s">
        <v>237</v>
      </c>
      <c r="D168" s="1" t="s">
        <v>16</v>
      </c>
      <c r="E168" s="1" t="s">
        <v>17</v>
      </c>
      <c r="F168" s="1" t="s">
        <v>29</v>
      </c>
      <c r="G168" s="1" t="s">
        <v>98</v>
      </c>
      <c r="H168" s="1" t="s">
        <v>293</v>
      </c>
      <c r="I168" s="1" t="s">
        <v>21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x14ac:dyDescent="0.3">
      <c r="A169" s="1">
        <v>41</v>
      </c>
      <c r="B169" s="1" t="s">
        <v>14</v>
      </c>
      <c r="C169" s="1" t="s">
        <v>237</v>
      </c>
      <c r="D169" s="1" t="s">
        <v>16</v>
      </c>
      <c r="E169" s="1" t="s">
        <v>17</v>
      </c>
      <c r="F169" s="1" t="s">
        <v>37</v>
      </c>
      <c r="G169" s="1" t="s">
        <v>83</v>
      </c>
      <c r="H169" s="1" t="s">
        <v>294</v>
      </c>
      <c r="I169" s="1" t="s">
        <v>21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x14ac:dyDescent="0.3">
      <c r="A170" s="1">
        <v>42</v>
      </c>
      <c r="B170" s="1" t="s">
        <v>14</v>
      </c>
      <c r="C170" s="1" t="s">
        <v>237</v>
      </c>
      <c r="D170" s="1" t="s">
        <v>16</v>
      </c>
      <c r="E170" s="1" t="s">
        <v>17</v>
      </c>
      <c r="F170" s="1" t="s">
        <v>29</v>
      </c>
      <c r="G170" s="1" t="s">
        <v>98</v>
      </c>
      <c r="H170" s="1" t="s">
        <v>831</v>
      </c>
      <c r="I170" s="1" t="s">
        <v>26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x14ac:dyDescent="0.3">
      <c r="A171" s="1">
        <v>43</v>
      </c>
      <c r="B171" s="1" t="s">
        <v>14</v>
      </c>
      <c r="C171" s="1" t="s">
        <v>237</v>
      </c>
      <c r="D171" s="1" t="s">
        <v>16</v>
      </c>
      <c r="E171" s="1" t="s">
        <v>17</v>
      </c>
      <c r="F171" s="1" t="s">
        <v>37</v>
      </c>
      <c r="G171" s="1" t="s">
        <v>83</v>
      </c>
      <c r="H171" s="1" t="s">
        <v>832</v>
      </c>
      <c r="I171" s="1" t="s">
        <v>26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x14ac:dyDescent="0.3">
      <c r="A172" s="1">
        <v>44</v>
      </c>
      <c r="B172" s="1" t="s">
        <v>14</v>
      </c>
      <c r="C172" s="1" t="s">
        <v>237</v>
      </c>
      <c r="D172" s="1" t="s">
        <v>16</v>
      </c>
      <c r="E172" s="1" t="s">
        <v>17</v>
      </c>
      <c r="F172" s="1" t="s">
        <v>29</v>
      </c>
      <c r="G172" s="1" t="s">
        <v>833</v>
      </c>
      <c r="H172" s="1" t="s">
        <v>834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x14ac:dyDescent="0.3">
      <c r="A173" s="2"/>
      <c r="B173" s="2" t="s">
        <v>47</v>
      </c>
      <c r="C173" s="2" t="s">
        <v>237</v>
      </c>
      <c r="D173" s="2"/>
      <c r="E173" s="2"/>
      <c r="F173" s="2"/>
      <c r="G173" s="2"/>
      <c r="H173" s="2"/>
      <c r="I173" s="2"/>
      <c r="J173" s="2"/>
      <c r="K173" s="2">
        <v>43985</v>
      </c>
      <c r="L173" s="2">
        <v>43985</v>
      </c>
      <c r="M173" s="2">
        <v>5544000</v>
      </c>
      <c r="N173" s="2">
        <v>4500</v>
      </c>
      <c r="O173" s="2">
        <v>0</v>
      </c>
      <c r="P173" s="2">
        <v>0</v>
      </c>
      <c r="Q173" s="2">
        <v>0</v>
      </c>
      <c r="R173" s="2">
        <v>0</v>
      </c>
      <c r="S173" s="2">
        <v>76000</v>
      </c>
      <c r="T173" s="2">
        <v>0</v>
      </c>
      <c r="U173" s="2">
        <v>0</v>
      </c>
      <c r="V173" s="2">
        <v>0</v>
      </c>
      <c r="W173" s="2">
        <v>5624500</v>
      </c>
      <c r="X173" s="2">
        <v>0</v>
      </c>
      <c r="Y173" s="2">
        <v>0</v>
      </c>
      <c r="Z173" s="2">
        <v>1100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1100</v>
      </c>
      <c r="AI173" s="2">
        <v>5625600</v>
      </c>
      <c r="AJ173" s="2"/>
    </row>
    <row r="174" spans="1:36" x14ac:dyDescent="0.3">
      <c r="A174" s="1">
        <v>1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29</v>
      </c>
      <c r="G174" s="1" t="s">
        <v>61</v>
      </c>
      <c r="H174" s="1" t="s">
        <v>296</v>
      </c>
      <c r="I174" s="1" t="s">
        <v>26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x14ac:dyDescent="0.3">
      <c r="A175" s="1">
        <v>2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18</v>
      </c>
      <c r="G175" s="1" t="s">
        <v>19</v>
      </c>
      <c r="H175" s="1" t="s">
        <v>297</v>
      </c>
      <c r="I175" s="1" t="s">
        <v>21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x14ac:dyDescent="0.3">
      <c r="A176" s="1">
        <v>3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29</v>
      </c>
      <c r="G176" s="1" t="s">
        <v>246</v>
      </c>
      <c r="H176" s="1" t="s">
        <v>298</v>
      </c>
      <c r="I176" s="1" t="s">
        <v>26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x14ac:dyDescent="0.3">
      <c r="A177" s="1">
        <v>4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18</v>
      </c>
      <c r="G177" s="1" t="s">
        <v>19</v>
      </c>
      <c r="H177" s="1" t="s">
        <v>299</v>
      </c>
      <c r="I177" s="1" t="s">
        <v>21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x14ac:dyDescent="0.3">
      <c r="A178" s="1">
        <v>5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300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x14ac:dyDescent="0.3">
      <c r="A179" s="1">
        <v>6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29</v>
      </c>
      <c r="G179" s="1" t="s">
        <v>61</v>
      </c>
      <c r="H179" s="1" t="s">
        <v>301</v>
      </c>
      <c r="I179" s="1" t="s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x14ac:dyDescent="0.3">
      <c r="A180" s="1">
        <v>7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18</v>
      </c>
      <c r="G180" s="1" t="s">
        <v>19</v>
      </c>
      <c r="H180" s="1" t="s">
        <v>302</v>
      </c>
      <c r="I180" s="1" t="s">
        <v>198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x14ac:dyDescent="0.3">
      <c r="A181" s="1">
        <v>8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40</v>
      </c>
      <c r="G181" s="1" t="s">
        <v>242</v>
      </c>
      <c r="H181" s="1" t="s">
        <v>303</v>
      </c>
      <c r="I181" s="1" t="s">
        <v>26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x14ac:dyDescent="0.3">
      <c r="A182" s="1">
        <v>9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29</v>
      </c>
      <c r="G182" s="1" t="s">
        <v>61</v>
      </c>
      <c r="H182" s="1" t="s">
        <v>304</v>
      </c>
      <c r="I182" s="1" t="s">
        <v>26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x14ac:dyDescent="0.3">
      <c r="A183" s="1">
        <v>10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29</v>
      </c>
      <c r="G183" s="1" t="s">
        <v>61</v>
      </c>
      <c r="H183" s="1" t="s">
        <v>305</v>
      </c>
      <c r="I183" s="1" t="s">
        <v>26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x14ac:dyDescent="0.3">
      <c r="A184" s="1">
        <v>11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29</v>
      </c>
      <c r="G184" s="1" t="s">
        <v>61</v>
      </c>
      <c r="H184" s="1" t="s">
        <v>306</v>
      </c>
      <c r="I184" s="1" t="s">
        <v>26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x14ac:dyDescent="0.3">
      <c r="A185" s="1">
        <v>12</v>
      </c>
      <c r="B185" s="1" t="s">
        <v>14</v>
      </c>
      <c r="C185" s="1" t="s">
        <v>295</v>
      </c>
      <c r="D185" s="1" t="s">
        <v>16</v>
      </c>
      <c r="E185" s="1" t="s">
        <v>17</v>
      </c>
      <c r="F185" s="1" t="s">
        <v>29</v>
      </c>
      <c r="G185" s="1" t="s">
        <v>61</v>
      </c>
      <c r="H185" s="1" t="s">
        <v>307</v>
      </c>
      <c r="I185" s="1" t="s">
        <v>26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x14ac:dyDescent="0.3">
      <c r="A186" s="1">
        <v>13</v>
      </c>
      <c r="B186" s="1" t="s">
        <v>14</v>
      </c>
      <c r="C186" s="1" t="s">
        <v>295</v>
      </c>
      <c r="D186" s="1" t="s">
        <v>16</v>
      </c>
      <c r="E186" s="1" t="s">
        <v>17</v>
      </c>
      <c r="F186" s="1" t="s">
        <v>18</v>
      </c>
      <c r="G186" s="1" t="s">
        <v>69</v>
      </c>
      <c r="H186" s="1" t="s">
        <v>308</v>
      </c>
      <c r="I186" s="1" t="s">
        <v>21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0</v>
      </c>
      <c r="AJ186" s="1">
        <v>0</v>
      </c>
    </row>
    <row r="187" spans="1:36" x14ac:dyDescent="0.3">
      <c r="A187" s="1">
        <v>14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18</v>
      </c>
      <c r="G187" s="1" t="s">
        <v>69</v>
      </c>
      <c r="H187" s="1" t="s">
        <v>309</v>
      </c>
      <c r="I187" s="1" t="s">
        <v>21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15</v>
      </c>
      <c r="B188" s="1" t="s">
        <v>14</v>
      </c>
      <c r="C188" s="1" t="s">
        <v>295</v>
      </c>
      <c r="D188" s="1" t="s">
        <v>16</v>
      </c>
      <c r="E188" s="1" t="s">
        <v>17</v>
      </c>
      <c r="F188" s="1" t="s">
        <v>29</v>
      </c>
      <c r="G188" s="1" t="s">
        <v>61</v>
      </c>
      <c r="H188" s="1" t="s">
        <v>310</v>
      </c>
      <c r="I188" s="1" t="s">
        <v>26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16</v>
      </c>
      <c r="B189" s="1" t="s">
        <v>14</v>
      </c>
      <c r="C189" s="1" t="s">
        <v>295</v>
      </c>
      <c r="D189" s="1" t="s">
        <v>16</v>
      </c>
      <c r="E189" s="1" t="s">
        <v>17</v>
      </c>
      <c r="F189" s="1" t="s">
        <v>29</v>
      </c>
      <c r="G189" s="1" t="s">
        <v>79</v>
      </c>
      <c r="H189" s="1" t="s">
        <v>312</v>
      </c>
      <c r="I189" s="1" t="s">
        <v>26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x14ac:dyDescent="0.3">
      <c r="A190" s="1">
        <v>17</v>
      </c>
      <c r="B190" s="1" t="s">
        <v>14</v>
      </c>
      <c r="C190" s="1" t="s">
        <v>295</v>
      </c>
      <c r="D190" s="1" t="s">
        <v>16</v>
      </c>
      <c r="E190" s="1" t="s">
        <v>17</v>
      </c>
      <c r="F190" s="1" t="s">
        <v>18</v>
      </c>
      <c r="G190" s="1" t="s">
        <v>104</v>
      </c>
      <c r="H190" s="1" t="s">
        <v>314</v>
      </c>
      <c r="I190" s="1" t="s">
        <v>21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x14ac:dyDescent="0.3">
      <c r="A191" s="1">
        <v>18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29</v>
      </c>
      <c r="G191" s="1" t="s">
        <v>79</v>
      </c>
      <c r="H191" s="1" t="s">
        <v>316</v>
      </c>
      <c r="I191" s="1" t="s">
        <v>26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x14ac:dyDescent="0.3">
      <c r="A192" s="1">
        <v>19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29</v>
      </c>
      <c r="G192" s="1" t="s">
        <v>79</v>
      </c>
      <c r="H192" s="1" t="s">
        <v>318</v>
      </c>
      <c r="I192" s="1" t="s">
        <v>26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20</v>
      </c>
      <c r="B193" s="1" t="s">
        <v>14</v>
      </c>
      <c r="C193" s="1" t="s">
        <v>295</v>
      </c>
      <c r="D193" s="1" t="s">
        <v>16</v>
      </c>
      <c r="E193" s="1" t="s">
        <v>17</v>
      </c>
      <c r="F193" s="1" t="s">
        <v>18</v>
      </c>
      <c r="G193" s="1" t="s">
        <v>104</v>
      </c>
      <c r="H193" s="1" t="s">
        <v>320</v>
      </c>
      <c r="I193" s="1" t="s">
        <v>21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x14ac:dyDescent="0.3">
      <c r="A194" s="1">
        <v>21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29</v>
      </c>
      <c r="G194" s="1" t="s">
        <v>85</v>
      </c>
      <c r="H194" s="1" t="s">
        <v>321</v>
      </c>
      <c r="I194" s="1" t="s">
        <v>26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x14ac:dyDescent="0.3">
      <c r="A195" s="1">
        <v>22</v>
      </c>
      <c r="B195" s="1" t="s">
        <v>14</v>
      </c>
      <c r="C195" s="1" t="s">
        <v>295</v>
      </c>
      <c r="D195" s="1" t="s">
        <v>16</v>
      </c>
      <c r="E195" s="1" t="s">
        <v>17</v>
      </c>
      <c r="F195" s="1" t="s">
        <v>49</v>
      </c>
      <c r="G195" s="1" t="s">
        <v>88</v>
      </c>
      <c r="H195" s="1" t="s">
        <v>189</v>
      </c>
      <c r="I195" s="1" t="s">
        <v>49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x14ac:dyDescent="0.3">
      <c r="A196" s="1">
        <v>23</v>
      </c>
      <c r="B196" s="1" t="s">
        <v>14</v>
      </c>
      <c r="C196" s="1" t="s">
        <v>295</v>
      </c>
      <c r="D196" s="1" t="s">
        <v>16</v>
      </c>
      <c r="E196" s="1" t="s">
        <v>17</v>
      </c>
      <c r="F196" s="1" t="s">
        <v>49</v>
      </c>
      <c r="G196" s="1" t="s">
        <v>88</v>
      </c>
      <c r="H196" s="1" t="s">
        <v>191</v>
      </c>
      <c r="I196" s="1" t="s">
        <v>49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0</v>
      </c>
      <c r="AJ196" s="1">
        <v>0</v>
      </c>
    </row>
    <row r="197" spans="1:36" x14ac:dyDescent="0.3">
      <c r="A197" s="1">
        <v>24</v>
      </c>
      <c r="B197" s="1" t="s">
        <v>14</v>
      </c>
      <c r="C197" s="1" t="s">
        <v>295</v>
      </c>
      <c r="D197" s="1" t="s">
        <v>16</v>
      </c>
      <c r="E197" s="1" t="s">
        <v>17</v>
      </c>
      <c r="F197" s="1" t="s">
        <v>29</v>
      </c>
      <c r="G197" s="1" t="s">
        <v>246</v>
      </c>
      <c r="H197" s="1" t="s">
        <v>324</v>
      </c>
      <c r="I197" s="1" t="s">
        <v>26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0</v>
      </c>
      <c r="AJ197" s="1">
        <v>0</v>
      </c>
    </row>
    <row r="198" spans="1:36" x14ac:dyDescent="0.3">
      <c r="A198" s="1">
        <v>25</v>
      </c>
      <c r="B198" s="1" t="s">
        <v>14</v>
      </c>
      <c r="C198" s="1" t="s">
        <v>295</v>
      </c>
      <c r="D198" s="1" t="s">
        <v>16</v>
      </c>
      <c r="E198" s="1" t="s">
        <v>17</v>
      </c>
      <c r="F198" s="1" t="s">
        <v>29</v>
      </c>
      <c r="G198" s="1" t="s">
        <v>30</v>
      </c>
      <c r="H198" s="1" t="s">
        <v>325</v>
      </c>
      <c r="I198" s="1" t="s">
        <v>26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0</v>
      </c>
      <c r="AJ198" s="1">
        <v>0</v>
      </c>
    </row>
    <row r="199" spans="1:36" x14ac:dyDescent="0.3">
      <c r="A199" s="1">
        <v>26</v>
      </c>
      <c r="B199" s="1" t="s">
        <v>14</v>
      </c>
      <c r="C199" s="1" t="s">
        <v>295</v>
      </c>
      <c r="D199" s="1" t="s">
        <v>16</v>
      </c>
      <c r="E199" s="1" t="s">
        <v>32</v>
      </c>
      <c r="F199" s="1" t="s">
        <v>75</v>
      </c>
      <c r="G199" s="1" t="s">
        <v>76</v>
      </c>
      <c r="H199" s="1" t="s">
        <v>326</v>
      </c>
      <c r="I199" s="1" t="s">
        <v>26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0</v>
      </c>
      <c r="AJ199" s="1">
        <v>0</v>
      </c>
    </row>
    <row r="200" spans="1:36" x14ac:dyDescent="0.3">
      <c r="A200" s="1">
        <v>27</v>
      </c>
      <c r="B200" s="1" t="s">
        <v>14</v>
      </c>
      <c r="C200" s="1" t="s">
        <v>295</v>
      </c>
      <c r="D200" s="1" t="s">
        <v>16</v>
      </c>
      <c r="E200" s="1" t="s">
        <v>17</v>
      </c>
      <c r="F200" s="1" t="s">
        <v>37</v>
      </c>
      <c r="G200" s="1" t="s">
        <v>83</v>
      </c>
      <c r="H200" s="1" t="s">
        <v>327</v>
      </c>
      <c r="I200" s="1" t="s">
        <v>21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0</v>
      </c>
      <c r="AJ200" s="1">
        <v>0</v>
      </c>
    </row>
    <row r="201" spans="1:36" x14ac:dyDescent="0.3">
      <c r="A201" s="1">
        <v>28</v>
      </c>
      <c r="B201" s="1" t="s">
        <v>14</v>
      </c>
      <c r="C201" s="1" t="s">
        <v>295</v>
      </c>
      <c r="D201" s="1" t="s">
        <v>16</v>
      </c>
      <c r="E201" s="1" t="s">
        <v>17</v>
      </c>
      <c r="F201" s="1" t="s">
        <v>37</v>
      </c>
      <c r="G201" s="1" t="s">
        <v>38</v>
      </c>
      <c r="H201" s="1" t="s">
        <v>328</v>
      </c>
      <c r="I201" s="1" t="s">
        <v>21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0</v>
      </c>
      <c r="AJ201" s="1">
        <v>0</v>
      </c>
    </row>
    <row r="202" spans="1:36" x14ac:dyDescent="0.3">
      <c r="A202" s="1">
        <v>29</v>
      </c>
      <c r="B202" s="1" t="s">
        <v>14</v>
      </c>
      <c r="C202" s="1" t="s">
        <v>295</v>
      </c>
      <c r="D202" s="1" t="s">
        <v>16</v>
      </c>
      <c r="E202" s="1" t="s">
        <v>17</v>
      </c>
      <c r="F202" s="1" t="s">
        <v>37</v>
      </c>
      <c r="G202" s="1" t="s">
        <v>38</v>
      </c>
      <c r="H202" s="1" t="s">
        <v>329</v>
      </c>
      <c r="I202" s="1" t="s">
        <v>21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0</v>
      </c>
      <c r="AJ202" s="1">
        <v>0</v>
      </c>
    </row>
    <row r="203" spans="1:36" x14ac:dyDescent="0.3">
      <c r="A203" s="1">
        <v>30</v>
      </c>
      <c r="B203" s="1" t="s">
        <v>14</v>
      </c>
      <c r="C203" s="1" t="s">
        <v>295</v>
      </c>
      <c r="D203" s="1" t="s">
        <v>16</v>
      </c>
      <c r="E203" s="1" t="s">
        <v>32</v>
      </c>
      <c r="F203" s="1" t="s">
        <v>29</v>
      </c>
      <c r="G203" s="1" t="s">
        <v>268</v>
      </c>
      <c r="H203" s="1" t="s">
        <v>269</v>
      </c>
      <c r="I203" s="1" t="s">
        <v>26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0</v>
      </c>
      <c r="AJ203" s="1">
        <v>0</v>
      </c>
    </row>
    <row r="204" spans="1:36" x14ac:dyDescent="0.3">
      <c r="A204" s="1">
        <v>31</v>
      </c>
      <c r="B204" s="1" t="s">
        <v>14</v>
      </c>
      <c r="C204" s="1" t="s">
        <v>295</v>
      </c>
      <c r="D204" s="1" t="s">
        <v>16</v>
      </c>
      <c r="E204" s="1" t="s">
        <v>32</v>
      </c>
      <c r="F204" s="1" t="s">
        <v>29</v>
      </c>
      <c r="G204" s="1" t="s">
        <v>268</v>
      </c>
      <c r="H204" s="1" t="s">
        <v>331</v>
      </c>
      <c r="I204" s="1" t="s">
        <v>26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0</v>
      </c>
      <c r="AJ204" s="1">
        <v>0</v>
      </c>
    </row>
    <row r="205" spans="1:36" x14ac:dyDescent="0.3">
      <c r="A205" s="1">
        <v>32</v>
      </c>
      <c r="B205" s="1" t="s">
        <v>14</v>
      </c>
      <c r="C205" s="1" t="s">
        <v>295</v>
      </c>
      <c r="D205" s="1" t="s">
        <v>16</v>
      </c>
      <c r="E205" s="1" t="s">
        <v>17</v>
      </c>
      <c r="F205" s="1" t="s">
        <v>37</v>
      </c>
      <c r="G205" s="1" t="s">
        <v>38</v>
      </c>
      <c r="H205" s="1" t="s">
        <v>332</v>
      </c>
      <c r="I205" s="1" t="s">
        <v>21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0</v>
      </c>
      <c r="AJ205" s="1">
        <v>0</v>
      </c>
    </row>
    <row r="206" spans="1:36" x14ac:dyDescent="0.3">
      <c r="A206" s="1">
        <v>33</v>
      </c>
      <c r="B206" s="1" t="s">
        <v>14</v>
      </c>
      <c r="C206" s="1" t="s">
        <v>295</v>
      </c>
      <c r="D206" s="1" t="s">
        <v>16</v>
      </c>
      <c r="E206" s="1" t="s">
        <v>17</v>
      </c>
      <c r="F206" s="1" t="s">
        <v>49</v>
      </c>
      <c r="G206" s="1" t="s">
        <v>101</v>
      </c>
      <c r="H206" s="1" t="s">
        <v>200</v>
      </c>
      <c r="I206" s="1" t="s">
        <v>49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0</v>
      </c>
      <c r="AJ206" s="1">
        <v>0</v>
      </c>
    </row>
    <row r="207" spans="1:36" x14ac:dyDescent="0.3">
      <c r="A207" s="1">
        <v>34</v>
      </c>
      <c r="B207" s="1" t="s">
        <v>14</v>
      </c>
      <c r="C207" s="1" t="s">
        <v>295</v>
      </c>
      <c r="D207" s="1" t="s">
        <v>16</v>
      </c>
      <c r="E207" s="1" t="s">
        <v>17</v>
      </c>
      <c r="F207" s="1" t="s">
        <v>49</v>
      </c>
      <c r="G207" s="1" t="s">
        <v>101</v>
      </c>
      <c r="H207" s="1" t="s">
        <v>202</v>
      </c>
      <c r="I207" s="1" t="s">
        <v>49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0</v>
      </c>
      <c r="AJ207" s="1">
        <v>0</v>
      </c>
    </row>
    <row r="208" spans="1:36" x14ac:dyDescent="0.3">
      <c r="A208" s="1">
        <v>35</v>
      </c>
      <c r="B208" s="1" t="s">
        <v>14</v>
      </c>
      <c r="C208" s="1" t="s">
        <v>295</v>
      </c>
      <c r="D208" s="1" t="s">
        <v>16</v>
      </c>
      <c r="E208" s="1" t="s">
        <v>17</v>
      </c>
      <c r="F208" s="1" t="s">
        <v>18</v>
      </c>
      <c r="G208" s="1" t="s">
        <v>104</v>
      </c>
      <c r="H208" s="1" t="s">
        <v>334</v>
      </c>
      <c r="I208" s="1" t="s">
        <v>21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0</v>
      </c>
      <c r="AJ208" s="1">
        <v>0</v>
      </c>
    </row>
    <row r="209" spans="1:36" x14ac:dyDescent="0.3">
      <c r="A209" s="1">
        <v>36</v>
      </c>
      <c r="B209" s="1" t="s">
        <v>14</v>
      </c>
      <c r="C209" s="1" t="s">
        <v>295</v>
      </c>
      <c r="D209" s="1" t="s">
        <v>335</v>
      </c>
      <c r="E209" s="1" t="s">
        <v>17</v>
      </c>
      <c r="F209" s="1" t="s">
        <v>18</v>
      </c>
      <c r="G209" s="1" t="s">
        <v>107</v>
      </c>
      <c r="H209" s="1" t="s">
        <v>336</v>
      </c>
      <c r="I209" s="1" t="s">
        <v>21</v>
      </c>
      <c r="J209" s="1">
        <v>17</v>
      </c>
      <c r="K209" s="1">
        <v>2381</v>
      </c>
      <c r="L209" s="1">
        <v>2381</v>
      </c>
      <c r="M209" s="1">
        <v>224000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224000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224000</v>
      </c>
      <c r="AJ209" s="1">
        <v>94</v>
      </c>
    </row>
    <row r="210" spans="1:36" x14ac:dyDescent="0.3">
      <c r="A210" s="1">
        <v>37</v>
      </c>
      <c r="B210" s="1" t="s">
        <v>14</v>
      </c>
      <c r="C210" s="1" t="s">
        <v>295</v>
      </c>
      <c r="D210" s="1" t="s">
        <v>568</v>
      </c>
      <c r="E210" s="1" t="s">
        <v>17</v>
      </c>
      <c r="F210" s="1" t="s">
        <v>29</v>
      </c>
      <c r="G210" s="1" t="s">
        <v>61</v>
      </c>
      <c r="H210" s="1" t="s">
        <v>339</v>
      </c>
      <c r="I210" s="1" t="s">
        <v>26</v>
      </c>
      <c r="J210" s="1">
        <v>21</v>
      </c>
      <c r="K210" s="1">
        <v>1489</v>
      </c>
      <c r="L210" s="1">
        <v>1489</v>
      </c>
      <c r="M210" s="1">
        <v>136000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136000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136000</v>
      </c>
      <c r="AJ210" s="1">
        <v>91</v>
      </c>
    </row>
    <row r="211" spans="1:36" x14ac:dyDescent="0.3">
      <c r="A211" s="1">
        <v>38</v>
      </c>
      <c r="B211" s="1" t="s">
        <v>14</v>
      </c>
      <c r="C211" s="1" t="s">
        <v>295</v>
      </c>
      <c r="D211" s="1" t="s">
        <v>340</v>
      </c>
      <c r="E211" s="1" t="s">
        <v>17</v>
      </c>
      <c r="F211" s="1" t="s">
        <v>18</v>
      </c>
      <c r="G211" s="1" t="s">
        <v>69</v>
      </c>
      <c r="H211" s="1" t="s">
        <v>341</v>
      </c>
      <c r="I211" s="1" t="s">
        <v>21</v>
      </c>
      <c r="J211" s="1">
        <v>17</v>
      </c>
      <c r="K211" s="1">
        <v>2671</v>
      </c>
      <c r="L211" s="1">
        <v>2671</v>
      </c>
      <c r="M211" s="1">
        <v>336000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336000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336000</v>
      </c>
      <c r="AJ211" s="1">
        <v>125</v>
      </c>
    </row>
    <row r="212" spans="1:36" x14ac:dyDescent="0.3">
      <c r="A212" s="1">
        <v>39</v>
      </c>
      <c r="B212" s="1" t="s">
        <v>14</v>
      </c>
      <c r="C212" s="1" t="s">
        <v>295</v>
      </c>
      <c r="D212" s="1" t="s">
        <v>346</v>
      </c>
      <c r="E212" s="1" t="s">
        <v>17</v>
      </c>
      <c r="F212" s="1" t="s">
        <v>49</v>
      </c>
      <c r="G212" s="1" t="s">
        <v>101</v>
      </c>
      <c r="H212" s="1" t="s">
        <v>215</v>
      </c>
      <c r="I212" s="1" t="s">
        <v>49</v>
      </c>
      <c r="J212" s="1">
        <v>25</v>
      </c>
      <c r="K212" s="1">
        <v>3129</v>
      </c>
      <c r="L212" s="1">
        <v>3129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x14ac:dyDescent="0.3">
      <c r="A213" s="1">
        <v>40</v>
      </c>
      <c r="B213" s="1" t="s">
        <v>14</v>
      </c>
      <c r="C213" s="1" t="s">
        <v>295</v>
      </c>
      <c r="D213" s="1" t="s">
        <v>741</v>
      </c>
      <c r="E213" s="1" t="s">
        <v>17</v>
      </c>
      <c r="F213" s="1" t="s">
        <v>49</v>
      </c>
      <c r="G213" s="1" t="s">
        <v>101</v>
      </c>
      <c r="H213" s="1" t="s">
        <v>343</v>
      </c>
      <c r="I213" s="1" t="s">
        <v>49</v>
      </c>
      <c r="J213" s="1">
        <v>24</v>
      </c>
      <c r="K213" s="1">
        <v>2966</v>
      </c>
      <c r="L213" s="1">
        <v>2966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x14ac:dyDescent="0.3">
      <c r="A214" s="1">
        <v>41</v>
      </c>
      <c r="B214" s="1" t="s">
        <v>14</v>
      </c>
      <c r="C214" s="1" t="s">
        <v>295</v>
      </c>
      <c r="D214" s="1" t="s">
        <v>348</v>
      </c>
      <c r="E214" s="1" t="s">
        <v>17</v>
      </c>
      <c r="F214" s="1" t="s">
        <v>40</v>
      </c>
      <c r="G214" s="1" t="s">
        <v>55</v>
      </c>
      <c r="H214" s="1" t="s">
        <v>349</v>
      </c>
      <c r="I214" s="1" t="s">
        <v>21</v>
      </c>
      <c r="J214" s="1">
        <v>19</v>
      </c>
      <c r="K214" s="1">
        <v>2681</v>
      </c>
      <c r="L214" s="1">
        <v>2681</v>
      </c>
      <c r="M214" s="1">
        <v>281000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281000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281000</v>
      </c>
      <c r="AJ214" s="1">
        <v>104</v>
      </c>
    </row>
    <row r="215" spans="1:36" x14ac:dyDescent="0.3">
      <c r="A215" s="1">
        <v>42</v>
      </c>
      <c r="B215" s="1" t="s">
        <v>14</v>
      </c>
      <c r="C215" s="1" t="s">
        <v>295</v>
      </c>
      <c r="D215" s="1" t="s">
        <v>598</v>
      </c>
      <c r="E215" s="1" t="s">
        <v>17</v>
      </c>
      <c r="F215" s="1" t="s">
        <v>29</v>
      </c>
      <c r="G215" s="1" t="s">
        <v>61</v>
      </c>
      <c r="H215" s="1" t="s">
        <v>351</v>
      </c>
      <c r="I215" s="1" t="s">
        <v>26</v>
      </c>
      <c r="J215" s="1">
        <v>22</v>
      </c>
      <c r="K215" s="1">
        <v>2499</v>
      </c>
      <c r="L215" s="1">
        <v>2499</v>
      </c>
      <c r="M215" s="1">
        <v>281000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281000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281000</v>
      </c>
      <c r="AJ215" s="1">
        <v>112</v>
      </c>
    </row>
    <row r="216" spans="1:36" x14ac:dyDescent="0.3">
      <c r="A216" s="1">
        <v>43</v>
      </c>
      <c r="B216" s="1" t="s">
        <v>14</v>
      </c>
      <c r="C216" s="1" t="s">
        <v>295</v>
      </c>
      <c r="D216" s="1" t="s">
        <v>570</v>
      </c>
      <c r="E216" s="1" t="s">
        <v>17</v>
      </c>
      <c r="F216" s="1" t="s">
        <v>29</v>
      </c>
      <c r="G216" s="1" t="s">
        <v>246</v>
      </c>
      <c r="H216" s="1" t="s">
        <v>353</v>
      </c>
      <c r="I216" s="1" t="s">
        <v>26</v>
      </c>
      <c r="J216" s="1">
        <v>24</v>
      </c>
      <c r="K216" s="1">
        <v>1240</v>
      </c>
      <c r="L216" s="1">
        <v>1240</v>
      </c>
      <c r="M216" s="1">
        <v>280000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280000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280000</v>
      </c>
      <c r="AJ216" s="1">
        <v>225</v>
      </c>
    </row>
    <row r="217" spans="1:36" x14ac:dyDescent="0.3">
      <c r="A217" s="1">
        <v>44</v>
      </c>
      <c r="B217" s="1" t="s">
        <v>14</v>
      </c>
      <c r="C217" s="1" t="s">
        <v>295</v>
      </c>
      <c r="D217" s="1" t="s">
        <v>571</v>
      </c>
      <c r="E217" s="1" t="s">
        <v>32</v>
      </c>
      <c r="F217" s="1" t="s">
        <v>29</v>
      </c>
      <c r="G217" s="1" t="s">
        <v>33</v>
      </c>
      <c r="H217" s="1" t="s">
        <v>354</v>
      </c>
      <c r="I217" s="1" t="s">
        <v>26</v>
      </c>
      <c r="J217" s="1">
        <v>21</v>
      </c>
      <c r="K217" s="1">
        <v>2871</v>
      </c>
      <c r="L217" s="1">
        <v>2871</v>
      </c>
      <c r="M217" s="1">
        <v>422000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422000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422000</v>
      </c>
      <c r="AJ217" s="1">
        <v>146</v>
      </c>
    </row>
    <row r="218" spans="1:36" x14ac:dyDescent="0.3">
      <c r="A218" s="1">
        <v>45</v>
      </c>
      <c r="B218" s="1" t="s">
        <v>14</v>
      </c>
      <c r="C218" s="1" t="s">
        <v>295</v>
      </c>
      <c r="D218" s="1" t="s">
        <v>16</v>
      </c>
      <c r="E218" s="1" t="s">
        <v>17</v>
      </c>
      <c r="F218" s="1" t="s">
        <v>29</v>
      </c>
      <c r="G218" s="1" t="s">
        <v>98</v>
      </c>
      <c r="H218" s="1" t="s">
        <v>355</v>
      </c>
      <c r="I218" s="1" t="s">
        <v>26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0</v>
      </c>
      <c r="AJ218" s="1">
        <v>0</v>
      </c>
    </row>
    <row r="219" spans="1:36" x14ac:dyDescent="0.3">
      <c r="A219" s="1">
        <v>46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29</v>
      </c>
      <c r="G219" s="1" t="s">
        <v>61</v>
      </c>
      <c r="H219" s="1" t="s">
        <v>356</v>
      </c>
      <c r="I219" s="1" t="s">
        <v>26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x14ac:dyDescent="0.3">
      <c r="A220" s="1">
        <v>47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29</v>
      </c>
      <c r="G220" s="1" t="s">
        <v>61</v>
      </c>
      <c r="H220" s="1" t="s">
        <v>357</v>
      </c>
      <c r="I220" s="1" t="s">
        <v>26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x14ac:dyDescent="0.3">
      <c r="A221" s="1">
        <v>48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29</v>
      </c>
      <c r="G221" s="1" t="s">
        <v>61</v>
      </c>
      <c r="H221" s="1" t="s">
        <v>358</v>
      </c>
      <c r="I221" s="1" t="s">
        <v>26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x14ac:dyDescent="0.3">
      <c r="A222" s="1">
        <v>49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37</v>
      </c>
      <c r="G222" s="1" t="s">
        <v>38</v>
      </c>
      <c r="H222" s="1" t="s">
        <v>359</v>
      </c>
      <c r="I222" s="1" t="s">
        <v>21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x14ac:dyDescent="0.3">
      <c r="A223" s="1">
        <v>50</v>
      </c>
      <c r="B223" s="1" t="s">
        <v>14</v>
      </c>
      <c r="C223" s="1" t="s">
        <v>295</v>
      </c>
      <c r="D223" s="1" t="s">
        <v>337</v>
      </c>
      <c r="E223" s="1" t="s">
        <v>17</v>
      </c>
      <c r="F223" s="1" t="s">
        <v>29</v>
      </c>
      <c r="G223" s="1" t="s">
        <v>61</v>
      </c>
      <c r="H223" s="1" t="s">
        <v>360</v>
      </c>
      <c r="I223" s="1" t="s">
        <v>26</v>
      </c>
      <c r="J223" s="1">
        <v>22</v>
      </c>
      <c r="K223" s="1">
        <v>3564</v>
      </c>
      <c r="L223" s="1">
        <v>3564</v>
      </c>
      <c r="M223" s="1">
        <v>333000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333000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333000</v>
      </c>
      <c r="AJ223" s="1">
        <v>93</v>
      </c>
    </row>
    <row r="224" spans="1:36" x14ac:dyDescent="0.3">
      <c r="A224" s="1">
        <v>51</v>
      </c>
      <c r="B224" s="1" t="s">
        <v>14</v>
      </c>
      <c r="C224" s="1" t="s">
        <v>295</v>
      </c>
      <c r="D224" s="1" t="s">
        <v>565</v>
      </c>
      <c r="E224" s="1" t="s">
        <v>17</v>
      </c>
      <c r="F224" s="1" t="s">
        <v>29</v>
      </c>
      <c r="G224" s="1" t="s">
        <v>61</v>
      </c>
      <c r="H224" s="1" t="s">
        <v>361</v>
      </c>
      <c r="I224" s="1" t="s">
        <v>26</v>
      </c>
      <c r="J224" s="1">
        <v>22</v>
      </c>
      <c r="K224" s="1">
        <v>3346</v>
      </c>
      <c r="L224" s="1">
        <v>3346</v>
      </c>
      <c r="M224" s="1">
        <v>280000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280000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280000</v>
      </c>
      <c r="AJ224" s="1">
        <v>83</v>
      </c>
    </row>
    <row r="225" spans="1:36" x14ac:dyDescent="0.3">
      <c r="A225" s="1">
        <v>52</v>
      </c>
      <c r="B225" s="1" t="s">
        <v>14</v>
      </c>
      <c r="C225" s="1" t="s">
        <v>295</v>
      </c>
      <c r="D225" s="1" t="s">
        <v>517</v>
      </c>
      <c r="E225" s="1" t="s">
        <v>17</v>
      </c>
      <c r="F225" s="1" t="s">
        <v>29</v>
      </c>
      <c r="G225" s="1" t="s">
        <v>61</v>
      </c>
      <c r="H225" s="1" t="s">
        <v>362</v>
      </c>
      <c r="I225" s="1" t="s">
        <v>26</v>
      </c>
      <c r="J225" s="1">
        <v>22</v>
      </c>
      <c r="K225" s="1">
        <v>2038</v>
      </c>
      <c r="L225" s="1">
        <v>2038</v>
      </c>
      <c r="M225" s="1">
        <v>250000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250000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20000</v>
      </c>
      <c r="AF225" s="1">
        <v>0</v>
      </c>
      <c r="AG225" s="1">
        <v>0</v>
      </c>
      <c r="AH225" s="7">
        <v>20000</v>
      </c>
      <c r="AI225" s="7">
        <v>270000</v>
      </c>
      <c r="AJ225" s="1">
        <v>122</v>
      </c>
    </row>
    <row r="226" spans="1:36" x14ac:dyDescent="0.3">
      <c r="A226" s="1">
        <v>53</v>
      </c>
      <c r="B226" s="1" t="s">
        <v>14</v>
      </c>
      <c r="C226" s="1" t="s">
        <v>295</v>
      </c>
      <c r="D226" s="1" t="s">
        <v>16</v>
      </c>
      <c r="E226" s="1" t="s">
        <v>17</v>
      </c>
      <c r="F226" s="1" t="s">
        <v>29</v>
      </c>
      <c r="G226" s="1" t="s">
        <v>363</v>
      </c>
      <c r="H226" s="1" t="s">
        <v>364</v>
      </c>
      <c r="I226" s="1" t="s">
        <v>21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x14ac:dyDescent="0.3">
      <c r="A227" s="1">
        <v>54</v>
      </c>
      <c r="B227" s="1" t="s">
        <v>14</v>
      </c>
      <c r="C227" s="1" t="s">
        <v>295</v>
      </c>
      <c r="D227" s="1" t="s">
        <v>16</v>
      </c>
      <c r="E227" s="1" t="s">
        <v>17</v>
      </c>
      <c r="F227" s="1" t="s">
        <v>37</v>
      </c>
      <c r="G227" s="1" t="s">
        <v>83</v>
      </c>
      <c r="H227" s="1" t="s">
        <v>365</v>
      </c>
      <c r="I227" s="1" t="s">
        <v>21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1">
        <v>55</v>
      </c>
      <c r="B228" s="1" t="s">
        <v>14</v>
      </c>
      <c r="C228" s="1" t="s">
        <v>295</v>
      </c>
      <c r="D228" s="1" t="s">
        <v>315</v>
      </c>
      <c r="E228" s="1" t="s">
        <v>17</v>
      </c>
      <c r="F228" s="1" t="s">
        <v>29</v>
      </c>
      <c r="G228" s="1" t="s">
        <v>44</v>
      </c>
      <c r="H228" s="1" t="s">
        <v>366</v>
      </c>
      <c r="I228" s="1" t="s">
        <v>21</v>
      </c>
      <c r="J228" s="1">
        <v>24</v>
      </c>
      <c r="K228" s="1">
        <v>2783</v>
      </c>
      <c r="L228" s="1">
        <v>2783</v>
      </c>
      <c r="M228" s="1">
        <v>480000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480000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480000</v>
      </c>
      <c r="AJ228" s="1">
        <v>172</v>
      </c>
    </row>
    <row r="229" spans="1:36" x14ac:dyDescent="0.3">
      <c r="A229" s="1">
        <v>56</v>
      </c>
      <c r="B229" s="1" t="s">
        <v>14</v>
      </c>
      <c r="C229" s="1" t="s">
        <v>295</v>
      </c>
      <c r="D229" s="1" t="s">
        <v>317</v>
      </c>
      <c r="E229" s="1" t="s">
        <v>17</v>
      </c>
      <c r="F229" s="1" t="s">
        <v>29</v>
      </c>
      <c r="G229" s="1" t="s">
        <v>44</v>
      </c>
      <c r="H229" s="1" t="s">
        <v>367</v>
      </c>
      <c r="I229" s="1" t="s">
        <v>21</v>
      </c>
      <c r="J229" s="1">
        <v>21</v>
      </c>
      <c r="K229" s="1">
        <v>2088</v>
      </c>
      <c r="L229" s="1">
        <v>2088</v>
      </c>
      <c r="M229" s="1">
        <v>326000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326000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326000</v>
      </c>
      <c r="AJ229" s="1">
        <v>156</v>
      </c>
    </row>
    <row r="230" spans="1:36" x14ac:dyDescent="0.3">
      <c r="A230" s="1">
        <v>57</v>
      </c>
      <c r="B230" s="1" t="s">
        <v>14</v>
      </c>
      <c r="C230" s="1" t="s">
        <v>295</v>
      </c>
      <c r="D230" s="1" t="s">
        <v>333</v>
      </c>
      <c r="E230" s="1" t="s">
        <v>17</v>
      </c>
      <c r="F230" s="1" t="s">
        <v>18</v>
      </c>
      <c r="G230" s="1" t="s">
        <v>368</v>
      </c>
      <c r="H230" s="1" t="s">
        <v>369</v>
      </c>
      <c r="I230" s="1" t="s">
        <v>21</v>
      </c>
      <c r="J230" s="1">
        <v>16</v>
      </c>
      <c r="K230" s="1">
        <v>1653</v>
      </c>
      <c r="L230" s="1">
        <v>1653</v>
      </c>
      <c r="M230" s="1">
        <v>266000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266000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266000</v>
      </c>
      <c r="AJ230" s="1">
        <v>160</v>
      </c>
    </row>
    <row r="231" spans="1:36" x14ac:dyDescent="0.3">
      <c r="A231" s="1">
        <v>58</v>
      </c>
      <c r="B231" s="1" t="s">
        <v>14</v>
      </c>
      <c r="C231" s="1" t="s">
        <v>295</v>
      </c>
      <c r="D231" s="1" t="s">
        <v>444</v>
      </c>
      <c r="E231" s="1" t="s">
        <v>17</v>
      </c>
      <c r="F231" s="1" t="s">
        <v>18</v>
      </c>
      <c r="G231" s="1" t="s">
        <v>368</v>
      </c>
      <c r="H231" s="1" t="s">
        <v>370</v>
      </c>
      <c r="I231" s="1" t="s">
        <v>21</v>
      </c>
      <c r="J231" s="1">
        <v>13</v>
      </c>
      <c r="K231" s="1">
        <v>906</v>
      </c>
      <c r="L231" s="1">
        <v>906</v>
      </c>
      <c r="M231" s="1">
        <v>95000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95000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95000</v>
      </c>
      <c r="AJ231" s="1">
        <v>104</v>
      </c>
    </row>
    <row r="232" spans="1:36" x14ac:dyDescent="0.3">
      <c r="A232" s="1">
        <v>59</v>
      </c>
      <c r="B232" s="1" t="s">
        <v>14</v>
      </c>
      <c r="C232" s="1" t="s">
        <v>295</v>
      </c>
      <c r="D232" s="1" t="s">
        <v>344</v>
      </c>
      <c r="E232" s="1" t="s">
        <v>17</v>
      </c>
      <c r="F232" s="1" t="s">
        <v>18</v>
      </c>
      <c r="G232" s="1" t="s">
        <v>368</v>
      </c>
      <c r="H232" s="1" t="s">
        <v>371</v>
      </c>
      <c r="I232" s="1" t="s">
        <v>21</v>
      </c>
      <c r="J232" s="1">
        <v>13</v>
      </c>
      <c r="K232" s="1">
        <v>2333</v>
      </c>
      <c r="L232" s="1">
        <v>2333</v>
      </c>
      <c r="M232" s="1">
        <v>305000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305000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305000</v>
      </c>
      <c r="AJ232" s="1">
        <v>130</v>
      </c>
    </row>
    <row r="233" spans="1:36" x14ac:dyDescent="0.3">
      <c r="A233" s="1">
        <v>60</v>
      </c>
      <c r="B233" s="1" t="s">
        <v>14</v>
      </c>
      <c r="C233" s="1" t="s">
        <v>295</v>
      </c>
      <c r="D233" s="1" t="s">
        <v>569</v>
      </c>
      <c r="E233" s="1" t="s">
        <v>17</v>
      </c>
      <c r="F233" s="1" t="s">
        <v>29</v>
      </c>
      <c r="G233" s="1" t="s">
        <v>372</v>
      </c>
      <c r="H233" s="1" t="s">
        <v>373</v>
      </c>
      <c r="I233" s="1" t="s">
        <v>26</v>
      </c>
      <c r="J233" s="1">
        <v>23</v>
      </c>
      <c r="K233" s="1">
        <v>3781</v>
      </c>
      <c r="L233" s="1">
        <v>3781</v>
      </c>
      <c r="M233" s="1">
        <v>480000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480000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480000</v>
      </c>
      <c r="AJ233" s="1">
        <v>126</v>
      </c>
    </row>
    <row r="234" spans="1:36" x14ac:dyDescent="0.3">
      <c r="A234" s="1">
        <v>61</v>
      </c>
      <c r="B234" s="1" t="s">
        <v>14</v>
      </c>
      <c r="C234" s="1" t="s">
        <v>295</v>
      </c>
      <c r="D234" s="1" t="s">
        <v>330</v>
      </c>
      <c r="E234" s="1" t="s">
        <v>17</v>
      </c>
      <c r="F234" s="1" t="s">
        <v>29</v>
      </c>
      <c r="G234" s="1" t="s">
        <v>372</v>
      </c>
      <c r="H234" s="1" t="s">
        <v>374</v>
      </c>
      <c r="I234" s="1" t="s">
        <v>26</v>
      </c>
      <c r="J234" s="1">
        <v>23</v>
      </c>
      <c r="K234" s="1">
        <v>1768</v>
      </c>
      <c r="L234" s="1">
        <v>1768</v>
      </c>
      <c r="M234" s="1">
        <v>407000</v>
      </c>
      <c r="N234" s="1">
        <v>0</v>
      </c>
      <c r="O234" s="1">
        <v>0</v>
      </c>
      <c r="P234" s="1">
        <v>0</v>
      </c>
      <c r="Q234" s="1">
        <v>5000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412000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412000</v>
      </c>
      <c r="AJ234" s="1">
        <v>230</v>
      </c>
    </row>
    <row r="235" spans="1:36" x14ac:dyDescent="0.3">
      <c r="A235" s="2"/>
      <c r="B235" s="2" t="s">
        <v>47</v>
      </c>
      <c r="C235" s="2" t="s">
        <v>295</v>
      </c>
      <c r="D235" s="2"/>
      <c r="E235" s="2"/>
      <c r="F235" s="2"/>
      <c r="G235" s="2"/>
      <c r="H235" s="2"/>
      <c r="I235" s="2"/>
      <c r="J235" s="2"/>
      <c r="K235" s="2">
        <v>46187</v>
      </c>
      <c r="L235" s="2">
        <v>46187</v>
      </c>
      <c r="M235" s="2">
        <v>5182000</v>
      </c>
      <c r="N235" s="2">
        <v>0</v>
      </c>
      <c r="O235" s="2">
        <v>0</v>
      </c>
      <c r="P235" s="2">
        <v>0</v>
      </c>
      <c r="Q235" s="2">
        <v>5000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5187000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20000</v>
      </c>
      <c r="AF235" s="2">
        <v>0</v>
      </c>
      <c r="AG235" s="2">
        <v>0</v>
      </c>
      <c r="AH235" s="2">
        <v>20000</v>
      </c>
      <c r="AI235" s="2">
        <v>5207000</v>
      </c>
      <c r="AJ235" s="2"/>
    </row>
    <row r="236" spans="1:36" x14ac:dyDescent="0.3">
      <c r="A236" s="1">
        <v>1</v>
      </c>
      <c r="B236" s="1" t="s">
        <v>14</v>
      </c>
      <c r="C236" s="1" t="s">
        <v>375</v>
      </c>
      <c r="D236" s="1" t="s">
        <v>16</v>
      </c>
      <c r="E236" s="1" t="s">
        <v>32</v>
      </c>
      <c r="F236" s="1" t="s">
        <v>118</v>
      </c>
      <c r="G236" s="1" t="s">
        <v>164</v>
      </c>
      <c r="H236" s="1" t="s">
        <v>376</v>
      </c>
      <c r="I236" s="1" t="s">
        <v>26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x14ac:dyDescent="0.3">
      <c r="A237" s="1">
        <v>2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49</v>
      </c>
      <c r="G237" s="1" t="s">
        <v>63</v>
      </c>
      <c r="H237" s="1" t="s">
        <v>377</v>
      </c>
      <c r="I237" s="1" t="s">
        <v>49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x14ac:dyDescent="0.3">
      <c r="A238" s="1">
        <v>3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29</v>
      </c>
      <c r="G238" s="1" t="s">
        <v>61</v>
      </c>
      <c r="H238" s="1" t="s">
        <v>378</v>
      </c>
      <c r="I238" s="1" t="s">
        <v>26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x14ac:dyDescent="0.3">
      <c r="A239" s="1">
        <v>4</v>
      </c>
      <c r="B239" s="1" t="s">
        <v>14</v>
      </c>
      <c r="C239" s="1" t="s">
        <v>375</v>
      </c>
      <c r="D239" s="1" t="s">
        <v>16</v>
      </c>
      <c r="E239" s="1" t="s">
        <v>17</v>
      </c>
      <c r="F239" s="1" t="s">
        <v>29</v>
      </c>
      <c r="G239" s="1" t="s">
        <v>61</v>
      </c>
      <c r="H239" s="1" t="s">
        <v>379</v>
      </c>
      <c r="I239" s="1" t="s">
        <v>26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x14ac:dyDescent="0.3">
      <c r="A240" s="1">
        <v>5</v>
      </c>
      <c r="B240" s="1" t="s">
        <v>14</v>
      </c>
      <c r="C240" s="1" t="s">
        <v>375</v>
      </c>
      <c r="D240" s="1" t="s">
        <v>16</v>
      </c>
      <c r="E240" s="1" t="s">
        <v>17</v>
      </c>
      <c r="F240" s="1" t="s">
        <v>29</v>
      </c>
      <c r="G240" s="1" t="s">
        <v>61</v>
      </c>
      <c r="H240" s="1" t="s">
        <v>380</v>
      </c>
      <c r="I240" s="1" t="s">
        <v>26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x14ac:dyDescent="0.3">
      <c r="A241" s="1">
        <v>6</v>
      </c>
      <c r="B241" s="1" t="s">
        <v>14</v>
      </c>
      <c r="C241" s="1" t="s">
        <v>375</v>
      </c>
      <c r="D241" s="1" t="s">
        <v>16</v>
      </c>
      <c r="E241" s="1" t="s">
        <v>17</v>
      </c>
      <c r="F241" s="1" t="s">
        <v>29</v>
      </c>
      <c r="G241" s="1" t="s">
        <v>61</v>
      </c>
      <c r="H241" s="1" t="s">
        <v>381</v>
      </c>
      <c r="I241" s="1" t="s">
        <v>26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0</v>
      </c>
      <c r="AJ241" s="1">
        <v>0</v>
      </c>
    </row>
    <row r="242" spans="1:36" x14ac:dyDescent="0.3">
      <c r="A242" s="1">
        <v>7</v>
      </c>
      <c r="B242" s="1" t="s">
        <v>14</v>
      </c>
      <c r="C242" s="1" t="s">
        <v>375</v>
      </c>
      <c r="D242" s="1" t="s">
        <v>16</v>
      </c>
      <c r="E242" s="1" t="s">
        <v>17</v>
      </c>
      <c r="F242" s="1" t="s">
        <v>18</v>
      </c>
      <c r="G242" s="1" t="s">
        <v>69</v>
      </c>
      <c r="H242" s="1" t="s">
        <v>382</v>
      </c>
      <c r="I242" s="1" t="s">
        <v>21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x14ac:dyDescent="0.3">
      <c r="A243" s="1">
        <v>8</v>
      </c>
      <c r="B243" s="1" t="s">
        <v>14</v>
      </c>
      <c r="C243" s="1" t="s">
        <v>375</v>
      </c>
      <c r="D243" s="1" t="s">
        <v>16</v>
      </c>
      <c r="E243" s="1" t="s">
        <v>17</v>
      </c>
      <c r="F243" s="1" t="s">
        <v>29</v>
      </c>
      <c r="G243" s="1" t="s">
        <v>61</v>
      </c>
      <c r="H243" s="1" t="s">
        <v>383</v>
      </c>
      <c r="I243" s="1" t="s">
        <v>26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9</v>
      </c>
      <c r="B244" s="1" t="s">
        <v>14</v>
      </c>
      <c r="C244" s="1" t="s">
        <v>375</v>
      </c>
      <c r="D244" s="1" t="s">
        <v>16</v>
      </c>
      <c r="E244" s="1" t="s">
        <v>17</v>
      </c>
      <c r="F244" s="1" t="s">
        <v>29</v>
      </c>
      <c r="G244" s="1" t="s">
        <v>61</v>
      </c>
      <c r="H244" s="1" t="s">
        <v>384</v>
      </c>
      <c r="I244" s="1" t="s">
        <v>26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10</v>
      </c>
      <c r="B245" s="1" t="s">
        <v>14</v>
      </c>
      <c r="C245" s="1" t="s">
        <v>375</v>
      </c>
      <c r="D245" s="1" t="s">
        <v>16</v>
      </c>
      <c r="E245" s="1" t="s">
        <v>17</v>
      </c>
      <c r="F245" s="1" t="s">
        <v>29</v>
      </c>
      <c r="G245" s="1" t="s">
        <v>61</v>
      </c>
      <c r="H245" s="1" t="s">
        <v>385</v>
      </c>
      <c r="I245" s="1" t="s">
        <v>26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0</v>
      </c>
      <c r="AJ245" s="1">
        <v>0</v>
      </c>
    </row>
    <row r="246" spans="1:36" x14ac:dyDescent="0.3">
      <c r="A246" s="1">
        <v>11</v>
      </c>
      <c r="B246" s="1" t="s">
        <v>14</v>
      </c>
      <c r="C246" s="1" t="s">
        <v>375</v>
      </c>
      <c r="D246" s="1" t="s">
        <v>16</v>
      </c>
      <c r="E246" s="1" t="s">
        <v>17</v>
      </c>
      <c r="F246" s="1" t="s">
        <v>18</v>
      </c>
      <c r="G246" s="1" t="s">
        <v>19</v>
      </c>
      <c r="H246" s="1" t="s">
        <v>386</v>
      </c>
      <c r="I246" s="1" t="s">
        <v>198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0</v>
      </c>
      <c r="AJ246" s="1">
        <v>0</v>
      </c>
    </row>
    <row r="247" spans="1:36" x14ac:dyDescent="0.3">
      <c r="A247" s="1">
        <v>12</v>
      </c>
      <c r="B247" s="1" t="s">
        <v>14</v>
      </c>
      <c r="C247" s="1" t="s">
        <v>375</v>
      </c>
      <c r="D247" s="1" t="s">
        <v>16</v>
      </c>
      <c r="E247" s="1" t="s">
        <v>17</v>
      </c>
      <c r="F247" s="1" t="s">
        <v>29</v>
      </c>
      <c r="G247" s="1" t="s">
        <v>79</v>
      </c>
      <c r="H247" s="1" t="s">
        <v>388</v>
      </c>
      <c r="I247" s="1" t="s">
        <v>26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0</v>
      </c>
      <c r="AJ247" s="1">
        <v>0</v>
      </c>
    </row>
    <row r="248" spans="1:36" x14ac:dyDescent="0.3">
      <c r="A248" s="1">
        <v>13</v>
      </c>
      <c r="B248" s="1" t="s">
        <v>14</v>
      </c>
      <c r="C248" s="1" t="s">
        <v>375</v>
      </c>
      <c r="D248" s="1" t="s">
        <v>16</v>
      </c>
      <c r="E248" s="1" t="s">
        <v>17</v>
      </c>
      <c r="F248" s="1" t="s">
        <v>18</v>
      </c>
      <c r="G248" s="1" t="s">
        <v>104</v>
      </c>
      <c r="H248" s="1" t="s">
        <v>390</v>
      </c>
      <c r="I248" s="1" t="s">
        <v>21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0</v>
      </c>
      <c r="AJ248" s="1">
        <v>0</v>
      </c>
    </row>
    <row r="249" spans="1:36" x14ac:dyDescent="0.3">
      <c r="A249" s="1">
        <v>14</v>
      </c>
      <c r="B249" s="1" t="s">
        <v>14</v>
      </c>
      <c r="C249" s="1" t="s">
        <v>375</v>
      </c>
      <c r="D249" s="1" t="s">
        <v>16</v>
      </c>
      <c r="E249" s="1" t="s">
        <v>17</v>
      </c>
      <c r="F249" s="1" t="s">
        <v>29</v>
      </c>
      <c r="G249" s="1" t="s">
        <v>195</v>
      </c>
      <c r="H249" s="1" t="s">
        <v>393</v>
      </c>
      <c r="I249" s="1" t="s">
        <v>26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0</v>
      </c>
      <c r="AJ249" s="1">
        <v>0</v>
      </c>
    </row>
    <row r="250" spans="1:36" x14ac:dyDescent="0.3">
      <c r="A250" s="1">
        <v>15</v>
      </c>
      <c r="B250" s="1" t="s">
        <v>14</v>
      </c>
      <c r="C250" s="1" t="s">
        <v>375</v>
      </c>
      <c r="D250" s="1" t="s">
        <v>16</v>
      </c>
      <c r="E250" s="1" t="s">
        <v>17</v>
      </c>
      <c r="F250" s="1" t="s">
        <v>49</v>
      </c>
      <c r="G250" s="1" t="s">
        <v>88</v>
      </c>
      <c r="H250" s="1" t="s">
        <v>185</v>
      </c>
      <c r="I250" s="1" t="s">
        <v>49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0</v>
      </c>
      <c r="AJ250" s="1">
        <v>0</v>
      </c>
    </row>
    <row r="251" spans="1:36" x14ac:dyDescent="0.3">
      <c r="A251" s="1">
        <v>16</v>
      </c>
      <c r="B251" s="1" t="s">
        <v>14</v>
      </c>
      <c r="C251" s="1" t="s">
        <v>375</v>
      </c>
      <c r="D251" s="1" t="s">
        <v>16</v>
      </c>
      <c r="E251" s="1" t="s">
        <v>17</v>
      </c>
      <c r="F251" s="1" t="s">
        <v>49</v>
      </c>
      <c r="G251" s="1" t="s">
        <v>88</v>
      </c>
      <c r="H251" s="1" t="s">
        <v>187</v>
      </c>
      <c r="I251" s="1" t="s">
        <v>49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0</v>
      </c>
      <c r="AJ251" s="1">
        <v>0</v>
      </c>
    </row>
    <row r="252" spans="1:36" x14ac:dyDescent="0.3">
      <c r="A252" s="1">
        <v>17</v>
      </c>
      <c r="B252" s="1" t="s">
        <v>14</v>
      </c>
      <c r="C252" s="1" t="s">
        <v>375</v>
      </c>
      <c r="D252" s="1" t="s">
        <v>16</v>
      </c>
      <c r="E252" s="1" t="s">
        <v>17</v>
      </c>
      <c r="F252" s="1" t="s">
        <v>49</v>
      </c>
      <c r="G252" s="1" t="s">
        <v>88</v>
      </c>
      <c r="H252" s="1" t="s">
        <v>490</v>
      </c>
      <c r="I252" s="1" t="s">
        <v>49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0</v>
      </c>
      <c r="AJ252" s="1">
        <v>0</v>
      </c>
    </row>
    <row r="253" spans="1:36" x14ac:dyDescent="0.3">
      <c r="A253" s="1">
        <v>18</v>
      </c>
      <c r="B253" s="1" t="s">
        <v>14</v>
      </c>
      <c r="C253" s="1" t="s">
        <v>375</v>
      </c>
      <c r="D253" s="1" t="s">
        <v>16</v>
      </c>
      <c r="E253" s="1" t="s">
        <v>17</v>
      </c>
      <c r="F253" s="1" t="s">
        <v>37</v>
      </c>
      <c r="G253" s="1" t="s">
        <v>83</v>
      </c>
      <c r="H253" s="1" t="s">
        <v>396</v>
      </c>
      <c r="I253" s="1" t="s">
        <v>198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0</v>
      </c>
      <c r="AJ253" s="1">
        <v>0</v>
      </c>
    </row>
    <row r="254" spans="1:36" x14ac:dyDescent="0.3">
      <c r="A254" s="1">
        <v>19</v>
      </c>
      <c r="B254" s="1" t="s">
        <v>14</v>
      </c>
      <c r="C254" s="1" t="s">
        <v>375</v>
      </c>
      <c r="D254" s="1" t="s">
        <v>16</v>
      </c>
      <c r="E254" s="1" t="s">
        <v>17</v>
      </c>
      <c r="F254" s="1" t="s">
        <v>37</v>
      </c>
      <c r="G254" s="1" t="s">
        <v>38</v>
      </c>
      <c r="H254" s="1" t="s">
        <v>397</v>
      </c>
      <c r="I254" s="1" t="s">
        <v>21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0</v>
      </c>
      <c r="AJ254" s="1">
        <v>0</v>
      </c>
    </row>
    <row r="255" spans="1:36" x14ac:dyDescent="0.3">
      <c r="A255" s="1">
        <v>20</v>
      </c>
      <c r="B255" s="1" t="s">
        <v>14</v>
      </c>
      <c r="C255" s="1" t="s">
        <v>375</v>
      </c>
      <c r="D255" s="1" t="s">
        <v>16</v>
      </c>
      <c r="E255" s="1" t="s">
        <v>17</v>
      </c>
      <c r="F255" s="1" t="s">
        <v>49</v>
      </c>
      <c r="G255" s="1" t="s">
        <v>101</v>
      </c>
      <c r="H255" s="1" t="s">
        <v>399</v>
      </c>
      <c r="I255" s="1" t="s">
        <v>49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0</v>
      </c>
      <c r="AJ255" s="1">
        <v>0</v>
      </c>
    </row>
    <row r="256" spans="1:36" x14ac:dyDescent="0.3">
      <c r="A256" s="1">
        <v>21</v>
      </c>
      <c r="B256" s="1" t="s">
        <v>14</v>
      </c>
      <c r="C256" s="1" t="s">
        <v>375</v>
      </c>
      <c r="D256" s="1" t="s">
        <v>16</v>
      </c>
      <c r="E256" s="1" t="s">
        <v>17</v>
      </c>
      <c r="F256" s="1" t="s">
        <v>49</v>
      </c>
      <c r="G256" s="1" t="s">
        <v>101</v>
      </c>
      <c r="H256" s="1" t="s">
        <v>471</v>
      </c>
      <c r="I256" s="1" t="s">
        <v>49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0</v>
      </c>
      <c r="AJ256" s="1">
        <v>0</v>
      </c>
    </row>
    <row r="257" spans="1:36" x14ac:dyDescent="0.3">
      <c r="A257" s="1">
        <v>22</v>
      </c>
      <c r="B257" s="1" t="s">
        <v>14</v>
      </c>
      <c r="C257" s="1" t="s">
        <v>375</v>
      </c>
      <c r="D257" s="1" t="s">
        <v>573</v>
      </c>
      <c r="E257" s="1" t="s">
        <v>17</v>
      </c>
      <c r="F257" s="1" t="s">
        <v>49</v>
      </c>
      <c r="G257" s="1" t="s">
        <v>101</v>
      </c>
      <c r="H257" s="1" t="s">
        <v>271</v>
      </c>
      <c r="I257" s="1" t="s">
        <v>49</v>
      </c>
      <c r="J257" s="1">
        <v>21</v>
      </c>
      <c r="K257" s="1">
        <v>1795</v>
      </c>
      <c r="L257" s="1">
        <v>1795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0</v>
      </c>
      <c r="AJ257" s="1">
        <v>0</v>
      </c>
    </row>
    <row r="258" spans="1:36" x14ac:dyDescent="0.3">
      <c r="A258" s="1">
        <v>23</v>
      </c>
      <c r="B258" s="1" t="s">
        <v>14</v>
      </c>
      <c r="C258" s="1" t="s">
        <v>375</v>
      </c>
      <c r="D258" s="1" t="s">
        <v>406</v>
      </c>
      <c r="E258" s="1" t="s">
        <v>17</v>
      </c>
      <c r="F258" s="1" t="s">
        <v>29</v>
      </c>
      <c r="G258" s="1" t="s">
        <v>61</v>
      </c>
      <c r="H258" s="1" t="s">
        <v>407</v>
      </c>
      <c r="I258" s="1" t="s">
        <v>26</v>
      </c>
      <c r="J258" s="1">
        <v>24</v>
      </c>
      <c r="K258" s="1">
        <v>3461</v>
      </c>
      <c r="L258" s="1">
        <v>3461</v>
      </c>
      <c r="M258" s="1">
        <v>420000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420000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420000</v>
      </c>
      <c r="AJ258" s="1">
        <v>121</v>
      </c>
    </row>
    <row r="259" spans="1:36" x14ac:dyDescent="0.3">
      <c r="A259" s="1">
        <v>24</v>
      </c>
      <c r="B259" s="1" t="s">
        <v>14</v>
      </c>
      <c r="C259" s="1" t="s">
        <v>375</v>
      </c>
      <c r="D259" s="1" t="s">
        <v>599</v>
      </c>
      <c r="E259" s="1" t="s">
        <v>17</v>
      </c>
      <c r="F259" s="1" t="s">
        <v>29</v>
      </c>
      <c r="G259" s="1" t="s">
        <v>61</v>
      </c>
      <c r="H259" s="1" t="s">
        <v>409</v>
      </c>
      <c r="I259" s="1" t="s">
        <v>26</v>
      </c>
      <c r="J259" s="1">
        <v>24</v>
      </c>
      <c r="K259" s="1">
        <v>3055</v>
      </c>
      <c r="L259" s="1">
        <v>3055</v>
      </c>
      <c r="M259" s="1">
        <v>390000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390000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390000</v>
      </c>
      <c r="AJ259" s="1">
        <v>127</v>
      </c>
    </row>
    <row r="260" spans="1:36" x14ac:dyDescent="0.3">
      <c r="A260" s="1">
        <v>25</v>
      </c>
      <c r="B260" s="1" t="s">
        <v>14</v>
      </c>
      <c r="C260" s="1" t="s">
        <v>375</v>
      </c>
      <c r="D260" s="1" t="s">
        <v>398</v>
      </c>
      <c r="E260" s="1" t="s">
        <v>17</v>
      </c>
      <c r="F260" s="1" t="s">
        <v>29</v>
      </c>
      <c r="G260" s="1" t="s">
        <v>61</v>
      </c>
      <c r="H260" s="1" t="s">
        <v>411</v>
      </c>
      <c r="I260" s="1" t="s">
        <v>26</v>
      </c>
      <c r="J260" s="1">
        <v>20</v>
      </c>
      <c r="K260" s="1">
        <v>1457</v>
      </c>
      <c r="L260" s="1">
        <v>1457</v>
      </c>
      <c r="M260" s="1">
        <v>110000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110000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110000</v>
      </c>
      <c r="AJ260" s="1">
        <v>75</v>
      </c>
    </row>
    <row r="261" spans="1:36" x14ac:dyDescent="0.3">
      <c r="A261" s="1">
        <v>26</v>
      </c>
      <c r="B261" s="1" t="s">
        <v>14</v>
      </c>
      <c r="C261" s="1" t="s">
        <v>375</v>
      </c>
      <c r="D261" s="1" t="s">
        <v>412</v>
      </c>
      <c r="E261" s="1" t="s">
        <v>17</v>
      </c>
      <c r="F261" s="1" t="s">
        <v>29</v>
      </c>
      <c r="G261" s="1" t="s">
        <v>61</v>
      </c>
      <c r="H261" s="1" t="s">
        <v>413</v>
      </c>
      <c r="I261" s="1" t="s">
        <v>26</v>
      </c>
      <c r="J261" s="1">
        <v>21</v>
      </c>
      <c r="K261" s="1">
        <v>1743</v>
      </c>
      <c r="L261" s="1">
        <v>1743</v>
      </c>
      <c r="M261" s="1">
        <v>240000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240000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240000</v>
      </c>
      <c r="AJ261" s="1">
        <v>137</v>
      </c>
    </row>
    <row r="262" spans="1:36" x14ac:dyDescent="0.3">
      <c r="A262" s="1">
        <v>27</v>
      </c>
      <c r="B262" s="1" t="s">
        <v>14</v>
      </c>
      <c r="C262" s="1" t="s">
        <v>375</v>
      </c>
      <c r="D262" s="1" t="s">
        <v>414</v>
      </c>
      <c r="E262" s="1" t="s">
        <v>32</v>
      </c>
      <c r="F262" s="1" t="s">
        <v>29</v>
      </c>
      <c r="G262" s="1" t="s">
        <v>33</v>
      </c>
      <c r="H262" s="1" t="s">
        <v>415</v>
      </c>
      <c r="I262" s="1" t="s">
        <v>26</v>
      </c>
      <c r="J262" s="1">
        <v>23</v>
      </c>
      <c r="K262" s="1">
        <v>2939</v>
      </c>
      <c r="L262" s="1">
        <v>2939</v>
      </c>
      <c r="M262" s="1">
        <v>400000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400000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400000</v>
      </c>
      <c r="AJ262" s="1">
        <v>136</v>
      </c>
    </row>
    <row r="263" spans="1:36" x14ac:dyDescent="0.3">
      <c r="A263" s="1">
        <v>28</v>
      </c>
      <c r="B263" s="1" t="s">
        <v>14</v>
      </c>
      <c r="C263" s="1" t="s">
        <v>375</v>
      </c>
      <c r="D263" s="1" t="s">
        <v>16</v>
      </c>
      <c r="E263" s="1" t="s">
        <v>17</v>
      </c>
      <c r="F263" s="1" t="s">
        <v>37</v>
      </c>
      <c r="G263" s="1" t="s">
        <v>123</v>
      </c>
      <c r="H263" s="1" t="s">
        <v>417</v>
      </c>
      <c r="I263" s="1" t="s">
        <v>21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x14ac:dyDescent="0.3">
      <c r="A264" s="1">
        <v>29</v>
      </c>
      <c r="B264" s="1" t="s">
        <v>14</v>
      </c>
      <c r="C264" s="1" t="s">
        <v>375</v>
      </c>
      <c r="D264" s="1" t="s">
        <v>391</v>
      </c>
      <c r="E264" s="1" t="s">
        <v>17</v>
      </c>
      <c r="F264" s="1" t="s">
        <v>29</v>
      </c>
      <c r="G264" s="1" t="s">
        <v>144</v>
      </c>
      <c r="H264" s="1" t="s">
        <v>418</v>
      </c>
      <c r="I264" s="1" t="s">
        <v>21</v>
      </c>
      <c r="J264" s="1">
        <v>20</v>
      </c>
      <c r="K264" s="1">
        <v>2646</v>
      </c>
      <c r="L264" s="1">
        <v>2646</v>
      </c>
      <c r="M264" s="1">
        <v>540000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540000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540000</v>
      </c>
      <c r="AJ264" s="1">
        <v>204</v>
      </c>
    </row>
    <row r="265" spans="1:36" x14ac:dyDescent="0.3">
      <c r="A265" s="1">
        <v>30</v>
      </c>
      <c r="B265" s="1" t="s">
        <v>14</v>
      </c>
      <c r="C265" s="1" t="s">
        <v>375</v>
      </c>
      <c r="D265" s="1" t="s">
        <v>16</v>
      </c>
      <c r="E265" s="1" t="s">
        <v>17</v>
      </c>
      <c r="F265" s="1" t="s">
        <v>29</v>
      </c>
      <c r="G265" s="1" t="s">
        <v>61</v>
      </c>
      <c r="H265" s="1" t="s">
        <v>419</v>
      </c>
      <c r="I265" s="1" t="s">
        <v>26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0</v>
      </c>
      <c r="AJ265" s="1">
        <v>0</v>
      </c>
    </row>
    <row r="266" spans="1:36" x14ac:dyDescent="0.3">
      <c r="A266" s="1">
        <v>31</v>
      </c>
      <c r="B266" s="1" t="s">
        <v>14</v>
      </c>
      <c r="C266" s="1" t="s">
        <v>375</v>
      </c>
      <c r="D266" s="1" t="s">
        <v>450</v>
      </c>
      <c r="E266" s="1" t="s">
        <v>17</v>
      </c>
      <c r="F266" s="1" t="s">
        <v>29</v>
      </c>
      <c r="G266" s="1" t="s">
        <v>61</v>
      </c>
      <c r="H266" s="1" t="s">
        <v>420</v>
      </c>
      <c r="I266" s="1" t="s">
        <v>26</v>
      </c>
      <c r="J266" s="1">
        <v>24</v>
      </c>
      <c r="K266" s="1">
        <v>3280</v>
      </c>
      <c r="L266" s="1">
        <v>3280</v>
      </c>
      <c r="M266" s="1">
        <v>300000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300000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300000</v>
      </c>
      <c r="AJ266" s="1">
        <v>91</v>
      </c>
    </row>
    <row r="267" spans="1:36" x14ac:dyDescent="0.3">
      <c r="A267" s="1">
        <v>32</v>
      </c>
      <c r="B267" s="1" t="s">
        <v>14</v>
      </c>
      <c r="C267" s="1" t="s">
        <v>375</v>
      </c>
      <c r="D267" s="1" t="s">
        <v>574</v>
      </c>
      <c r="E267" s="1" t="s">
        <v>17</v>
      </c>
      <c r="F267" s="1" t="s">
        <v>29</v>
      </c>
      <c r="G267" s="1" t="s">
        <v>44</v>
      </c>
      <c r="H267" s="1" t="s">
        <v>421</v>
      </c>
      <c r="I267" s="1" t="s">
        <v>21</v>
      </c>
      <c r="J267" s="1">
        <v>23</v>
      </c>
      <c r="K267" s="1">
        <v>2291</v>
      </c>
      <c r="L267" s="1">
        <v>2291</v>
      </c>
      <c r="M267" s="1">
        <v>349256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349256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349256</v>
      </c>
      <c r="AJ267" s="1">
        <v>152</v>
      </c>
    </row>
    <row r="268" spans="1:36" x14ac:dyDescent="0.3">
      <c r="A268" s="1">
        <v>33</v>
      </c>
      <c r="B268" s="1" t="s">
        <v>14</v>
      </c>
      <c r="C268" s="1" t="s">
        <v>375</v>
      </c>
      <c r="D268" s="1" t="s">
        <v>402</v>
      </c>
      <c r="E268" s="1" t="s">
        <v>17</v>
      </c>
      <c r="F268" s="1" t="s">
        <v>29</v>
      </c>
      <c r="G268" s="1" t="s">
        <v>44</v>
      </c>
      <c r="H268" s="1" t="s">
        <v>422</v>
      </c>
      <c r="I268" s="1" t="s">
        <v>21</v>
      </c>
      <c r="J268" s="1">
        <v>14</v>
      </c>
      <c r="K268" s="1">
        <v>653</v>
      </c>
      <c r="L268" s="1">
        <v>653</v>
      </c>
      <c r="M268" s="1">
        <v>140000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140000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140000</v>
      </c>
      <c r="AJ268" s="1">
        <v>214</v>
      </c>
    </row>
    <row r="269" spans="1:36" x14ac:dyDescent="0.3">
      <c r="A269" s="1">
        <v>34</v>
      </c>
      <c r="B269" s="1" t="s">
        <v>14</v>
      </c>
      <c r="C269" s="1" t="s">
        <v>375</v>
      </c>
      <c r="D269" s="1" t="s">
        <v>389</v>
      </c>
      <c r="E269" s="1" t="s">
        <v>17</v>
      </c>
      <c r="F269" s="1" t="s">
        <v>18</v>
      </c>
      <c r="G269" s="1" t="s">
        <v>368</v>
      </c>
      <c r="H269" s="1" t="s">
        <v>423</v>
      </c>
      <c r="I269" s="1" t="s">
        <v>21</v>
      </c>
      <c r="J269" s="1">
        <v>17</v>
      </c>
      <c r="K269" s="1">
        <v>1562</v>
      </c>
      <c r="L269" s="1">
        <v>1562</v>
      </c>
      <c r="M269" s="1">
        <v>200000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200000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200000</v>
      </c>
      <c r="AJ269" s="1">
        <v>128</v>
      </c>
    </row>
    <row r="270" spans="1:36" x14ac:dyDescent="0.3">
      <c r="A270" s="1">
        <v>35</v>
      </c>
      <c r="B270" s="1" t="s">
        <v>14</v>
      </c>
      <c r="C270" s="1" t="s">
        <v>375</v>
      </c>
      <c r="D270" s="1" t="s">
        <v>416</v>
      </c>
      <c r="E270" s="1" t="s">
        <v>17</v>
      </c>
      <c r="F270" s="1" t="s">
        <v>18</v>
      </c>
      <c r="G270" s="1" t="s">
        <v>368</v>
      </c>
      <c r="H270" s="1" t="s">
        <v>424</v>
      </c>
      <c r="I270" s="1" t="s">
        <v>21</v>
      </c>
      <c r="J270" s="1">
        <v>19</v>
      </c>
      <c r="K270" s="1">
        <v>1392</v>
      </c>
      <c r="L270" s="1">
        <v>1392</v>
      </c>
      <c r="M270" s="1">
        <v>296515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296515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296515</v>
      </c>
      <c r="AJ270" s="1">
        <v>213</v>
      </c>
    </row>
    <row r="271" spans="1:36" x14ac:dyDescent="0.3">
      <c r="A271" s="1">
        <v>36</v>
      </c>
      <c r="B271" s="1" t="s">
        <v>14</v>
      </c>
      <c r="C271" s="1" t="s">
        <v>375</v>
      </c>
      <c r="D271" s="1" t="s">
        <v>387</v>
      </c>
      <c r="E271" s="1" t="s">
        <v>17</v>
      </c>
      <c r="F271" s="1" t="s">
        <v>18</v>
      </c>
      <c r="G271" s="1" t="s">
        <v>368</v>
      </c>
      <c r="H271" s="1" t="s">
        <v>425</v>
      </c>
      <c r="I271" s="1" t="s">
        <v>21</v>
      </c>
      <c r="J271" s="1">
        <v>16</v>
      </c>
      <c r="K271" s="1">
        <v>1880</v>
      </c>
      <c r="L271" s="1">
        <v>1880</v>
      </c>
      <c r="M271" s="1">
        <v>239000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239000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239000</v>
      </c>
      <c r="AJ271" s="1">
        <v>127</v>
      </c>
    </row>
    <row r="272" spans="1:36" x14ac:dyDescent="0.3">
      <c r="A272" s="2"/>
      <c r="B272" s="2" t="s">
        <v>47</v>
      </c>
      <c r="C272" s="2" t="s">
        <v>375</v>
      </c>
      <c r="D272" s="2"/>
      <c r="E272" s="2"/>
      <c r="F272" s="2"/>
      <c r="G272" s="2"/>
      <c r="H272" s="2"/>
      <c r="I272" s="2"/>
      <c r="J272" s="2"/>
      <c r="K272" s="2">
        <v>28154</v>
      </c>
      <c r="L272" s="2">
        <v>28154</v>
      </c>
      <c r="M272" s="2">
        <v>3624771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3624771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3624771</v>
      </c>
      <c r="AJ272" s="2"/>
    </row>
    <row r="273" spans="1:36" x14ac:dyDescent="0.3">
      <c r="A273" s="1">
        <v>1</v>
      </c>
      <c r="B273" s="1" t="s">
        <v>14</v>
      </c>
      <c r="C273" s="1" t="s">
        <v>426</v>
      </c>
      <c r="D273" s="1" t="s">
        <v>16</v>
      </c>
      <c r="E273" s="1" t="s">
        <v>17</v>
      </c>
      <c r="F273" s="1" t="s">
        <v>29</v>
      </c>
      <c r="G273" s="1" t="s">
        <v>61</v>
      </c>
      <c r="H273" s="1" t="s">
        <v>427</v>
      </c>
      <c r="I273" s="1" t="s">
        <v>26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0</v>
      </c>
      <c r="AJ273" s="1">
        <v>0</v>
      </c>
    </row>
    <row r="274" spans="1:36" x14ac:dyDescent="0.3">
      <c r="A274" s="1">
        <v>2</v>
      </c>
      <c r="B274" s="1" t="s">
        <v>14</v>
      </c>
      <c r="C274" s="1" t="s">
        <v>426</v>
      </c>
      <c r="D274" s="1" t="s">
        <v>16</v>
      </c>
      <c r="E274" s="1" t="s">
        <v>17</v>
      </c>
      <c r="F274" s="1" t="s">
        <v>18</v>
      </c>
      <c r="G274" s="1" t="s">
        <v>19</v>
      </c>
      <c r="H274" s="1" t="s">
        <v>428</v>
      </c>
      <c r="I274" s="1" t="s">
        <v>21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0</v>
      </c>
      <c r="AJ274" s="1">
        <v>0</v>
      </c>
    </row>
    <row r="275" spans="1:36" x14ac:dyDescent="0.3">
      <c r="A275" s="1">
        <v>3</v>
      </c>
      <c r="B275" s="1" t="s">
        <v>14</v>
      </c>
      <c r="C275" s="1" t="s">
        <v>426</v>
      </c>
      <c r="D275" s="1" t="s">
        <v>16</v>
      </c>
      <c r="E275" s="1" t="s">
        <v>17</v>
      </c>
      <c r="F275" s="1" t="s">
        <v>29</v>
      </c>
      <c r="G275" s="1" t="s">
        <v>61</v>
      </c>
      <c r="H275" s="1" t="s">
        <v>429</v>
      </c>
      <c r="I275" s="1" t="s">
        <v>26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0</v>
      </c>
      <c r="AJ275" s="1">
        <v>0</v>
      </c>
    </row>
    <row r="276" spans="1:36" x14ac:dyDescent="0.3">
      <c r="A276" s="1">
        <v>4</v>
      </c>
      <c r="B276" s="1" t="s">
        <v>14</v>
      </c>
      <c r="C276" s="1" t="s">
        <v>426</v>
      </c>
      <c r="D276" s="1" t="s">
        <v>16</v>
      </c>
      <c r="E276" s="1" t="s">
        <v>17</v>
      </c>
      <c r="F276" s="1" t="s">
        <v>29</v>
      </c>
      <c r="G276" s="1" t="s">
        <v>61</v>
      </c>
      <c r="H276" s="1" t="s">
        <v>430</v>
      </c>
      <c r="I276" s="1" t="s">
        <v>26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0</v>
      </c>
      <c r="AJ276" s="1">
        <v>0</v>
      </c>
    </row>
    <row r="277" spans="1:36" x14ac:dyDescent="0.3">
      <c r="A277" s="1">
        <v>5</v>
      </c>
      <c r="B277" s="1" t="s">
        <v>14</v>
      </c>
      <c r="C277" s="1" t="s">
        <v>426</v>
      </c>
      <c r="D277" s="1" t="s">
        <v>16</v>
      </c>
      <c r="E277" s="1" t="s">
        <v>17</v>
      </c>
      <c r="F277" s="1" t="s">
        <v>29</v>
      </c>
      <c r="G277" s="1" t="s">
        <v>61</v>
      </c>
      <c r="H277" s="1" t="s">
        <v>431</v>
      </c>
      <c r="I277" s="1" t="s">
        <v>26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0</v>
      </c>
      <c r="AJ277" s="1">
        <v>0</v>
      </c>
    </row>
    <row r="278" spans="1:36" x14ac:dyDescent="0.3">
      <c r="A278" s="1">
        <v>6</v>
      </c>
      <c r="B278" s="1" t="s">
        <v>14</v>
      </c>
      <c r="C278" s="1" t="s">
        <v>426</v>
      </c>
      <c r="D278" s="1" t="s">
        <v>16</v>
      </c>
      <c r="E278" s="1" t="s">
        <v>17</v>
      </c>
      <c r="F278" s="1" t="s">
        <v>29</v>
      </c>
      <c r="G278" s="1" t="s">
        <v>61</v>
      </c>
      <c r="H278" s="1" t="s">
        <v>432</v>
      </c>
      <c r="I278" s="1" t="s">
        <v>26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0</v>
      </c>
      <c r="AJ278" s="1">
        <v>0</v>
      </c>
    </row>
    <row r="279" spans="1:36" x14ac:dyDescent="0.3">
      <c r="A279" s="1">
        <v>7</v>
      </c>
      <c r="B279" s="1" t="s">
        <v>14</v>
      </c>
      <c r="C279" s="1" t="s">
        <v>426</v>
      </c>
      <c r="D279" s="1" t="s">
        <v>16</v>
      </c>
      <c r="E279" s="1" t="s">
        <v>17</v>
      </c>
      <c r="F279" s="1" t="s">
        <v>18</v>
      </c>
      <c r="G279" s="1" t="s">
        <v>69</v>
      </c>
      <c r="H279" s="1" t="s">
        <v>433</v>
      </c>
      <c r="I279" s="1" t="s">
        <v>21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0</v>
      </c>
      <c r="AJ279" s="1">
        <v>0</v>
      </c>
    </row>
    <row r="280" spans="1:36" x14ac:dyDescent="0.3">
      <c r="A280" s="1">
        <v>8</v>
      </c>
      <c r="B280" s="1" t="s">
        <v>14</v>
      </c>
      <c r="C280" s="1" t="s">
        <v>426</v>
      </c>
      <c r="D280" s="1" t="s">
        <v>16</v>
      </c>
      <c r="E280" s="1" t="s">
        <v>17</v>
      </c>
      <c r="F280" s="1" t="s">
        <v>29</v>
      </c>
      <c r="G280" s="1" t="s">
        <v>79</v>
      </c>
      <c r="H280" s="1" t="s">
        <v>435</v>
      </c>
      <c r="I280" s="1" t="s">
        <v>26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0</v>
      </c>
      <c r="AJ280" s="1">
        <v>0</v>
      </c>
    </row>
    <row r="281" spans="1:36" x14ac:dyDescent="0.3">
      <c r="A281" s="1">
        <v>9</v>
      </c>
      <c r="B281" s="1" t="s">
        <v>14</v>
      </c>
      <c r="C281" s="1" t="s">
        <v>426</v>
      </c>
      <c r="D281" s="1" t="s">
        <v>16</v>
      </c>
      <c r="E281" s="1" t="s">
        <v>17</v>
      </c>
      <c r="F281" s="1" t="s">
        <v>29</v>
      </c>
      <c r="G281" s="1" t="s">
        <v>61</v>
      </c>
      <c r="H281" s="1" t="s">
        <v>437</v>
      </c>
      <c r="I281" s="1" t="s">
        <v>26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0</v>
      </c>
      <c r="AJ281" s="1">
        <v>0</v>
      </c>
    </row>
    <row r="282" spans="1:36" x14ac:dyDescent="0.3">
      <c r="A282" s="1">
        <v>10</v>
      </c>
      <c r="B282" s="1" t="s">
        <v>14</v>
      </c>
      <c r="C282" s="1" t="s">
        <v>426</v>
      </c>
      <c r="D282" s="1" t="s">
        <v>16</v>
      </c>
      <c r="E282" s="1" t="s">
        <v>17</v>
      </c>
      <c r="F282" s="1" t="s">
        <v>49</v>
      </c>
      <c r="G282" s="1" t="s">
        <v>88</v>
      </c>
      <c r="H282" s="1" t="s">
        <v>89</v>
      </c>
      <c r="I282" s="1" t="s">
        <v>49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0</v>
      </c>
      <c r="AJ282" s="1">
        <v>0</v>
      </c>
    </row>
    <row r="283" spans="1:36" x14ac:dyDescent="0.3">
      <c r="A283" s="1">
        <v>11</v>
      </c>
      <c r="B283" s="1" t="s">
        <v>14</v>
      </c>
      <c r="C283" s="1" t="s">
        <v>426</v>
      </c>
      <c r="D283" s="1" t="s">
        <v>16</v>
      </c>
      <c r="E283" s="1" t="s">
        <v>17</v>
      </c>
      <c r="F283" s="1" t="s">
        <v>29</v>
      </c>
      <c r="G283" s="1" t="s">
        <v>30</v>
      </c>
      <c r="H283" s="1" t="s">
        <v>439</v>
      </c>
      <c r="I283" s="1" t="s">
        <v>26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0</v>
      </c>
      <c r="AJ283" s="1">
        <v>0</v>
      </c>
    </row>
    <row r="284" spans="1:36" x14ac:dyDescent="0.3">
      <c r="A284" s="1">
        <v>12</v>
      </c>
      <c r="B284" s="1" t="s">
        <v>14</v>
      </c>
      <c r="C284" s="1" t="s">
        <v>426</v>
      </c>
      <c r="D284" s="1" t="s">
        <v>563</v>
      </c>
      <c r="E284" s="1" t="s">
        <v>32</v>
      </c>
      <c r="F284" s="1" t="s">
        <v>29</v>
      </c>
      <c r="G284" s="1" t="s">
        <v>268</v>
      </c>
      <c r="H284" s="1" t="s">
        <v>441</v>
      </c>
      <c r="I284" s="1" t="s">
        <v>26</v>
      </c>
      <c r="J284" s="1">
        <v>24</v>
      </c>
      <c r="K284" s="1">
        <v>2649</v>
      </c>
      <c r="L284" s="1">
        <v>2645</v>
      </c>
      <c r="M284" s="1">
        <v>390000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390000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390000</v>
      </c>
      <c r="AJ284" s="1">
        <v>147</v>
      </c>
    </row>
    <row r="285" spans="1:36" x14ac:dyDescent="0.3">
      <c r="A285" s="1">
        <v>13</v>
      </c>
      <c r="B285" s="1" t="s">
        <v>14</v>
      </c>
      <c r="C285" s="1" t="s">
        <v>426</v>
      </c>
      <c r="D285" s="1" t="s">
        <v>446</v>
      </c>
      <c r="E285" s="1" t="s">
        <v>17</v>
      </c>
      <c r="F285" s="1" t="s">
        <v>29</v>
      </c>
      <c r="G285" s="1" t="s">
        <v>61</v>
      </c>
      <c r="H285" s="1" t="s">
        <v>447</v>
      </c>
      <c r="I285" s="1" t="s">
        <v>26</v>
      </c>
      <c r="J285" s="1">
        <v>23</v>
      </c>
      <c r="K285" s="1">
        <v>2936</v>
      </c>
      <c r="L285" s="1">
        <v>2936</v>
      </c>
      <c r="M285" s="1">
        <v>289000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289000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289000</v>
      </c>
      <c r="AJ285" s="1">
        <v>98</v>
      </c>
    </row>
    <row r="286" spans="1:36" x14ac:dyDescent="0.3">
      <c r="A286" s="1">
        <v>14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37</v>
      </c>
      <c r="G286" s="1" t="s">
        <v>121</v>
      </c>
      <c r="H286" s="1" t="s">
        <v>448</v>
      </c>
      <c r="I286" s="1" t="s">
        <v>198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15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152</v>
      </c>
      <c r="G287" s="1" t="s">
        <v>223</v>
      </c>
      <c r="H287" s="1" t="s">
        <v>449</v>
      </c>
      <c r="I287" s="1" t="s">
        <v>21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x14ac:dyDescent="0.3">
      <c r="A288" s="1">
        <v>16</v>
      </c>
      <c r="B288" s="1" t="s">
        <v>14</v>
      </c>
      <c r="C288" s="1" t="s">
        <v>426</v>
      </c>
      <c r="D288" s="1" t="s">
        <v>576</v>
      </c>
      <c r="E288" s="1" t="s">
        <v>17</v>
      </c>
      <c r="F288" s="1" t="s">
        <v>29</v>
      </c>
      <c r="G288" s="1" t="s">
        <v>61</v>
      </c>
      <c r="H288" s="1" t="s">
        <v>135</v>
      </c>
      <c r="I288" s="1" t="s">
        <v>26</v>
      </c>
      <c r="J288" s="1">
        <v>18</v>
      </c>
      <c r="K288" s="1">
        <v>2582</v>
      </c>
      <c r="L288" s="1">
        <v>2582</v>
      </c>
      <c r="M288" s="1">
        <v>278000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278000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278000</v>
      </c>
      <c r="AJ288" s="1">
        <v>107</v>
      </c>
    </row>
    <row r="289" spans="1:36" x14ac:dyDescent="0.3">
      <c r="A289" s="1">
        <v>17</v>
      </c>
      <c r="B289" s="1" t="s">
        <v>14</v>
      </c>
      <c r="C289" s="1" t="s">
        <v>426</v>
      </c>
      <c r="D289" s="1" t="s">
        <v>434</v>
      </c>
      <c r="E289" s="1" t="s">
        <v>32</v>
      </c>
      <c r="F289" s="1" t="s">
        <v>29</v>
      </c>
      <c r="G289" s="1" t="s">
        <v>33</v>
      </c>
      <c r="H289" s="1" t="s">
        <v>453</v>
      </c>
      <c r="I289" s="1" t="s">
        <v>26</v>
      </c>
      <c r="J289" s="1">
        <v>23</v>
      </c>
      <c r="K289" s="1">
        <v>2432</v>
      </c>
      <c r="L289" s="1">
        <v>2432</v>
      </c>
      <c r="M289" s="1">
        <v>300000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300000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300000</v>
      </c>
      <c r="AJ289" s="1">
        <v>123</v>
      </c>
    </row>
    <row r="290" spans="1:36" x14ac:dyDescent="0.3">
      <c r="A290" s="1">
        <v>18</v>
      </c>
      <c r="B290" s="1" t="s">
        <v>14</v>
      </c>
      <c r="C290" s="1" t="s">
        <v>426</v>
      </c>
      <c r="D290" s="1" t="s">
        <v>16</v>
      </c>
      <c r="E290" s="1" t="s">
        <v>17</v>
      </c>
      <c r="F290" s="1" t="s">
        <v>37</v>
      </c>
      <c r="G290" s="1" t="s">
        <v>454</v>
      </c>
      <c r="H290" s="1" t="s">
        <v>455</v>
      </c>
      <c r="I290" s="1" t="s">
        <v>198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x14ac:dyDescent="0.3">
      <c r="A291" s="1">
        <v>19</v>
      </c>
      <c r="B291" s="1" t="s">
        <v>14</v>
      </c>
      <c r="C291" s="1" t="s">
        <v>426</v>
      </c>
      <c r="D291" s="1" t="s">
        <v>16</v>
      </c>
      <c r="E291" s="1" t="s">
        <v>17</v>
      </c>
      <c r="F291" s="1" t="s">
        <v>29</v>
      </c>
      <c r="G291" s="1" t="s">
        <v>61</v>
      </c>
      <c r="H291" s="1" t="s">
        <v>456</v>
      </c>
      <c r="I291" s="1" t="s">
        <v>26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0</v>
      </c>
      <c r="AJ291" s="1">
        <v>0</v>
      </c>
    </row>
    <row r="292" spans="1:36" x14ac:dyDescent="0.3">
      <c r="A292" s="1">
        <v>20</v>
      </c>
      <c r="B292" s="1" t="s">
        <v>14</v>
      </c>
      <c r="C292" s="1" t="s">
        <v>426</v>
      </c>
      <c r="D292" s="1" t="s">
        <v>16</v>
      </c>
      <c r="E292" s="1" t="s">
        <v>17</v>
      </c>
      <c r="F292" s="1" t="s">
        <v>29</v>
      </c>
      <c r="G292" s="1" t="s">
        <v>61</v>
      </c>
      <c r="H292" s="1" t="s">
        <v>457</v>
      </c>
      <c r="I292" s="1" t="s">
        <v>26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0</v>
      </c>
      <c r="AJ292" s="1">
        <v>0</v>
      </c>
    </row>
    <row r="293" spans="1:36" x14ac:dyDescent="0.3">
      <c r="A293" s="1">
        <v>21</v>
      </c>
      <c r="B293" s="1" t="s">
        <v>14</v>
      </c>
      <c r="C293" s="1" t="s">
        <v>426</v>
      </c>
      <c r="D293" s="1" t="s">
        <v>16</v>
      </c>
      <c r="E293" s="1" t="s">
        <v>17</v>
      </c>
      <c r="F293" s="1" t="s">
        <v>29</v>
      </c>
      <c r="G293" s="1" t="s">
        <v>458</v>
      </c>
      <c r="H293" s="1" t="s">
        <v>459</v>
      </c>
      <c r="I293" s="1" t="s">
        <v>26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x14ac:dyDescent="0.3">
      <c r="A294" s="1">
        <v>22</v>
      </c>
      <c r="B294" s="1" t="s">
        <v>14</v>
      </c>
      <c r="C294" s="1" t="s">
        <v>426</v>
      </c>
      <c r="D294" s="1" t="s">
        <v>436</v>
      </c>
      <c r="E294" s="1" t="s">
        <v>17</v>
      </c>
      <c r="F294" s="1" t="s">
        <v>29</v>
      </c>
      <c r="G294" s="1" t="s">
        <v>61</v>
      </c>
      <c r="H294" s="1" t="s">
        <v>460</v>
      </c>
      <c r="I294" s="1" t="s">
        <v>26</v>
      </c>
      <c r="J294" s="1">
        <v>25</v>
      </c>
      <c r="K294" s="1">
        <v>3976</v>
      </c>
      <c r="L294" s="1">
        <v>3976</v>
      </c>
      <c r="M294" s="1">
        <v>330000</v>
      </c>
      <c r="N294" s="1">
        <v>1600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331600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331600</v>
      </c>
      <c r="AJ294" s="1">
        <v>82</v>
      </c>
    </row>
    <row r="295" spans="1:36" x14ac:dyDescent="0.3">
      <c r="A295" s="1">
        <v>23</v>
      </c>
      <c r="B295" s="1" t="s">
        <v>14</v>
      </c>
      <c r="C295" s="1" t="s">
        <v>426</v>
      </c>
      <c r="D295" s="1" t="s">
        <v>579</v>
      </c>
      <c r="E295" s="1" t="s">
        <v>17</v>
      </c>
      <c r="F295" s="1" t="s">
        <v>29</v>
      </c>
      <c r="G295" s="1" t="s">
        <v>61</v>
      </c>
      <c r="H295" s="1" t="s">
        <v>461</v>
      </c>
      <c r="I295" s="1" t="s">
        <v>26</v>
      </c>
      <c r="J295" s="1">
        <v>26</v>
      </c>
      <c r="K295" s="1">
        <v>3248</v>
      </c>
      <c r="L295" s="1">
        <v>3248</v>
      </c>
      <c r="M295" s="1">
        <v>360000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360000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360000</v>
      </c>
      <c r="AJ295" s="1">
        <v>110</v>
      </c>
    </row>
    <row r="296" spans="1:36" x14ac:dyDescent="0.3">
      <c r="A296" s="1">
        <v>24</v>
      </c>
      <c r="B296" s="1" t="s">
        <v>14</v>
      </c>
      <c r="C296" s="1" t="s">
        <v>426</v>
      </c>
      <c r="D296" s="1" t="s">
        <v>16</v>
      </c>
      <c r="E296" s="1" t="s">
        <v>17</v>
      </c>
      <c r="F296" s="1" t="s">
        <v>29</v>
      </c>
      <c r="G296" s="1" t="s">
        <v>98</v>
      </c>
      <c r="H296" s="1" t="s">
        <v>462</v>
      </c>
      <c r="I296" s="1" t="s">
        <v>26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x14ac:dyDescent="0.3">
      <c r="A297" s="1">
        <v>25</v>
      </c>
      <c r="B297" s="1" t="s">
        <v>14</v>
      </c>
      <c r="C297" s="1" t="s">
        <v>426</v>
      </c>
      <c r="D297" s="1" t="s">
        <v>577</v>
      </c>
      <c r="E297" s="1" t="s">
        <v>17</v>
      </c>
      <c r="F297" s="1" t="s">
        <v>29</v>
      </c>
      <c r="G297" s="1" t="s">
        <v>44</v>
      </c>
      <c r="H297" s="1" t="s">
        <v>463</v>
      </c>
      <c r="I297" s="1" t="s">
        <v>21</v>
      </c>
      <c r="J297" s="1">
        <v>18</v>
      </c>
      <c r="K297" s="1">
        <v>2392</v>
      </c>
      <c r="L297" s="1">
        <v>2392</v>
      </c>
      <c r="M297" s="1">
        <v>310000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7">
        <v>310000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>
        <v>0</v>
      </c>
      <c r="AI297" s="7">
        <v>310000</v>
      </c>
      <c r="AJ297" s="1">
        <v>129</v>
      </c>
    </row>
    <row r="298" spans="1:36" x14ac:dyDescent="0.3">
      <c r="A298" s="1">
        <v>26</v>
      </c>
      <c r="B298" s="1" t="s">
        <v>14</v>
      </c>
      <c r="C298" s="1" t="s">
        <v>426</v>
      </c>
      <c r="D298" s="1" t="s">
        <v>440</v>
      </c>
      <c r="E298" s="1" t="s">
        <v>17</v>
      </c>
      <c r="F298" s="1" t="s">
        <v>18</v>
      </c>
      <c r="G298" s="1" t="s">
        <v>368</v>
      </c>
      <c r="H298" s="1" t="s">
        <v>464</v>
      </c>
      <c r="I298" s="1" t="s">
        <v>21</v>
      </c>
      <c r="J298" s="1">
        <v>20</v>
      </c>
      <c r="K298" s="1">
        <v>2186</v>
      </c>
      <c r="L298" s="1">
        <v>2186</v>
      </c>
      <c r="M298" s="1">
        <v>291000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291000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291000</v>
      </c>
      <c r="AJ298" s="1">
        <v>133</v>
      </c>
    </row>
    <row r="299" spans="1:36" x14ac:dyDescent="0.3">
      <c r="A299" s="2"/>
      <c r="B299" s="2" t="s">
        <v>47</v>
      </c>
      <c r="C299" s="2" t="s">
        <v>426</v>
      </c>
      <c r="D299" s="2"/>
      <c r="E299" s="2"/>
      <c r="F299" s="2"/>
      <c r="G299" s="2"/>
      <c r="H299" s="2"/>
      <c r="I299" s="2"/>
      <c r="J299" s="2"/>
      <c r="K299" s="2">
        <v>22401</v>
      </c>
      <c r="L299" s="2">
        <v>22397</v>
      </c>
      <c r="M299" s="2">
        <v>2548000</v>
      </c>
      <c r="N299" s="2">
        <v>1600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2549600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2549600</v>
      </c>
      <c r="AJ299" s="2"/>
    </row>
    <row r="300" spans="1:36" x14ac:dyDescent="0.3">
      <c r="A300" s="1">
        <v>1</v>
      </c>
      <c r="B300" s="1" t="s">
        <v>14</v>
      </c>
      <c r="C300" s="1" t="s">
        <v>465</v>
      </c>
      <c r="D300" s="1" t="s">
        <v>16</v>
      </c>
      <c r="E300" s="1" t="s">
        <v>22</v>
      </c>
      <c r="F300" s="1" t="s">
        <v>29</v>
      </c>
      <c r="G300" s="1" t="s">
        <v>246</v>
      </c>
      <c r="H300" s="1" t="s">
        <v>466</v>
      </c>
      <c r="I300" s="1" t="s">
        <v>26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x14ac:dyDescent="0.3">
      <c r="A301" s="1">
        <v>2</v>
      </c>
      <c r="B301" s="1" t="s">
        <v>14</v>
      </c>
      <c r="C301" s="1" t="s">
        <v>465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467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x14ac:dyDescent="0.3">
      <c r="A302" s="1">
        <v>3</v>
      </c>
      <c r="B302" s="1" t="s">
        <v>14</v>
      </c>
      <c r="C302" s="1" t="s">
        <v>465</v>
      </c>
      <c r="D302" s="1" t="s">
        <v>16</v>
      </c>
      <c r="E302" s="1" t="s">
        <v>22</v>
      </c>
      <c r="F302" s="1" t="s">
        <v>49</v>
      </c>
      <c r="G302" s="1" t="s">
        <v>195</v>
      </c>
      <c r="H302" s="1" t="s">
        <v>468</v>
      </c>
      <c r="I302" s="1" t="s">
        <v>49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x14ac:dyDescent="0.3">
      <c r="A303" s="1">
        <v>4</v>
      </c>
      <c r="B303" s="1" t="s">
        <v>14</v>
      </c>
      <c r="C303" s="1" t="s">
        <v>465</v>
      </c>
      <c r="D303" s="1" t="s">
        <v>16</v>
      </c>
      <c r="E303" s="1" t="s">
        <v>17</v>
      </c>
      <c r="F303" s="1" t="s">
        <v>29</v>
      </c>
      <c r="G303" s="1" t="s">
        <v>98</v>
      </c>
      <c r="H303" s="1" t="s">
        <v>469</v>
      </c>
      <c r="I303" s="1" t="s">
        <v>26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x14ac:dyDescent="0.3">
      <c r="A304" s="2"/>
      <c r="B304" s="2" t="s">
        <v>47</v>
      </c>
      <c r="C304" s="2" t="s">
        <v>465</v>
      </c>
      <c r="D304" s="2"/>
      <c r="E304" s="2"/>
      <c r="F304" s="2"/>
      <c r="G304" s="2"/>
      <c r="H304" s="2"/>
      <c r="I304" s="2"/>
      <c r="J304" s="2"/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/>
    </row>
    <row r="305" spans="1:36" x14ac:dyDescent="0.3">
      <c r="A305" s="1">
        <v>1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49</v>
      </c>
      <c r="G305" s="1" t="s">
        <v>63</v>
      </c>
      <c r="H305" s="1" t="s">
        <v>473</v>
      </c>
      <c r="I305" s="1" t="s">
        <v>49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x14ac:dyDescent="0.3">
      <c r="A306" s="1">
        <v>2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49</v>
      </c>
      <c r="G306" s="1" t="s">
        <v>63</v>
      </c>
      <c r="H306" s="1" t="s">
        <v>474</v>
      </c>
      <c r="I306" s="1" t="s">
        <v>49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x14ac:dyDescent="0.3">
      <c r="A307" s="1">
        <v>3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49</v>
      </c>
      <c r="G307" s="1" t="s">
        <v>63</v>
      </c>
      <c r="H307" s="1" t="s">
        <v>475</v>
      </c>
      <c r="I307" s="1" t="s">
        <v>49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x14ac:dyDescent="0.3">
      <c r="A308" s="1">
        <v>4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49</v>
      </c>
      <c r="G308" s="1" t="s">
        <v>63</v>
      </c>
      <c r="H308" s="1" t="s">
        <v>476</v>
      </c>
      <c r="I308" s="1" t="s">
        <v>49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x14ac:dyDescent="0.3">
      <c r="A309" s="1">
        <v>5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49</v>
      </c>
      <c r="G309" s="1" t="s">
        <v>63</v>
      </c>
      <c r="H309" s="1" t="s">
        <v>477</v>
      </c>
      <c r="I309" s="1" t="s">
        <v>49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x14ac:dyDescent="0.3">
      <c r="A310" s="1">
        <v>6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18</v>
      </c>
      <c r="G310" s="1" t="s">
        <v>69</v>
      </c>
      <c r="H310" s="1" t="s">
        <v>478</v>
      </c>
      <c r="I310" s="1" t="s">
        <v>21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x14ac:dyDescent="0.3">
      <c r="A311" s="1">
        <v>7</v>
      </c>
      <c r="B311" s="1" t="s">
        <v>14</v>
      </c>
      <c r="C311" s="1" t="s">
        <v>472</v>
      </c>
      <c r="D311" s="1" t="s">
        <v>16</v>
      </c>
      <c r="E311" s="1" t="s">
        <v>17</v>
      </c>
      <c r="F311" s="1" t="s">
        <v>29</v>
      </c>
      <c r="G311" s="1" t="s">
        <v>61</v>
      </c>
      <c r="H311" s="1" t="s">
        <v>479</v>
      </c>
      <c r="I311" s="1" t="s">
        <v>26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x14ac:dyDescent="0.3">
      <c r="A312" s="1">
        <v>8</v>
      </c>
      <c r="B312" s="1" t="s">
        <v>14</v>
      </c>
      <c r="C312" s="1" t="s">
        <v>472</v>
      </c>
      <c r="D312" s="1" t="s">
        <v>16</v>
      </c>
      <c r="E312" s="1" t="s">
        <v>17</v>
      </c>
      <c r="F312" s="1" t="s">
        <v>18</v>
      </c>
      <c r="G312" s="1" t="s">
        <v>19</v>
      </c>
      <c r="H312" s="1" t="s">
        <v>480</v>
      </c>
      <c r="I312" s="1" t="s">
        <v>21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9</v>
      </c>
      <c r="B313" s="1" t="s">
        <v>14</v>
      </c>
      <c r="C313" s="1" t="s">
        <v>472</v>
      </c>
      <c r="D313" s="1" t="s">
        <v>16</v>
      </c>
      <c r="E313" s="1" t="s">
        <v>17</v>
      </c>
      <c r="F313" s="1" t="s">
        <v>40</v>
      </c>
      <c r="G313" s="1" t="s">
        <v>242</v>
      </c>
      <c r="H313" s="1" t="s">
        <v>481</v>
      </c>
      <c r="I313" s="1" t="s">
        <v>26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10</v>
      </c>
      <c r="B314" s="1" t="s">
        <v>14</v>
      </c>
      <c r="C314" s="1" t="s">
        <v>472</v>
      </c>
      <c r="D314" s="1" t="s">
        <v>16</v>
      </c>
      <c r="E314" s="1" t="s">
        <v>17</v>
      </c>
      <c r="F314" s="1" t="s">
        <v>29</v>
      </c>
      <c r="G314" s="1" t="s">
        <v>61</v>
      </c>
      <c r="H314" s="1" t="s">
        <v>482</v>
      </c>
      <c r="I314" s="1" t="s">
        <v>26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11</v>
      </c>
      <c r="B315" s="1" t="s">
        <v>14</v>
      </c>
      <c r="C315" s="1" t="s">
        <v>472</v>
      </c>
      <c r="D315" s="1" t="s">
        <v>16</v>
      </c>
      <c r="E315" s="1" t="s">
        <v>17</v>
      </c>
      <c r="F315" s="1" t="s">
        <v>40</v>
      </c>
      <c r="G315" s="1" t="s">
        <v>242</v>
      </c>
      <c r="H315" s="1" t="s">
        <v>483</v>
      </c>
      <c r="I315" s="1" t="s">
        <v>26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12</v>
      </c>
      <c r="B316" s="1" t="s">
        <v>14</v>
      </c>
      <c r="C316" s="1" t="s">
        <v>472</v>
      </c>
      <c r="D316" s="1" t="s">
        <v>16</v>
      </c>
      <c r="E316" s="1" t="s">
        <v>17</v>
      </c>
      <c r="F316" s="1" t="s">
        <v>49</v>
      </c>
      <c r="G316" s="1" t="s">
        <v>63</v>
      </c>
      <c r="H316" s="1" t="s">
        <v>484</v>
      </c>
      <c r="I316" s="1" t="s">
        <v>49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1">
        <v>13</v>
      </c>
      <c r="B317" s="1" t="s">
        <v>14</v>
      </c>
      <c r="C317" s="1" t="s">
        <v>472</v>
      </c>
      <c r="D317" s="1" t="s">
        <v>16</v>
      </c>
      <c r="E317" s="1" t="s">
        <v>17</v>
      </c>
      <c r="F317" s="1" t="s">
        <v>49</v>
      </c>
      <c r="G317" s="1" t="s">
        <v>63</v>
      </c>
      <c r="H317" s="1" t="s">
        <v>485</v>
      </c>
      <c r="I317" s="1" t="s">
        <v>49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x14ac:dyDescent="0.3">
      <c r="A318" s="1">
        <v>14</v>
      </c>
      <c r="B318" s="1" t="s">
        <v>14</v>
      </c>
      <c r="C318" s="1" t="s">
        <v>472</v>
      </c>
      <c r="D318" s="1" t="s">
        <v>16</v>
      </c>
      <c r="E318" s="1" t="s">
        <v>17</v>
      </c>
      <c r="F318" s="1" t="s">
        <v>18</v>
      </c>
      <c r="G318" s="1" t="s">
        <v>104</v>
      </c>
      <c r="H318" s="1" t="s">
        <v>487</v>
      </c>
      <c r="I318" s="1" t="s">
        <v>21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x14ac:dyDescent="0.3">
      <c r="A319" s="1">
        <v>15</v>
      </c>
      <c r="B319" s="1" t="s">
        <v>14</v>
      </c>
      <c r="C319" s="1" t="s">
        <v>472</v>
      </c>
      <c r="D319" s="1" t="s">
        <v>16</v>
      </c>
      <c r="E319" s="1" t="s">
        <v>17</v>
      </c>
      <c r="F319" s="1" t="s">
        <v>49</v>
      </c>
      <c r="G319" s="1" t="s">
        <v>88</v>
      </c>
      <c r="H319" s="1" t="s">
        <v>488</v>
      </c>
      <c r="I319" s="1" t="s">
        <v>49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x14ac:dyDescent="0.3">
      <c r="A320" s="1">
        <v>16</v>
      </c>
      <c r="B320" s="1" t="s">
        <v>14</v>
      </c>
      <c r="C320" s="1" t="s">
        <v>472</v>
      </c>
      <c r="D320" s="1" t="s">
        <v>16</v>
      </c>
      <c r="E320" s="1" t="s">
        <v>17</v>
      </c>
      <c r="F320" s="1" t="s">
        <v>49</v>
      </c>
      <c r="G320" s="1" t="s">
        <v>88</v>
      </c>
      <c r="H320" s="1" t="s">
        <v>91</v>
      </c>
      <c r="I320" s="1" t="s">
        <v>49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17</v>
      </c>
      <c r="B321" s="1" t="s">
        <v>14</v>
      </c>
      <c r="C321" s="1" t="s">
        <v>472</v>
      </c>
      <c r="D321" s="1" t="s">
        <v>16</v>
      </c>
      <c r="E321" s="1" t="s">
        <v>17</v>
      </c>
      <c r="F321" s="1" t="s">
        <v>49</v>
      </c>
      <c r="G321" s="1" t="s">
        <v>88</v>
      </c>
      <c r="H321" s="1" t="s">
        <v>492</v>
      </c>
      <c r="I321" s="1" t="s">
        <v>49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18</v>
      </c>
      <c r="B322" s="1" t="s">
        <v>14</v>
      </c>
      <c r="C322" s="1" t="s">
        <v>472</v>
      </c>
      <c r="D322" s="1" t="s">
        <v>16</v>
      </c>
      <c r="E322" s="1" t="s">
        <v>17</v>
      </c>
      <c r="F322" s="1" t="s">
        <v>49</v>
      </c>
      <c r="G322" s="1" t="s">
        <v>88</v>
      </c>
      <c r="H322" s="1" t="s">
        <v>93</v>
      </c>
      <c r="I322" s="1" t="s">
        <v>49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x14ac:dyDescent="0.3">
      <c r="A323" s="1">
        <v>19</v>
      </c>
      <c r="B323" s="1" t="s">
        <v>14</v>
      </c>
      <c r="C323" s="1" t="s">
        <v>472</v>
      </c>
      <c r="D323" s="1" t="s">
        <v>16</v>
      </c>
      <c r="E323" s="1" t="s">
        <v>17</v>
      </c>
      <c r="F323" s="1" t="s">
        <v>49</v>
      </c>
      <c r="G323" s="1" t="s">
        <v>88</v>
      </c>
      <c r="H323" s="1" t="s">
        <v>95</v>
      </c>
      <c r="I323" s="1" t="s">
        <v>49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20</v>
      </c>
      <c r="B324" s="1" t="s">
        <v>14</v>
      </c>
      <c r="C324" s="1" t="s">
        <v>472</v>
      </c>
      <c r="D324" s="1" t="s">
        <v>16</v>
      </c>
      <c r="E324" s="1" t="s">
        <v>17</v>
      </c>
      <c r="F324" s="1" t="s">
        <v>37</v>
      </c>
      <c r="G324" s="1" t="s">
        <v>38</v>
      </c>
      <c r="H324" s="1" t="s">
        <v>495</v>
      </c>
      <c r="I324" s="1" t="s">
        <v>198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21</v>
      </c>
      <c r="B325" s="1" t="s">
        <v>14</v>
      </c>
      <c r="C325" s="1" t="s">
        <v>472</v>
      </c>
      <c r="D325" s="1" t="s">
        <v>16</v>
      </c>
      <c r="E325" s="1" t="s">
        <v>17</v>
      </c>
      <c r="F325" s="1" t="s">
        <v>29</v>
      </c>
      <c r="G325" s="1" t="s">
        <v>227</v>
      </c>
      <c r="H325" s="1" t="s">
        <v>496</v>
      </c>
      <c r="I325" s="1" t="s">
        <v>26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0</v>
      </c>
      <c r="AJ325" s="1">
        <v>0</v>
      </c>
    </row>
    <row r="326" spans="1:36" x14ac:dyDescent="0.3">
      <c r="A326" s="1">
        <v>22</v>
      </c>
      <c r="B326" s="1" t="s">
        <v>14</v>
      </c>
      <c r="C326" s="1" t="s">
        <v>472</v>
      </c>
      <c r="D326" s="1" t="s">
        <v>16</v>
      </c>
      <c r="E326" s="1" t="s">
        <v>17</v>
      </c>
      <c r="F326" s="1" t="s">
        <v>49</v>
      </c>
      <c r="G326" s="1" t="s">
        <v>101</v>
      </c>
      <c r="H326" s="1" t="s">
        <v>498</v>
      </c>
      <c r="I326" s="1" t="s">
        <v>49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0</v>
      </c>
      <c r="AJ326" s="1">
        <v>0</v>
      </c>
    </row>
    <row r="327" spans="1:36" x14ac:dyDescent="0.3">
      <c r="A327" s="1">
        <v>23</v>
      </c>
      <c r="B327" s="1" t="s">
        <v>14</v>
      </c>
      <c r="C327" s="1" t="s">
        <v>472</v>
      </c>
      <c r="D327" s="1" t="s">
        <v>16</v>
      </c>
      <c r="E327" s="1" t="s">
        <v>17</v>
      </c>
      <c r="F327" s="1" t="s">
        <v>49</v>
      </c>
      <c r="G327" s="1" t="s">
        <v>101</v>
      </c>
      <c r="H327" s="1" t="s">
        <v>500</v>
      </c>
      <c r="I327" s="1" t="s">
        <v>49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0</v>
      </c>
      <c r="AJ327" s="1">
        <v>0</v>
      </c>
    </row>
    <row r="328" spans="1:36" x14ac:dyDescent="0.3">
      <c r="A328" s="1">
        <v>24</v>
      </c>
      <c r="B328" s="1" t="s">
        <v>14</v>
      </c>
      <c r="C328" s="1" t="s">
        <v>472</v>
      </c>
      <c r="D328" s="1" t="s">
        <v>16</v>
      </c>
      <c r="E328" s="1" t="s">
        <v>17</v>
      </c>
      <c r="F328" s="1" t="s">
        <v>49</v>
      </c>
      <c r="G328" s="1" t="s">
        <v>101</v>
      </c>
      <c r="H328" s="1" t="s">
        <v>502</v>
      </c>
      <c r="I328" s="1" t="s">
        <v>49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0</v>
      </c>
      <c r="AJ328" s="1">
        <v>0</v>
      </c>
    </row>
    <row r="329" spans="1:36" x14ac:dyDescent="0.3">
      <c r="A329" s="1">
        <v>25</v>
      </c>
      <c r="B329" s="1" t="s">
        <v>14</v>
      </c>
      <c r="C329" s="1" t="s">
        <v>472</v>
      </c>
      <c r="D329" s="1" t="s">
        <v>16</v>
      </c>
      <c r="E329" s="1" t="s">
        <v>17</v>
      </c>
      <c r="F329" s="1" t="s">
        <v>49</v>
      </c>
      <c r="G329" s="1" t="s">
        <v>101</v>
      </c>
      <c r="H329" s="1" t="s">
        <v>504</v>
      </c>
      <c r="I329" s="1" t="s">
        <v>49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0</v>
      </c>
      <c r="AJ329" s="1">
        <v>0</v>
      </c>
    </row>
    <row r="330" spans="1:36" x14ac:dyDescent="0.3">
      <c r="A330" s="1">
        <v>26</v>
      </c>
      <c r="B330" s="1" t="s">
        <v>14</v>
      </c>
      <c r="C330" s="1" t="s">
        <v>472</v>
      </c>
      <c r="D330" s="1" t="s">
        <v>16</v>
      </c>
      <c r="E330" s="1" t="s">
        <v>17</v>
      </c>
      <c r="F330" s="1" t="s">
        <v>49</v>
      </c>
      <c r="G330" s="1" t="s">
        <v>101</v>
      </c>
      <c r="H330" s="1" t="s">
        <v>506</v>
      </c>
      <c r="I330" s="1" t="s">
        <v>49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0</v>
      </c>
      <c r="AJ330" s="1">
        <v>0</v>
      </c>
    </row>
    <row r="331" spans="1:36" x14ac:dyDescent="0.3">
      <c r="A331" s="1">
        <v>27</v>
      </c>
      <c r="B331" s="1" t="s">
        <v>14</v>
      </c>
      <c r="C331" s="1" t="s">
        <v>472</v>
      </c>
      <c r="D331" s="1" t="s">
        <v>16</v>
      </c>
      <c r="E331" s="1" t="s">
        <v>17</v>
      </c>
      <c r="F331" s="1" t="s">
        <v>49</v>
      </c>
      <c r="G331" s="1" t="s">
        <v>101</v>
      </c>
      <c r="H331" s="1" t="s">
        <v>544</v>
      </c>
      <c r="I331" s="1" t="s">
        <v>49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0</v>
      </c>
      <c r="AJ331" s="1">
        <v>0</v>
      </c>
    </row>
    <row r="332" spans="1:36" x14ac:dyDescent="0.3">
      <c r="A332" s="1">
        <v>28</v>
      </c>
      <c r="B332" s="1" t="s">
        <v>14</v>
      </c>
      <c r="C332" s="1" t="s">
        <v>472</v>
      </c>
      <c r="D332" s="1" t="s">
        <v>491</v>
      </c>
      <c r="E332" s="1" t="s">
        <v>17</v>
      </c>
      <c r="F332" s="1" t="s">
        <v>40</v>
      </c>
      <c r="G332" s="1" t="s">
        <v>55</v>
      </c>
      <c r="H332" s="1" t="s">
        <v>112</v>
      </c>
      <c r="I332" s="1" t="s">
        <v>21</v>
      </c>
      <c r="J332" s="1">
        <v>20</v>
      </c>
      <c r="K332" s="1">
        <v>1273</v>
      </c>
      <c r="L332" s="1">
        <v>1273</v>
      </c>
      <c r="M332" s="1">
        <v>270000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270000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270000</v>
      </c>
      <c r="AJ332" s="1">
        <v>212</v>
      </c>
    </row>
    <row r="333" spans="1:36" x14ac:dyDescent="0.3">
      <c r="A333" s="1">
        <v>29</v>
      </c>
      <c r="B333" s="1" t="s">
        <v>14</v>
      </c>
      <c r="C333" s="1" t="s">
        <v>472</v>
      </c>
      <c r="D333" s="1" t="s">
        <v>16</v>
      </c>
      <c r="E333" s="1" t="s">
        <v>17</v>
      </c>
      <c r="F333" s="1" t="s">
        <v>49</v>
      </c>
      <c r="G333" s="1" t="s">
        <v>221</v>
      </c>
      <c r="H333" s="1" t="s">
        <v>509</v>
      </c>
      <c r="I333" s="1" t="s">
        <v>49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0</v>
      </c>
      <c r="AJ333" s="1">
        <v>0</v>
      </c>
    </row>
    <row r="334" spans="1:36" x14ac:dyDescent="0.3">
      <c r="A334" s="1">
        <v>30</v>
      </c>
      <c r="B334" s="1" t="s">
        <v>14</v>
      </c>
      <c r="C334" s="1" t="s">
        <v>472</v>
      </c>
      <c r="D334" s="1" t="s">
        <v>580</v>
      </c>
      <c r="E334" s="1" t="s">
        <v>17</v>
      </c>
      <c r="F334" s="1" t="s">
        <v>49</v>
      </c>
      <c r="G334" s="1" t="s">
        <v>101</v>
      </c>
      <c r="H334" s="1" t="s">
        <v>127</v>
      </c>
      <c r="I334" s="1" t="s">
        <v>49</v>
      </c>
      <c r="J334" s="1">
        <v>22</v>
      </c>
      <c r="K334" s="1">
        <v>1053</v>
      </c>
      <c r="L334" s="1">
        <v>1053</v>
      </c>
      <c r="M334" s="1">
        <v>65351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65351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65351</v>
      </c>
      <c r="AJ334" s="1">
        <v>62</v>
      </c>
    </row>
    <row r="335" spans="1:36" x14ac:dyDescent="0.3">
      <c r="A335" s="1">
        <v>31</v>
      </c>
      <c r="B335" s="1" t="s">
        <v>14</v>
      </c>
      <c r="C335" s="1" t="s">
        <v>472</v>
      </c>
      <c r="D335" s="1" t="s">
        <v>182</v>
      </c>
      <c r="E335" s="1" t="s">
        <v>17</v>
      </c>
      <c r="F335" s="1" t="s">
        <v>49</v>
      </c>
      <c r="G335" s="1" t="s">
        <v>101</v>
      </c>
      <c r="H335" s="1" t="s">
        <v>511</v>
      </c>
      <c r="I335" s="1" t="s">
        <v>49</v>
      </c>
      <c r="J335" s="1">
        <v>18</v>
      </c>
      <c r="K335" s="1">
        <v>2031</v>
      </c>
      <c r="L335" s="1">
        <v>2031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x14ac:dyDescent="0.3">
      <c r="A336" s="1">
        <v>32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29</v>
      </c>
      <c r="G336" s="1" t="s">
        <v>98</v>
      </c>
      <c r="H336" s="1" t="s">
        <v>516</v>
      </c>
      <c r="I336" s="1" t="s">
        <v>26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x14ac:dyDescent="0.3">
      <c r="A337" s="1">
        <v>33</v>
      </c>
      <c r="B337" s="1" t="s">
        <v>14</v>
      </c>
      <c r="C337" s="1" t="s">
        <v>472</v>
      </c>
      <c r="D337" s="1" t="s">
        <v>700</v>
      </c>
      <c r="E337" s="1" t="s">
        <v>17</v>
      </c>
      <c r="F337" s="1" t="s">
        <v>29</v>
      </c>
      <c r="G337" s="1" t="s">
        <v>61</v>
      </c>
      <c r="H337" s="1" t="s">
        <v>518</v>
      </c>
      <c r="I337" s="1" t="s">
        <v>26</v>
      </c>
      <c r="J337" s="1">
        <v>23</v>
      </c>
      <c r="K337" s="1">
        <v>2117</v>
      </c>
      <c r="L337" s="1">
        <v>2117</v>
      </c>
      <c r="M337" s="1">
        <v>289000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289000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289000</v>
      </c>
      <c r="AJ337" s="1">
        <v>136</v>
      </c>
    </row>
    <row r="338" spans="1:36" x14ac:dyDescent="0.3">
      <c r="A338" s="1">
        <v>34</v>
      </c>
      <c r="B338" s="1" t="s">
        <v>14</v>
      </c>
      <c r="C338" s="1" t="s">
        <v>472</v>
      </c>
      <c r="D338" s="1" t="s">
        <v>499</v>
      </c>
      <c r="E338" s="1" t="s">
        <v>17</v>
      </c>
      <c r="F338" s="1" t="s">
        <v>29</v>
      </c>
      <c r="G338" s="1" t="s">
        <v>61</v>
      </c>
      <c r="H338" s="1" t="s">
        <v>520</v>
      </c>
      <c r="I338" s="1" t="s">
        <v>26</v>
      </c>
      <c r="J338" s="1">
        <v>24</v>
      </c>
      <c r="K338" s="1">
        <v>3815</v>
      </c>
      <c r="L338" s="1">
        <v>3815</v>
      </c>
      <c r="M338" s="1">
        <v>422000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15990</v>
      </c>
      <c r="W338" s="7">
        <v>437990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437990</v>
      </c>
      <c r="AJ338" s="1">
        <v>110</v>
      </c>
    </row>
    <row r="339" spans="1:36" x14ac:dyDescent="0.3">
      <c r="A339" s="1">
        <v>35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29</v>
      </c>
      <c r="G339" s="1" t="s">
        <v>38</v>
      </c>
      <c r="H339" s="1" t="s">
        <v>523</v>
      </c>
      <c r="I339" s="1" t="s">
        <v>21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x14ac:dyDescent="0.3">
      <c r="A340" s="1">
        <v>36</v>
      </c>
      <c r="B340" s="1" t="s">
        <v>14</v>
      </c>
      <c r="C340" s="1" t="s">
        <v>472</v>
      </c>
      <c r="D340" s="1" t="s">
        <v>16</v>
      </c>
      <c r="E340" s="1" t="s">
        <v>17</v>
      </c>
      <c r="F340" s="1" t="s">
        <v>49</v>
      </c>
      <c r="G340" s="1" t="s">
        <v>221</v>
      </c>
      <c r="H340" s="1" t="s">
        <v>524</v>
      </c>
      <c r="I340" s="1" t="s">
        <v>49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x14ac:dyDescent="0.3">
      <c r="A341" s="1">
        <v>37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37</v>
      </c>
      <c r="G341" s="1" t="s">
        <v>123</v>
      </c>
      <c r="H341" s="1" t="s">
        <v>525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x14ac:dyDescent="0.3">
      <c r="A342" s="1">
        <v>38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49</v>
      </c>
      <c r="G342" s="1" t="s">
        <v>101</v>
      </c>
      <c r="H342" s="1" t="s">
        <v>526</v>
      </c>
      <c r="I342" s="1" t="s">
        <v>49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x14ac:dyDescent="0.3">
      <c r="A343" s="1">
        <v>39</v>
      </c>
      <c r="B343" s="1" t="s">
        <v>14</v>
      </c>
      <c r="C343" s="1" t="s">
        <v>472</v>
      </c>
      <c r="D343" s="1" t="s">
        <v>514</v>
      </c>
      <c r="E343" s="1" t="s">
        <v>17</v>
      </c>
      <c r="F343" s="1" t="s">
        <v>29</v>
      </c>
      <c r="G343" s="1" t="s">
        <v>44</v>
      </c>
      <c r="H343" s="1" t="s">
        <v>527</v>
      </c>
      <c r="I343" s="1" t="s">
        <v>21</v>
      </c>
      <c r="J343" s="1">
        <v>22</v>
      </c>
      <c r="K343" s="1">
        <v>750</v>
      </c>
      <c r="L343" s="1">
        <v>750</v>
      </c>
      <c r="M343" s="1">
        <v>240000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240000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240000</v>
      </c>
      <c r="AJ343" s="1">
        <v>320</v>
      </c>
    </row>
    <row r="344" spans="1:36" x14ac:dyDescent="0.3">
      <c r="A344" s="1">
        <v>40</v>
      </c>
      <c r="B344" s="1" t="s">
        <v>14</v>
      </c>
      <c r="C344" s="1" t="s">
        <v>472</v>
      </c>
      <c r="D344" s="1" t="s">
        <v>585</v>
      </c>
      <c r="E344" s="1" t="s">
        <v>17</v>
      </c>
      <c r="F344" s="1" t="s">
        <v>29</v>
      </c>
      <c r="G344" s="1" t="s">
        <v>44</v>
      </c>
      <c r="H344" s="1" t="s">
        <v>528</v>
      </c>
      <c r="I344" s="1" t="s">
        <v>21</v>
      </c>
      <c r="J344" s="1">
        <v>23</v>
      </c>
      <c r="K344" s="1">
        <v>902</v>
      </c>
      <c r="L344" s="1">
        <v>902</v>
      </c>
      <c r="M344" s="1">
        <v>259000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259000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259000</v>
      </c>
      <c r="AJ344" s="1">
        <v>287</v>
      </c>
    </row>
    <row r="345" spans="1:36" x14ac:dyDescent="0.3">
      <c r="A345" s="1">
        <v>41</v>
      </c>
      <c r="B345" s="1" t="s">
        <v>14</v>
      </c>
      <c r="C345" s="1" t="s">
        <v>472</v>
      </c>
      <c r="D345" s="1" t="s">
        <v>582</v>
      </c>
      <c r="E345" s="1" t="s">
        <v>17</v>
      </c>
      <c r="F345" s="1" t="s">
        <v>29</v>
      </c>
      <c r="G345" s="1" t="s">
        <v>44</v>
      </c>
      <c r="H345" s="1" t="s">
        <v>529</v>
      </c>
      <c r="I345" s="1" t="s">
        <v>21</v>
      </c>
      <c r="J345" s="1">
        <v>23</v>
      </c>
      <c r="K345" s="1">
        <v>852</v>
      </c>
      <c r="L345" s="1">
        <v>852</v>
      </c>
      <c r="M345" s="1">
        <v>208000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208000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208000</v>
      </c>
      <c r="AJ345" s="1">
        <v>244</v>
      </c>
    </row>
    <row r="346" spans="1:36" x14ac:dyDescent="0.3">
      <c r="A346" s="1">
        <v>42</v>
      </c>
      <c r="B346" s="1" t="s">
        <v>14</v>
      </c>
      <c r="C346" s="1" t="s">
        <v>472</v>
      </c>
      <c r="D346" s="1" t="s">
        <v>581</v>
      </c>
      <c r="E346" s="1" t="s">
        <v>17</v>
      </c>
      <c r="F346" s="1" t="s">
        <v>29</v>
      </c>
      <c r="G346" s="1" t="s">
        <v>44</v>
      </c>
      <c r="H346" s="1" t="s">
        <v>530</v>
      </c>
      <c r="I346" s="1" t="s">
        <v>21</v>
      </c>
      <c r="J346" s="1">
        <v>19</v>
      </c>
      <c r="K346" s="1">
        <v>1202</v>
      </c>
      <c r="L346" s="1">
        <v>1202</v>
      </c>
      <c r="M346" s="1">
        <v>235000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235000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235000</v>
      </c>
      <c r="AJ346" s="1">
        <v>195</v>
      </c>
    </row>
    <row r="347" spans="1:36" x14ac:dyDescent="0.3">
      <c r="A347" s="1">
        <v>43</v>
      </c>
      <c r="B347" s="1" t="s">
        <v>14</v>
      </c>
      <c r="C347" s="1" t="s">
        <v>472</v>
      </c>
      <c r="D347" s="1" t="s">
        <v>610</v>
      </c>
      <c r="E347" s="1" t="s">
        <v>17</v>
      </c>
      <c r="F347" s="1" t="s">
        <v>29</v>
      </c>
      <c r="G347" s="1" t="s">
        <v>44</v>
      </c>
      <c r="H347" s="1" t="s">
        <v>531</v>
      </c>
      <c r="I347" s="1" t="s">
        <v>21</v>
      </c>
      <c r="J347" s="1">
        <v>21</v>
      </c>
      <c r="K347" s="1">
        <v>1406</v>
      </c>
      <c r="L347" s="1">
        <v>1406</v>
      </c>
      <c r="M347" s="1">
        <v>330000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330000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330000</v>
      </c>
      <c r="AJ347" s="1">
        <v>234</v>
      </c>
    </row>
    <row r="348" spans="1:36" x14ac:dyDescent="0.3">
      <c r="A348" s="1">
        <v>44</v>
      </c>
      <c r="B348" s="1" t="s">
        <v>14</v>
      </c>
      <c r="C348" s="1" t="s">
        <v>472</v>
      </c>
      <c r="D348" s="1" t="s">
        <v>600</v>
      </c>
      <c r="E348" s="1" t="s">
        <v>17</v>
      </c>
      <c r="F348" s="1" t="s">
        <v>29</v>
      </c>
      <c r="G348" s="1" t="s">
        <v>44</v>
      </c>
      <c r="H348" s="1" t="s">
        <v>532</v>
      </c>
      <c r="I348" s="1" t="s">
        <v>21</v>
      </c>
      <c r="J348" s="1">
        <v>21</v>
      </c>
      <c r="K348" s="1">
        <v>1305</v>
      </c>
      <c r="L348" s="1">
        <v>1305</v>
      </c>
      <c r="M348" s="1">
        <v>306000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306000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306000</v>
      </c>
      <c r="AJ348" s="1">
        <v>234</v>
      </c>
    </row>
    <row r="349" spans="1:36" x14ac:dyDescent="0.3">
      <c r="A349" s="1">
        <v>45</v>
      </c>
      <c r="B349" s="1" t="s">
        <v>14</v>
      </c>
      <c r="C349" s="1" t="s">
        <v>472</v>
      </c>
      <c r="D349" s="1" t="s">
        <v>16</v>
      </c>
      <c r="E349" s="1" t="s">
        <v>17</v>
      </c>
      <c r="F349" s="1" t="s">
        <v>37</v>
      </c>
      <c r="G349" s="1" t="s">
        <v>533</v>
      </c>
      <c r="H349" s="1" t="s">
        <v>534</v>
      </c>
      <c r="I349" s="1" t="s">
        <v>21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7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7">
        <v>0</v>
      </c>
      <c r="AI349" s="7">
        <v>0</v>
      </c>
      <c r="AJ349" s="1">
        <v>0</v>
      </c>
    </row>
    <row r="350" spans="1:36" x14ac:dyDescent="0.3">
      <c r="A350" s="1">
        <v>46</v>
      </c>
      <c r="B350" s="1" t="s">
        <v>14</v>
      </c>
      <c r="C350" s="1" t="s">
        <v>472</v>
      </c>
      <c r="D350" s="1" t="s">
        <v>109</v>
      </c>
      <c r="E350" s="1" t="s">
        <v>17</v>
      </c>
      <c r="F350" s="1" t="s">
        <v>18</v>
      </c>
      <c r="G350" s="1" t="s">
        <v>368</v>
      </c>
      <c r="H350" s="1" t="s">
        <v>535</v>
      </c>
      <c r="I350" s="1" t="s">
        <v>21</v>
      </c>
      <c r="J350" s="1">
        <v>18</v>
      </c>
      <c r="K350" s="1">
        <v>835</v>
      </c>
      <c r="L350" s="1">
        <v>835</v>
      </c>
      <c r="M350" s="1">
        <v>168000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7">
        <v>168000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7">
        <v>0</v>
      </c>
      <c r="AI350" s="7">
        <v>168000</v>
      </c>
      <c r="AJ350" s="1">
        <v>201</v>
      </c>
    </row>
    <row r="351" spans="1:36" x14ac:dyDescent="0.3">
      <c r="A351" s="1">
        <v>47</v>
      </c>
      <c r="B351" s="1" t="s">
        <v>14</v>
      </c>
      <c r="C351" s="1" t="s">
        <v>472</v>
      </c>
      <c r="D351" s="1" t="s">
        <v>699</v>
      </c>
      <c r="E351" s="1" t="s">
        <v>17</v>
      </c>
      <c r="F351" s="1" t="s">
        <v>18</v>
      </c>
      <c r="G351" s="1" t="s">
        <v>368</v>
      </c>
      <c r="H351" s="1" t="s">
        <v>536</v>
      </c>
      <c r="I351" s="1" t="s">
        <v>21</v>
      </c>
      <c r="J351" s="1">
        <v>19</v>
      </c>
      <c r="K351" s="1">
        <v>954</v>
      </c>
      <c r="L351" s="1">
        <v>954</v>
      </c>
      <c r="M351" s="1">
        <v>285000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7">
        <v>285000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7">
        <v>0</v>
      </c>
      <c r="AI351" s="7">
        <v>285000</v>
      </c>
      <c r="AJ351" s="1">
        <v>298</v>
      </c>
    </row>
    <row r="352" spans="1:36" x14ac:dyDescent="0.3">
      <c r="A352" s="1">
        <v>48</v>
      </c>
      <c r="B352" s="1" t="s">
        <v>14</v>
      </c>
      <c r="C352" s="1" t="s">
        <v>472</v>
      </c>
      <c r="D352" s="1" t="s">
        <v>507</v>
      </c>
      <c r="E352" s="1" t="s">
        <v>17</v>
      </c>
      <c r="F352" s="1" t="s">
        <v>18</v>
      </c>
      <c r="G352" s="1" t="s">
        <v>368</v>
      </c>
      <c r="H352" s="1" t="s">
        <v>537</v>
      </c>
      <c r="I352" s="1" t="s">
        <v>21</v>
      </c>
      <c r="J352" s="1">
        <v>21</v>
      </c>
      <c r="K352" s="1">
        <v>1696</v>
      </c>
      <c r="L352" s="1">
        <v>1696</v>
      </c>
      <c r="M352" s="1">
        <v>261000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7">
        <v>261000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7">
        <v>0</v>
      </c>
      <c r="AI352" s="7">
        <v>261000</v>
      </c>
      <c r="AJ352" s="1">
        <v>153</v>
      </c>
    </row>
    <row r="353" spans="1:36" x14ac:dyDescent="0.3">
      <c r="A353" s="1">
        <v>49</v>
      </c>
      <c r="B353" s="1" t="s">
        <v>14</v>
      </c>
      <c r="C353" s="1" t="s">
        <v>472</v>
      </c>
      <c r="D353" s="1" t="s">
        <v>486</v>
      </c>
      <c r="E353" s="1" t="s">
        <v>17</v>
      </c>
      <c r="F353" s="1" t="s">
        <v>18</v>
      </c>
      <c r="G353" s="1" t="s">
        <v>368</v>
      </c>
      <c r="H353" s="1" t="s">
        <v>538</v>
      </c>
      <c r="I353" s="1" t="s">
        <v>21</v>
      </c>
      <c r="J353" s="1">
        <v>15</v>
      </c>
      <c r="K353" s="1">
        <v>1031</v>
      </c>
      <c r="L353" s="1">
        <v>1031</v>
      </c>
      <c r="M353" s="1">
        <v>127000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127000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127000</v>
      </c>
      <c r="AJ353" s="1">
        <v>123</v>
      </c>
    </row>
    <row r="354" spans="1:36" x14ac:dyDescent="0.3">
      <c r="A354" s="1">
        <v>50</v>
      </c>
      <c r="B354" s="1" t="s">
        <v>14</v>
      </c>
      <c r="C354" s="1" t="s">
        <v>472</v>
      </c>
      <c r="D354" s="1" t="s">
        <v>583</v>
      </c>
      <c r="E354" s="1" t="s">
        <v>17</v>
      </c>
      <c r="F354" s="1" t="s">
        <v>18</v>
      </c>
      <c r="G354" s="1" t="s">
        <v>368</v>
      </c>
      <c r="H354" s="1" t="s">
        <v>539</v>
      </c>
      <c r="I354" s="1" t="s">
        <v>21</v>
      </c>
      <c r="J354" s="1">
        <v>24</v>
      </c>
      <c r="K354" s="1">
        <v>1870</v>
      </c>
      <c r="L354" s="1">
        <v>1870</v>
      </c>
      <c r="M354" s="1">
        <v>326000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7">
        <v>326000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7">
        <v>0</v>
      </c>
      <c r="AI354" s="7">
        <v>326000</v>
      </c>
      <c r="AJ354" s="1">
        <v>174</v>
      </c>
    </row>
    <row r="355" spans="1:36" x14ac:dyDescent="0.3">
      <c r="A355" s="1">
        <v>51</v>
      </c>
      <c r="B355" s="1" t="s">
        <v>14</v>
      </c>
      <c r="C355" s="1" t="s">
        <v>472</v>
      </c>
      <c r="D355" s="1" t="s">
        <v>581</v>
      </c>
      <c r="E355" s="1" t="s">
        <v>17</v>
      </c>
      <c r="F355" s="1" t="s">
        <v>29</v>
      </c>
      <c r="G355" s="1" t="s">
        <v>246</v>
      </c>
      <c r="H355" s="1" t="s">
        <v>540</v>
      </c>
      <c r="I355" s="1" t="s">
        <v>26</v>
      </c>
      <c r="J355" s="1">
        <v>2</v>
      </c>
      <c r="K355" s="1">
        <v>83</v>
      </c>
      <c r="L355" s="1">
        <v>83</v>
      </c>
      <c r="M355" s="1">
        <v>20000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20000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20000</v>
      </c>
      <c r="AJ355" s="1">
        <v>240</v>
      </c>
    </row>
    <row r="356" spans="1:36" x14ac:dyDescent="0.3">
      <c r="A356" s="2"/>
      <c r="B356" s="2" t="s">
        <v>47</v>
      </c>
      <c r="C356" s="2" t="s">
        <v>472</v>
      </c>
      <c r="D356" s="2"/>
      <c r="E356" s="2"/>
      <c r="F356" s="2"/>
      <c r="G356" s="2"/>
      <c r="H356" s="2"/>
      <c r="I356" s="2"/>
      <c r="J356" s="2"/>
      <c r="K356" s="2">
        <v>23175</v>
      </c>
      <c r="L356" s="2">
        <v>23175</v>
      </c>
      <c r="M356" s="2">
        <v>3811351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15990</v>
      </c>
      <c r="W356" s="2">
        <v>3827341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3827341</v>
      </c>
      <c r="AJ356" s="2"/>
    </row>
    <row r="357" spans="1:36" x14ac:dyDescent="0.3">
      <c r="A357" s="1">
        <v>1</v>
      </c>
      <c r="B357" s="1" t="s">
        <v>14</v>
      </c>
      <c r="C357" s="1" t="s">
        <v>545</v>
      </c>
      <c r="D357" s="1" t="s">
        <v>742</v>
      </c>
      <c r="E357" s="1" t="s">
        <v>17</v>
      </c>
      <c r="F357" s="1" t="s">
        <v>29</v>
      </c>
      <c r="G357" s="1" t="s">
        <v>144</v>
      </c>
      <c r="H357" s="1" t="s">
        <v>546</v>
      </c>
      <c r="I357" s="1" t="s">
        <v>21</v>
      </c>
      <c r="J357" s="1">
        <v>12</v>
      </c>
      <c r="K357" s="1">
        <v>538</v>
      </c>
      <c r="L357" s="1">
        <v>538</v>
      </c>
      <c r="M357" s="1">
        <v>60000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7">
        <v>60000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7">
        <v>0</v>
      </c>
      <c r="AI357" s="7">
        <v>60000</v>
      </c>
      <c r="AJ357" s="1">
        <v>111</v>
      </c>
    </row>
    <row r="358" spans="1:36" x14ac:dyDescent="0.3">
      <c r="A358" s="2"/>
      <c r="B358" s="2" t="s">
        <v>47</v>
      </c>
      <c r="C358" s="2" t="s">
        <v>545</v>
      </c>
      <c r="D358" s="2"/>
      <c r="E358" s="2"/>
      <c r="F358" s="2"/>
      <c r="G358" s="2"/>
      <c r="H358" s="2"/>
      <c r="I358" s="2"/>
      <c r="J358" s="2"/>
      <c r="K358" s="2">
        <v>538</v>
      </c>
      <c r="L358" s="2">
        <v>538</v>
      </c>
      <c r="M358" s="2">
        <v>60000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60000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60000</v>
      </c>
      <c r="AJ358" s="2"/>
    </row>
    <row r="359" spans="1:36" x14ac:dyDescent="0.3">
      <c r="A359" s="1">
        <v>1</v>
      </c>
      <c r="B359" s="1" t="s">
        <v>14</v>
      </c>
      <c r="C359" s="1" t="s">
        <v>547</v>
      </c>
      <c r="D359" s="1" t="s">
        <v>16</v>
      </c>
      <c r="E359" s="1" t="s">
        <v>17</v>
      </c>
      <c r="F359" s="1" t="s">
        <v>49</v>
      </c>
      <c r="G359" s="1" t="s">
        <v>101</v>
      </c>
      <c r="H359" s="1" t="s">
        <v>102</v>
      </c>
      <c r="I359" s="1" t="s">
        <v>49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7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7">
        <v>0</v>
      </c>
      <c r="AI359" s="7">
        <v>0</v>
      </c>
      <c r="AJ359" s="1">
        <v>0</v>
      </c>
    </row>
    <row r="360" spans="1:36" x14ac:dyDescent="0.3">
      <c r="A360" s="1">
        <v>2</v>
      </c>
      <c r="B360" s="1" t="s">
        <v>14</v>
      </c>
      <c r="C360" s="1" t="s">
        <v>547</v>
      </c>
      <c r="D360" s="1" t="s">
        <v>313</v>
      </c>
      <c r="E360" s="1" t="s">
        <v>17</v>
      </c>
      <c r="F360" s="1" t="s">
        <v>29</v>
      </c>
      <c r="G360" s="1" t="s">
        <v>44</v>
      </c>
      <c r="H360" s="1" t="s">
        <v>548</v>
      </c>
      <c r="I360" s="1" t="s">
        <v>21</v>
      </c>
      <c r="J360" s="1">
        <v>8</v>
      </c>
      <c r="K360" s="1">
        <v>759</v>
      </c>
      <c r="L360" s="1">
        <v>759</v>
      </c>
      <c r="M360" s="1">
        <v>110000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7">
        <v>110000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7">
        <v>0</v>
      </c>
      <c r="AI360" s="7">
        <v>110000</v>
      </c>
      <c r="AJ360" s="1">
        <v>144</v>
      </c>
    </row>
    <row r="361" spans="1:36" x14ac:dyDescent="0.3">
      <c r="A361" s="2"/>
      <c r="B361" s="2" t="s">
        <v>47</v>
      </c>
      <c r="C361" s="2" t="s">
        <v>547</v>
      </c>
      <c r="D361" s="2"/>
      <c r="E361" s="2"/>
      <c r="F361" s="2"/>
      <c r="G361" s="2"/>
      <c r="H361" s="2"/>
      <c r="I361" s="2"/>
      <c r="J361" s="2"/>
      <c r="K361" s="2">
        <v>759</v>
      </c>
      <c r="L361" s="2">
        <v>759</v>
      </c>
      <c r="M361" s="2">
        <v>110000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110000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110000</v>
      </c>
      <c r="AJ361" s="2"/>
    </row>
    <row r="362" spans="1:36" x14ac:dyDescent="0.3">
      <c r="A362" s="1">
        <v>1</v>
      </c>
      <c r="B362" s="1" t="s">
        <v>14</v>
      </c>
      <c r="C362" s="1" t="s">
        <v>549</v>
      </c>
      <c r="D362" s="1" t="s">
        <v>578</v>
      </c>
      <c r="E362" s="1" t="s">
        <v>17</v>
      </c>
      <c r="F362" s="1" t="s">
        <v>29</v>
      </c>
      <c r="G362" s="1" t="s">
        <v>144</v>
      </c>
      <c r="H362" s="1" t="s">
        <v>550</v>
      </c>
      <c r="I362" s="1" t="s">
        <v>21</v>
      </c>
      <c r="J362" s="1">
        <v>15</v>
      </c>
      <c r="K362" s="1">
        <v>1508</v>
      </c>
      <c r="L362" s="1">
        <v>1508</v>
      </c>
      <c r="M362" s="1">
        <v>220000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7">
        <v>220000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7">
        <v>0</v>
      </c>
      <c r="AI362" s="7">
        <v>220000</v>
      </c>
      <c r="AJ362" s="1">
        <v>145</v>
      </c>
    </row>
    <row r="363" spans="1:36" x14ac:dyDescent="0.3">
      <c r="A363" s="2"/>
      <c r="B363" s="2" t="s">
        <v>47</v>
      </c>
      <c r="C363" s="2" t="s">
        <v>549</v>
      </c>
      <c r="D363" s="2"/>
      <c r="E363" s="2"/>
      <c r="F363" s="2"/>
      <c r="G363" s="2"/>
      <c r="H363" s="2"/>
      <c r="I363" s="2"/>
      <c r="J363" s="2"/>
      <c r="K363" s="2">
        <v>1508</v>
      </c>
      <c r="L363" s="2">
        <v>1508</v>
      </c>
      <c r="M363" s="2">
        <v>220000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220000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220000</v>
      </c>
      <c r="AJ363" s="2"/>
    </row>
    <row r="364" spans="1:36" x14ac:dyDescent="0.3">
      <c r="A364" s="2"/>
      <c r="B364" s="2" t="s">
        <v>12</v>
      </c>
      <c r="C364" s="2" t="s">
        <v>14</v>
      </c>
      <c r="D364" s="2"/>
      <c r="E364" s="2"/>
      <c r="F364" s="2"/>
      <c r="G364" s="2"/>
      <c r="H364" s="2"/>
      <c r="I364" s="2"/>
      <c r="J364" s="2"/>
      <c r="K364" s="2">
        <v>251773</v>
      </c>
      <c r="L364" s="2">
        <v>251633</v>
      </c>
      <c r="M364" s="2">
        <v>33611150</v>
      </c>
      <c r="N364" s="2">
        <v>6100</v>
      </c>
      <c r="O364" s="2">
        <v>0</v>
      </c>
      <c r="P364" s="2">
        <v>0</v>
      </c>
      <c r="Q364" s="2">
        <v>5000</v>
      </c>
      <c r="R364" s="2">
        <v>0</v>
      </c>
      <c r="S364" s="2">
        <v>76000</v>
      </c>
      <c r="T364" s="2">
        <v>0</v>
      </c>
      <c r="U364" s="2">
        <v>0</v>
      </c>
      <c r="V364" s="2">
        <v>15990</v>
      </c>
      <c r="W364" s="2">
        <v>33714240</v>
      </c>
      <c r="X364" s="2">
        <v>0</v>
      </c>
      <c r="Y364" s="2">
        <v>0</v>
      </c>
      <c r="Z364" s="2">
        <v>3100</v>
      </c>
      <c r="AA364" s="2">
        <v>0</v>
      </c>
      <c r="AB364" s="2">
        <v>0</v>
      </c>
      <c r="AC364" s="2">
        <v>0</v>
      </c>
      <c r="AD364" s="2">
        <v>0</v>
      </c>
      <c r="AE364" s="2">
        <v>20000</v>
      </c>
      <c r="AF364" s="2">
        <v>0</v>
      </c>
      <c r="AG364" s="2">
        <v>0</v>
      </c>
      <c r="AH364" s="2">
        <v>23100</v>
      </c>
      <c r="AI364" s="2">
        <v>33737340</v>
      </c>
      <c r="AJ364" s="2"/>
    </row>
    <row r="365" spans="1:36" x14ac:dyDescent="0.3">
      <c r="A365" s="3">
        <v>348</v>
      </c>
      <c r="B365" s="3"/>
      <c r="C365" s="3"/>
      <c r="D365" s="3"/>
      <c r="E365" s="3"/>
      <c r="F365" s="3"/>
      <c r="G365" s="3"/>
      <c r="H365" s="3"/>
      <c r="I365" s="3"/>
      <c r="J365" s="3"/>
      <c r="K365" s="3">
        <v>251773</v>
      </c>
      <c r="L365" s="3">
        <v>251633</v>
      </c>
      <c r="M365" s="3">
        <v>33611150</v>
      </c>
      <c r="N365" s="3">
        <v>6100</v>
      </c>
      <c r="O365" s="3">
        <v>0</v>
      </c>
      <c r="P365" s="3">
        <v>0</v>
      </c>
      <c r="Q365" s="3">
        <v>5000</v>
      </c>
      <c r="R365" s="3">
        <v>0</v>
      </c>
      <c r="S365" s="3">
        <v>76000</v>
      </c>
      <c r="T365" s="3">
        <v>0</v>
      </c>
      <c r="U365" s="3">
        <v>0</v>
      </c>
      <c r="V365" s="3">
        <v>15990</v>
      </c>
      <c r="W365" s="3">
        <v>33714240</v>
      </c>
      <c r="X365" s="3">
        <v>0</v>
      </c>
      <c r="Y365" s="3">
        <v>0</v>
      </c>
      <c r="Z365" s="3">
        <v>3100</v>
      </c>
      <c r="AA365" s="3">
        <v>0</v>
      </c>
      <c r="AB365" s="3">
        <v>0</v>
      </c>
      <c r="AC365" s="3">
        <v>0</v>
      </c>
      <c r="AD365" s="3">
        <v>0</v>
      </c>
      <c r="AE365" s="3">
        <v>20000</v>
      </c>
      <c r="AF365" s="3">
        <v>0</v>
      </c>
      <c r="AG365" s="3">
        <v>0</v>
      </c>
      <c r="AH365" s="3">
        <v>23100</v>
      </c>
      <c r="AI365" s="3">
        <v>33737340</v>
      </c>
      <c r="AJ365" s="3"/>
    </row>
    <row r="366" spans="1:3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7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7"/>
      <c r="AJ366" s="1"/>
    </row>
  </sheetData>
  <mergeCells count="16"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AQ360"/>
  <sheetViews>
    <sheetView zoomScale="85" zoomScaleNormal="85" workbookViewId="0">
      <selection activeCell="J4" sqref="J4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612</v>
      </c>
      <c r="B1" s="114" t="s">
        <v>613</v>
      </c>
      <c r="C1" s="116" t="s">
        <v>614</v>
      </c>
      <c r="D1" s="116" t="s">
        <v>615</v>
      </c>
      <c r="E1" s="114" t="s">
        <v>616</v>
      </c>
      <c r="F1" s="114" t="s">
        <v>617</v>
      </c>
      <c r="G1" s="114" t="s">
        <v>618</v>
      </c>
      <c r="H1" s="114" t="s">
        <v>619</v>
      </c>
      <c r="I1" s="114" t="s">
        <v>552</v>
      </c>
      <c r="J1" s="114" t="s">
        <v>621</v>
      </c>
      <c r="K1" s="115" t="s">
        <v>622</v>
      </c>
      <c r="L1" s="115" t="s">
        <v>623</v>
      </c>
      <c r="M1" s="110" t="s">
        <v>624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625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626</v>
      </c>
      <c r="AJ1" s="113" t="s">
        <v>627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638</v>
      </c>
      <c r="AI2" s="113"/>
      <c r="AJ2" s="113" t="s">
        <v>627</v>
      </c>
    </row>
    <row r="3" spans="1:43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0</v>
      </c>
      <c r="AJ6" s="1">
        <v>0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16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0</v>
      </c>
      <c r="AJ7" s="1">
        <v>0</v>
      </c>
    </row>
    <row r="8" spans="1:43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x14ac:dyDescent="0.3">
      <c r="A12" s="1">
        <v>10</v>
      </c>
      <c r="B12" s="1" t="s">
        <v>14</v>
      </c>
      <c r="C12" s="1" t="s">
        <v>15</v>
      </c>
      <c r="D12" s="1" t="s">
        <v>28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11</v>
      </c>
      <c r="K12" s="1">
        <v>888</v>
      </c>
      <c r="L12" s="1">
        <v>888</v>
      </c>
      <c r="M12" s="1">
        <v>100000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100000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100000</v>
      </c>
      <c r="AJ12" s="1">
        <v>112</v>
      </c>
    </row>
    <row r="13" spans="1:43" x14ac:dyDescent="0.3">
      <c r="A13" s="1">
        <v>11</v>
      </c>
      <c r="B13" s="1" t="s">
        <v>14</v>
      </c>
      <c r="C13" s="1" t="s">
        <v>15</v>
      </c>
      <c r="D13" s="1" t="s">
        <v>587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9</v>
      </c>
      <c r="K13" s="1">
        <v>1336</v>
      </c>
      <c r="L13" s="1">
        <v>1336</v>
      </c>
      <c r="M13" s="1">
        <v>170000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170000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170000</v>
      </c>
      <c r="AJ13" s="1">
        <v>127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2224</v>
      </c>
      <c r="L14" s="2">
        <v>2224</v>
      </c>
      <c r="M14" s="2">
        <v>270000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270000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270000</v>
      </c>
      <c r="AJ14" s="2"/>
    </row>
    <row r="15" spans="1:43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15</v>
      </c>
      <c r="K17" s="1">
        <v>1006</v>
      </c>
      <c r="L17" s="1">
        <v>1006</v>
      </c>
      <c r="M17" s="1">
        <v>150000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150000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150000</v>
      </c>
      <c r="AJ17" s="1">
        <v>149</v>
      </c>
    </row>
    <row r="18" spans="1:36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14</v>
      </c>
      <c r="K19" s="1">
        <v>1610</v>
      </c>
      <c r="L19" s="1">
        <v>1610</v>
      </c>
      <c r="M19" s="1">
        <v>230000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230000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230000</v>
      </c>
      <c r="AJ19" s="1">
        <v>142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2616</v>
      </c>
      <c r="L20" s="2">
        <v>2616</v>
      </c>
      <c r="M20" s="2">
        <v>380000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380000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380000</v>
      </c>
      <c r="AJ20" s="2"/>
    </row>
    <row r="21" spans="1:36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x14ac:dyDescent="0.3">
      <c r="A34" s="1">
        <v>14</v>
      </c>
      <c r="B34" s="1" t="s">
        <v>14</v>
      </c>
      <c r="C34" s="1" t="s">
        <v>60</v>
      </c>
      <c r="D34" s="1" t="s">
        <v>16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0</v>
      </c>
      <c r="AJ34" s="1">
        <v>0</v>
      </c>
    </row>
    <row r="35" spans="1:36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16</v>
      </c>
      <c r="E37" s="1" t="s">
        <v>17</v>
      </c>
      <c r="F37" s="1" t="s">
        <v>29</v>
      </c>
      <c r="G37" s="1" t="s">
        <v>30</v>
      </c>
      <c r="H37" s="1" t="s">
        <v>392</v>
      </c>
      <c r="I37" s="1" t="s">
        <v>21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0</v>
      </c>
      <c r="AJ37" s="1">
        <v>0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16</v>
      </c>
      <c r="E38" s="1" t="s">
        <v>17</v>
      </c>
      <c r="F38" s="1" t="s">
        <v>29</v>
      </c>
      <c r="G38" s="1" t="s">
        <v>30</v>
      </c>
      <c r="H38" s="1" t="s">
        <v>323</v>
      </c>
      <c r="I38" s="1" t="s">
        <v>21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0</v>
      </c>
      <c r="AJ38" s="1">
        <v>0</v>
      </c>
    </row>
    <row r="39" spans="1:36" x14ac:dyDescent="0.3">
      <c r="A39" s="1">
        <v>19</v>
      </c>
      <c r="B39" s="1" t="s">
        <v>14</v>
      </c>
      <c r="C39" s="1" t="s">
        <v>60</v>
      </c>
      <c r="D39" s="1" t="s">
        <v>16</v>
      </c>
      <c r="E39" s="1" t="s">
        <v>17</v>
      </c>
      <c r="F39" s="1" t="s">
        <v>29</v>
      </c>
      <c r="G39" s="1" t="s">
        <v>85</v>
      </c>
      <c r="H39" s="1" t="s">
        <v>86</v>
      </c>
      <c r="I39" s="1" t="s">
        <v>26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16</v>
      </c>
      <c r="E40" s="1" t="s">
        <v>17</v>
      </c>
      <c r="F40" s="1" t="s">
        <v>29</v>
      </c>
      <c r="G40" s="1" t="s">
        <v>30</v>
      </c>
      <c r="H40" s="1" t="s">
        <v>395</v>
      </c>
      <c r="I40" s="1" t="s">
        <v>26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0</v>
      </c>
      <c r="AJ40" s="1">
        <v>0</v>
      </c>
    </row>
    <row r="41" spans="1:36" x14ac:dyDescent="0.3">
      <c r="A41" s="1">
        <v>21</v>
      </c>
      <c r="B41" s="1" t="s">
        <v>14</v>
      </c>
      <c r="C41" s="1" t="s">
        <v>60</v>
      </c>
      <c r="D41" s="1" t="s">
        <v>16</v>
      </c>
      <c r="E41" s="1" t="s">
        <v>17</v>
      </c>
      <c r="F41" s="1" t="s">
        <v>29</v>
      </c>
      <c r="G41" s="1" t="s">
        <v>98</v>
      </c>
      <c r="H41" s="1" t="s">
        <v>99</v>
      </c>
      <c r="I41" s="1" t="s">
        <v>26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0</v>
      </c>
      <c r="AJ41" s="1">
        <v>0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470</v>
      </c>
      <c r="E42" s="1" t="s">
        <v>17</v>
      </c>
      <c r="F42" s="1" t="s">
        <v>18</v>
      </c>
      <c r="G42" s="1" t="s">
        <v>107</v>
      </c>
      <c r="H42" s="1" t="s">
        <v>108</v>
      </c>
      <c r="I42" s="1" t="s">
        <v>21</v>
      </c>
      <c r="J42" s="1">
        <v>14</v>
      </c>
      <c r="K42" s="1">
        <v>1712</v>
      </c>
      <c r="L42" s="1">
        <v>1712</v>
      </c>
      <c r="M42" s="1">
        <v>168000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168000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168000</v>
      </c>
      <c r="AJ42" s="1">
        <v>98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115</v>
      </c>
      <c r="E43" s="1" t="s">
        <v>17</v>
      </c>
      <c r="F43" s="1" t="s">
        <v>18</v>
      </c>
      <c r="G43" s="1" t="s">
        <v>107</v>
      </c>
      <c r="H43" s="1" t="s">
        <v>445</v>
      </c>
      <c r="I43" s="1" t="s">
        <v>21</v>
      </c>
      <c r="J43" s="1">
        <v>18</v>
      </c>
      <c r="K43" s="1">
        <v>2666</v>
      </c>
      <c r="L43" s="1">
        <v>2666</v>
      </c>
      <c r="M43" s="1">
        <v>357000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357000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357000</v>
      </c>
      <c r="AJ43" s="1">
        <v>133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590</v>
      </c>
      <c r="E44" s="1" t="s">
        <v>17</v>
      </c>
      <c r="F44" s="1" t="s">
        <v>29</v>
      </c>
      <c r="G44" s="1" t="s">
        <v>61</v>
      </c>
      <c r="H44" s="1" t="s">
        <v>114</v>
      </c>
      <c r="I44" s="1" t="s">
        <v>26</v>
      </c>
      <c r="J44" s="1">
        <v>15</v>
      </c>
      <c r="K44" s="1">
        <v>1203</v>
      </c>
      <c r="L44" s="1">
        <v>1203</v>
      </c>
      <c r="M44" s="1">
        <v>240000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240000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240000</v>
      </c>
      <c r="AJ44" s="1">
        <v>199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679</v>
      </c>
      <c r="E45" s="1" t="s">
        <v>17</v>
      </c>
      <c r="F45" s="1" t="s">
        <v>29</v>
      </c>
      <c r="G45" s="1" t="s">
        <v>61</v>
      </c>
      <c r="H45" s="1" t="s">
        <v>116</v>
      </c>
      <c r="I45" s="1" t="s">
        <v>26</v>
      </c>
      <c r="J45" s="1">
        <v>16</v>
      </c>
      <c r="K45" s="1">
        <v>1941</v>
      </c>
      <c r="L45" s="1">
        <v>1941</v>
      </c>
      <c r="M45" s="1">
        <v>266000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266000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266000</v>
      </c>
      <c r="AJ45" s="1">
        <v>137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117</v>
      </c>
      <c r="E46" s="1" t="s">
        <v>32</v>
      </c>
      <c r="F46" s="1" t="s">
        <v>118</v>
      </c>
      <c r="G46" s="1" t="s">
        <v>119</v>
      </c>
      <c r="H46" s="1" t="s">
        <v>120</v>
      </c>
      <c r="I46" s="1" t="s">
        <v>26</v>
      </c>
      <c r="J46" s="1">
        <v>2</v>
      </c>
      <c r="K46" s="1">
        <v>190</v>
      </c>
      <c r="L46" s="1">
        <v>190</v>
      </c>
      <c r="M46" s="1">
        <v>68000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68000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68000</v>
      </c>
      <c r="AJ46" s="1">
        <v>357</v>
      </c>
    </row>
    <row r="47" spans="1:36" x14ac:dyDescent="0.3">
      <c r="A47" s="1">
        <v>27</v>
      </c>
      <c r="B47" s="1" t="s">
        <v>14</v>
      </c>
      <c r="C47" s="1" t="s">
        <v>60</v>
      </c>
      <c r="D47" s="1" t="s">
        <v>16</v>
      </c>
      <c r="E47" s="1" t="s">
        <v>17</v>
      </c>
      <c r="F47" s="1" t="s">
        <v>37</v>
      </c>
      <c r="G47" s="1" t="s">
        <v>121</v>
      </c>
      <c r="H47" s="1" t="s">
        <v>122</v>
      </c>
      <c r="I47" s="1" t="s">
        <v>21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0</v>
      </c>
      <c r="AJ47" s="1">
        <v>0</v>
      </c>
    </row>
    <row r="48" spans="1:36" x14ac:dyDescent="0.3">
      <c r="A48" s="1">
        <v>28</v>
      </c>
      <c r="B48" s="1" t="s">
        <v>14</v>
      </c>
      <c r="C48" s="1" t="s">
        <v>60</v>
      </c>
      <c r="D48" s="1" t="s">
        <v>16</v>
      </c>
      <c r="E48" s="1" t="s">
        <v>17</v>
      </c>
      <c r="F48" s="1" t="s">
        <v>40</v>
      </c>
      <c r="G48" s="1" t="s">
        <v>123</v>
      </c>
      <c r="H48" s="1" t="s">
        <v>124</v>
      </c>
      <c r="I48" s="1" t="s">
        <v>21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0</v>
      </c>
      <c r="AJ48" s="1">
        <v>0</v>
      </c>
    </row>
    <row r="49" spans="1:36" x14ac:dyDescent="0.3">
      <c r="A49" s="1">
        <v>29</v>
      </c>
      <c r="B49" s="1" t="s">
        <v>14</v>
      </c>
      <c r="C49" s="1" t="s">
        <v>60</v>
      </c>
      <c r="D49" s="1" t="s">
        <v>16</v>
      </c>
      <c r="E49" s="1" t="s">
        <v>17</v>
      </c>
      <c r="F49" s="1" t="s">
        <v>37</v>
      </c>
      <c r="G49" s="1" t="s">
        <v>121</v>
      </c>
      <c r="H49" s="1" t="s">
        <v>125</v>
      </c>
      <c r="I49" s="1" t="s">
        <v>26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0</v>
      </c>
      <c r="AJ49" s="1">
        <v>0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81</v>
      </c>
      <c r="E50" s="1" t="s">
        <v>17</v>
      </c>
      <c r="F50" s="1" t="s">
        <v>29</v>
      </c>
      <c r="G50" s="1" t="s">
        <v>129</v>
      </c>
      <c r="H50" s="1" t="s">
        <v>130</v>
      </c>
      <c r="I50" s="1" t="s">
        <v>21</v>
      </c>
      <c r="J50" s="1">
        <v>25</v>
      </c>
      <c r="K50" s="1">
        <v>2739</v>
      </c>
      <c r="L50" s="1">
        <v>2739</v>
      </c>
      <c r="M50" s="1">
        <v>477000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477000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477000</v>
      </c>
      <c r="AJ50" s="1">
        <v>174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201</v>
      </c>
      <c r="E51" s="1" t="s">
        <v>17</v>
      </c>
      <c r="F51" s="1" t="s">
        <v>29</v>
      </c>
      <c r="G51" s="1" t="s">
        <v>129</v>
      </c>
      <c r="H51" s="1" t="s">
        <v>132</v>
      </c>
      <c r="I51" s="1" t="s">
        <v>21</v>
      </c>
      <c r="J51" s="1">
        <v>24</v>
      </c>
      <c r="K51" s="1">
        <v>3805</v>
      </c>
      <c r="L51" s="1">
        <v>3805</v>
      </c>
      <c r="M51" s="1">
        <v>655000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655000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655000</v>
      </c>
      <c r="AJ51" s="1">
        <v>172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489</v>
      </c>
      <c r="E52" s="1" t="s">
        <v>17</v>
      </c>
      <c r="F52" s="1" t="s">
        <v>29</v>
      </c>
      <c r="G52" s="1" t="s">
        <v>129</v>
      </c>
      <c r="H52" s="1" t="s">
        <v>405</v>
      </c>
      <c r="I52" s="1" t="s">
        <v>21</v>
      </c>
      <c r="J52" s="1">
        <v>18</v>
      </c>
      <c r="K52" s="1">
        <v>1918</v>
      </c>
      <c r="L52" s="1">
        <v>1918</v>
      </c>
      <c r="M52" s="1">
        <v>410000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410000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410000</v>
      </c>
      <c r="AJ52" s="1">
        <v>213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128</v>
      </c>
      <c r="E53" s="1" t="s">
        <v>17</v>
      </c>
      <c r="F53" s="1" t="s">
        <v>29</v>
      </c>
      <c r="G53" s="1" t="s">
        <v>129</v>
      </c>
      <c r="H53" s="1" t="s">
        <v>345</v>
      </c>
      <c r="I53" s="1" t="s">
        <v>21</v>
      </c>
      <c r="J53" s="1">
        <v>18</v>
      </c>
      <c r="K53" s="1">
        <v>2269</v>
      </c>
      <c r="L53" s="1">
        <v>2269</v>
      </c>
      <c r="M53" s="1">
        <v>420000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420000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420000</v>
      </c>
      <c r="AJ53" s="1">
        <v>185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134</v>
      </c>
      <c r="E54" s="1" t="s">
        <v>17</v>
      </c>
      <c r="F54" s="1" t="s">
        <v>29</v>
      </c>
      <c r="G54" s="1" t="s">
        <v>129</v>
      </c>
      <c r="H54" s="1" t="s">
        <v>451</v>
      </c>
      <c r="I54" s="1" t="s">
        <v>21</v>
      </c>
      <c r="J54" s="1">
        <v>23</v>
      </c>
      <c r="K54" s="1">
        <v>1575</v>
      </c>
      <c r="L54" s="1">
        <v>1575</v>
      </c>
      <c r="M54" s="1">
        <v>325000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325000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325000</v>
      </c>
      <c r="AJ54" s="1">
        <v>206</v>
      </c>
    </row>
    <row r="55" spans="1:36" x14ac:dyDescent="0.3">
      <c r="A55" s="1">
        <v>35</v>
      </c>
      <c r="B55" s="1" t="s">
        <v>14</v>
      </c>
      <c r="C55" s="1" t="s">
        <v>60</v>
      </c>
      <c r="D55" s="1" t="s">
        <v>521</v>
      </c>
      <c r="E55" s="1" t="s">
        <v>17</v>
      </c>
      <c r="F55" s="1" t="s">
        <v>29</v>
      </c>
      <c r="G55" s="1" t="s">
        <v>85</v>
      </c>
      <c r="H55" s="1" t="s">
        <v>133</v>
      </c>
      <c r="I55" s="1" t="s">
        <v>26</v>
      </c>
      <c r="J55" s="1">
        <v>3</v>
      </c>
      <c r="K55" s="1">
        <v>694</v>
      </c>
      <c r="L55" s="1">
        <v>694</v>
      </c>
      <c r="M55" s="1">
        <v>60000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60000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60000</v>
      </c>
      <c r="AJ55" s="1">
        <v>86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751</v>
      </c>
      <c r="E56" s="1" t="s">
        <v>32</v>
      </c>
      <c r="F56" s="1" t="s">
        <v>29</v>
      </c>
      <c r="G56" s="1" t="s">
        <v>33</v>
      </c>
      <c r="H56" s="1" t="s">
        <v>137</v>
      </c>
      <c r="I56" s="1" t="s">
        <v>26</v>
      </c>
      <c r="J56" s="1">
        <v>22</v>
      </c>
      <c r="K56" s="1">
        <v>2618</v>
      </c>
      <c r="L56" s="1">
        <v>2618</v>
      </c>
      <c r="M56" s="1">
        <v>370000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370000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370000</v>
      </c>
      <c r="AJ56" s="1">
        <v>141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225</v>
      </c>
      <c r="E57" s="1" t="s">
        <v>32</v>
      </c>
      <c r="F57" s="1" t="s">
        <v>29</v>
      </c>
      <c r="G57" s="1" t="s">
        <v>33</v>
      </c>
      <c r="H57" s="1" t="s">
        <v>226</v>
      </c>
      <c r="I57" s="1" t="s">
        <v>26</v>
      </c>
      <c r="J57" s="1">
        <v>21</v>
      </c>
      <c r="K57" s="1">
        <v>2233</v>
      </c>
      <c r="L57" s="1">
        <v>2233</v>
      </c>
      <c r="M57" s="1">
        <v>350000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350000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350000</v>
      </c>
      <c r="AJ57" s="1">
        <v>156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136</v>
      </c>
      <c r="E58" s="1" t="s">
        <v>32</v>
      </c>
      <c r="F58" s="1" t="s">
        <v>29</v>
      </c>
      <c r="G58" s="1" t="s">
        <v>33</v>
      </c>
      <c r="H58" s="1" t="s">
        <v>522</v>
      </c>
      <c r="I58" s="1" t="s">
        <v>26</v>
      </c>
      <c r="J58" s="1">
        <v>21</v>
      </c>
      <c r="K58" s="1">
        <v>2941</v>
      </c>
      <c r="L58" s="1">
        <v>2941</v>
      </c>
      <c r="M58" s="1">
        <v>430000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430000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430000</v>
      </c>
      <c r="AJ58" s="1">
        <v>146</v>
      </c>
    </row>
    <row r="59" spans="1:36" x14ac:dyDescent="0.3">
      <c r="A59" s="1">
        <v>39</v>
      </c>
      <c r="B59" s="1" t="s">
        <v>14</v>
      </c>
      <c r="C59" s="1" t="s">
        <v>60</v>
      </c>
      <c r="D59" s="1" t="s">
        <v>16</v>
      </c>
      <c r="E59" s="1" t="s">
        <v>17</v>
      </c>
      <c r="F59" s="1" t="s">
        <v>29</v>
      </c>
      <c r="G59" s="1" t="s">
        <v>138</v>
      </c>
      <c r="H59" s="1" t="s">
        <v>139</v>
      </c>
      <c r="I59" s="1" t="s">
        <v>26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0</v>
      </c>
      <c r="AJ59" s="1">
        <v>0</v>
      </c>
    </row>
    <row r="60" spans="1:36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98</v>
      </c>
      <c r="H60" s="1" t="s">
        <v>141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61</v>
      </c>
      <c r="H61" s="1" t="s">
        <v>142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512</v>
      </c>
      <c r="E62" s="1" t="s">
        <v>32</v>
      </c>
      <c r="F62" s="1" t="s">
        <v>29</v>
      </c>
      <c r="G62" s="1" t="s">
        <v>33</v>
      </c>
      <c r="H62" s="1" t="s">
        <v>143</v>
      </c>
      <c r="I62" s="1" t="s">
        <v>26</v>
      </c>
      <c r="J62" s="1">
        <v>18</v>
      </c>
      <c r="K62" s="1">
        <v>2486</v>
      </c>
      <c r="L62" s="1">
        <v>2486</v>
      </c>
      <c r="M62" s="1">
        <v>360000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360000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360000</v>
      </c>
      <c r="AJ62" s="1">
        <v>144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210</v>
      </c>
      <c r="E63" s="1" t="s">
        <v>17</v>
      </c>
      <c r="F63" s="1" t="s">
        <v>29</v>
      </c>
      <c r="G63" s="1" t="s">
        <v>144</v>
      </c>
      <c r="H63" s="1" t="s">
        <v>285</v>
      </c>
      <c r="I63" s="1" t="s">
        <v>21</v>
      </c>
      <c r="J63" s="1">
        <v>1</v>
      </c>
      <c r="K63" s="1">
        <v>102</v>
      </c>
      <c r="L63" s="1">
        <v>102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0</v>
      </c>
      <c r="AJ63" s="1">
        <v>0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140</v>
      </c>
      <c r="E64" s="1" t="s">
        <v>17</v>
      </c>
      <c r="F64" s="1" t="s">
        <v>29</v>
      </c>
      <c r="G64" s="1" t="s">
        <v>144</v>
      </c>
      <c r="H64" s="1" t="s">
        <v>145</v>
      </c>
      <c r="I64" s="1" t="s">
        <v>21</v>
      </c>
      <c r="J64" s="1">
        <v>19</v>
      </c>
      <c r="K64" s="1">
        <v>3488</v>
      </c>
      <c r="L64" s="1">
        <v>3488</v>
      </c>
      <c r="M64" s="1">
        <v>545000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545000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545000</v>
      </c>
      <c r="AJ64" s="1">
        <v>156</v>
      </c>
    </row>
    <row r="65" spans="1:36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17</v>
      </c>
      <c r="F65" s="1" t="s">
        <v>29</v>
      </c>
      <c r="G65" s="1" t="s">
        <v>61</v>
      </c>
      <c r="H65" s="1" t="s">
        <v>146</v>
      </c>
      <c r="I65" s="1" t="s">
        <v>26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x14ac:dyDescent="0.3">
      <c r="A66" s="1">
        <v>46</v>
      </c>
      <c r="B66" s="1" t="s">
        <v>14</v>
      </c>
      <c r="C66" s="1" t="s">
        <v>60</v>
      </c>
      <c r="D66" s="1" t="s">
        <v>16</v>
      </c>
      <c r="E66" s="1" t="s">
        <v>17</v>
      </c>
      <c r="F66" s="1" t="s">
        <v>29</v>
      </c>
      <c r="G66" s="1" t="s">
        <v>61</v>
      </c>
      <c r="H66" s="1" t="s">
        <v>147</v>
      </c>
      <c r="I66" s="1" t="s">
        <v>26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0</v>
      </c>
      <c r="AJ66" s="1">
        <v>0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78</v>
      </c>
      <c r="E67" s="1" t="s">
        <v>17</v>
      </c>
      <c r="F67" s="1" t="s">
        <v>29</v>
      </c>
      <c r="G67" s="1" t="s">
        <v>61</v>
      </c>
      <c r="H67" s="1" t="s">
        <v>148</v>
      </c>
      <c r="I67" s="1" t="s">
        <v>26</v>
      </c>
      <c r="J67" s="1">
        <v>16</v>
      </c>
      <c r="K67" s="1">
        <v>2596</v>
      </c>
      <c r="L67" s="1">
        <v>2596</v>
      </c>
      <c r="M67" s="1">
        <v>306000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306000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306000</v>
      </c>
      <c r="AJ67" s="1">
        <v>117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592</v>
      </c>
      <c r="E68" s="1" t="s">
        <v>17</v>
      </c>
      <c r="F68" s="1" t="s">
        <v>29</v>
      </c>
      <c r="G68" s="1" t="s">
        <v>61</v>
      </c>
      <c r="H68" s="1" t="s">
        <v>149</v>
      </c>
      <c r="I68" s="1" t="s">
        <v>26</v>
      </c>
      <c r="J68" s="1">
        <v>23</v>
      </c>
      <c r="K68" s="1">
        <v>4042</v>
      </c>
      <c r="L68" s="1">
        <v>4042</v>
      </c>
      <c r="M68" s="1">
        <v>431000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431000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431000</v>
      </c>
      <c r="AJ68" s="1">
        <v>106</v>
      </c>
    </row>
    <row r="69" spans="1:36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29</v>
      </c>
      <c r="G69" s="1" t="s">
        <v>150</v>
      </c>
      <c r="H69" s="1" t="s">
        <v>151</v>
      </c>
      <c r="I69" s="1" t="s">
        <v>21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152</v>
      </c>
      <c r="G70" s="1" t="s">
        <v>153</v>
      </c>
      <c r="H70" s="1" t="s">
        <v>154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37</v>
      </c>
      <c r="G71" s="1" t="s">
        <v>155</v>
      </c>
      <c r="H71" s="1" t="s">
        <v>156</v>
      </c>
      <c r="I71" s="1" t="s">
        <v>21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131</v>
      </c>
      <c r="E72" s="1" t="s">
        <v>17</v>
      </c>
      <c r="F72" s="1" t="s">
        <v>29</v>
      </c>
      <c r="G72" s="1" t="s">
        <v>44</v>
      </c>
      <c r="H72" s="1" t="s">
        <v>157</v>
      </c>
      <c r="I72" s="1" t="s">
        <v>21</v>
      </c>
      <c r="J72" s="1">
        <v>18</v>
      </c>
      <c r="K72" s="1">
        <v>1151</v>
      </c>
      <c r="L72" s="1">
        <v>1151</v>
      </c>
      <c r="M72" s="1">
        <v>240000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240000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240000</v>
      </c>
      <c r="AJ72" s="1">
        <v>208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92</v>
      </c>
      <c r="E73" s="1" t="s">
        <v>17</v>
      </c>
      <c r="F73" s="1" t="s">
        <v>29</v>
      </c>
      <c r="G73" s="1" t="s">
        <v>44</v>
      </c>
      <c r="H73" s="1" t="s">
        <v>158</v>
      </c>
      <c r="I73" s="1" t="s">
        <v>21</v>
      </c>
      <c r="J73" s="1">
        <v>19</v>
      </c>
      <c r="K73" s="1">
        <v>1161</v>
      </c>
      <c r="L73" s="1">
        <v>1161</v>
      </c>
      <c r="M73" s="1">
        <v>259985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259985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259985</v>
      </c>
      <c r="AJ73" s="1">
        <v>223</v>
      </c>
    </row>
    <row r="74" spans="1:36" x14ac:dyDescent="0.3">
      <c r="A74" s="1">
        <v>54</v>
      </c>
      <c r="B74" s="1" t="s">
        <v>14</v>
      </c>
      <c r="C74" s="1" t="s">
        <v>60</v>
      </c>
      <c r="D74" s="1" t="s">
        <v>603</v>
      </c>
      <c r="E74" s="1" t="s">
        <v>17</v>
      </c>
      <c r="F74" s="1" t="s">
        <v>29</v>
      </c>
      <c r="G74" s="1" t="s">
        <v>44</v>
      </c>
      <c r="H74" s="1" t="s">
        <v>159</v>
      </c>
      <c r="I74" s="1" t="s">
        <v>21</v>
      </c>
      <c r="J74" s="1">
        <v>17</v>
      </c>
      <c r="K74" s="1">
        <v>2546</v>
      </c>
      <c r="L74" s="1">
        <v>2546</v>
      </c>
      <c r="M74" s="1">
        <v>342000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342000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342000</v>
      </c>
      <c r="AJ74" s="1">
        <v>134</v>
      </c>
    </row>
    <row r="75" spans="1:36" x14ac:dyDescent="0.3">
      <c r="A75" s="1">
        <v>55</v>
      </c>
      <c r="B75" s="1" t="s">
        <v>14</v>
      </c>
      <c r="C75" s="1" t="s">
        <v>60</v>
      </c>
      <c r="D75" s="1" t="s">
        <v>113</v>
      </c>
      <c r="E75" s="1" t="s">
        <v>17</v>
      </c>
      <c r="F75" s="1" t="s">
        <v>29</v>
      </c>
      <c r="G75" s="1" t="s">
        <v>85</v>
      </c>
      <c r="H75" s="1" t="s">
        <v>160</v>
      </c>
      <c r="I75" s="1" t="s">
        <v>26</v>
      </c>
      <c r="J75" s="1">
        <v>4</v>
      </c>
      <c r="K75" s="1">
        <v>281</v>
      </c>
      <c r="L75" s="1">
        <v>281</v>
      </c>
      <c r="M75" s="1">
        <v>60000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60000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60000</v>
      </c>
      <c r="AJ75" s="1">
        <v>213</v>
      </c>
    </row>
    <row r="76" spans="1:36" x14ac:dyDescent="0.3">
      <c r="A76" s="1">
        <v>56</v>
      </c>
      <c r="B76" s="1" t="s">
        <v>14</v>
      </c>
      <c r="C76" s="1" t="s">
        <v>60</v>
      </c>
      <c r="D76" s="1" t="s">
        <v>78</v>
      </c>
      <c r="E76" s="1" t="s">
        <v>17</v>
      </c>
      <c r="F76" s="1" t="s">
        <v>29</v>
      </c>
      <c r="G76" s="1" t="s">
        <v>161</v>
      </c>
      <c r="H76" s="1" t="s">
        <v>162</v>
      </c>
      <c r="I76" s="1" t="s">
        <v>26</v>
      </c>
      <c r="J76" s="1">
        <v>3</v>
      </c>
      <c r="K76" s="1">
        <v>421</v>
      </c>
      <c r="L76" s="1">
        <v>421</v>
      </c>
      <c r="M76" s="1">
        <v>50000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50000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50000</v>
      </c>
      <c r="AJ76" s="1">
        <v>118</v>
      </c>
    </row>
    <row r="77" spans="1:36" x14ac:dyDescent="0.3">
      <c r="A77" s="2"/>
      <c r="B77" s="2" t="s">
        <v>47</v>
      </c>
      <c r="C77" s="2" t="s">
        <v>60</v>
      </c>
      <c r="D77" s="2"/>
      <c r="E77" s="2"/>
      <c r="F77" s="2"/>
      <c r="G77" s="2"/>
      <c r="H77" s="2"/>
      <c r="I77" s="2"/>
      <c r="J77" s="2"/>
      <c r="K77" s="2">
        <v>46778</v>
      </c>
      <c r="L77" s="2">
        <v>46778</v>
      </c>
      <c r="M77" s="2">
        <v>7189985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7189985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7189985</v>
      </c>
      <c r="AJ77" s="2"/>
    </row>
    <row r="78" spans="1:36" x14ac:dyDescent="0.3">
      <c r="A78" s="1">
        <v>1</v>
      </c>
      <c r="B78" s="1" t="s">
        <v>14</v>
      </c>
      <c r="C78" s="1" t="s">
        <v>163</v>
      </c>
      <c r="D78" s="1" t="s">
        <v>16</v>
      </c>
      <c r="E78" s="1" t="s">
        <v>32</v>
      </c>
      <c r="F78" s="1" t="s">
        <v>118</v>
      </c>
      <c r="G78" s="1" t="s">
        <v>164</v>
      </c>
      <c r="H78" s="1" t="s">
        <v>165</v>
      </c>
      <c r="I78" s="1" t="s">
        <v>26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x14ac:dyDescent="0.3">
      <c r="A79" s="1">
        <v>2</v>
      </c>
      <c r="B79" s="1" t="s">
        <v>14</v>
      </c>
      <c r="C79" s="1" t="s">
        <v>163</v>
      </c>
      <c r="D79" s="1" t="s">
        <v>16</v>
      </c>
      <c r="E79" s="1" t="s">
        <v>17</v>
      </c>
      <c r="F79" s="1" t="s">
        <v>18</v>
      </c>
      <c r="G79" s="1" t="s">
        <v>19</v>
      </c>
      <c r="H79" s="1" t="s">
        <v>166</v>
      </c>
      <c r="I79" s="1" t="s">
        <v>21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x14ac:dyDescent="0.3">
      <c r="A80" s="1">
        <v>3</v>
      </c>
      <c r="B80" s="1" t="s">
        <v>14</v>
      </c>
      <c r="C80" s="1" t="s">
        <v>163</v>
      </c>
      <c r="D80" s="1" t="s">
        <v>16</v>
      </c>
      <c r="E80" s="1" t="s">
        <v>17</v>
      </c>
      <c r="F80" s="1" t="s">
        <v>49</v>
      </c>
      <c r="G80" s="1" t="s">
        <v>63</v>
      </c>
      <c r="H80" s="1" t="s">
        <v>167</v>
      </c>
      <c r="I80" s="1" t="s">
        <v>49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x14ac:dyDescent="0.3">
      <c r="A81" s="1">
        <v>4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49</v>
      </c>
      <c r="G81" s="1" t="s">
        <v>63</v>
      </c>
      <c r="H81" s="1" t="s">
        <v>168</v>
      </c>
      <c r="I81" s="1" t="s">
        <v>49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x14ac:dyDescent="0.3">
      <c r="A82" s="1">
        <v>5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49</v>
      </c>
      <c r="G82" s="1" t="s">
        <v>63</v>
      </c>
      <c r="H82" s="1" t="s">
        <v>169</v>
      </c>
      <c r="I82" s="1" t="s">
        <v>49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x14ac:dyDescent="0.3">
      <c r="A83" s="1">
        <v>6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18</v>
      </c>
      <c r="G83" s="1" t="s">
        <v>19</v>
      </c>
      <c r="H83" s="1" t="s">
        <v>170</v>
      </c>
      <c r="I83" s="1" t="s">
        <v>21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x14ac:dyDescent="0.3">
      <c r="A84" s="1">
        <v>7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171</v>
      </c>
      <c r="I84" s="1" t="s">
        <v>21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x14ac:dyDescent="0.3">
      <c r="A85" s="1">
        <v>8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172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x14ac:dyDescent="0.3">
      <c r="A86" s="1">
        <v>9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173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x14ac:dyDescent="0.3">
      <c r="A87" s="1">
        <v>10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29</v>
      </c>
      <c r="G87" s="1" t="s">
        <v>61</v>
      </c>
      <c r="H87" s="1" t="s">
        <v>174</v>
      </c>
      <c r="I87" s="1" t="s">
        <v>26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x14ac:dyDescent="0.3">
      <c r="A88" s="1">
        <v>11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18</v>
      </c>
      <c r="G88" s="1" t="s">
        <v>69</v>
      </c>
      <c r="H88" s="1" t="s">
        <v>175</v>
      </c>
      <c r="I88" s="1" t="s">
        <v>21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x14ac:dyDescent="0.3">
      <c r="A89" s="1">
        <v>12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29</v>
      </c>
      <c r="G89" s="1" t="s">
        <v>61</v>
      </c>
      <c r="H89" s="1" t="s">
        <v>176</v>
      </c>
      <c r="I89" s="1" t="s">
        <v>26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x14ac:dyDescent="0.3">
      <c r="A90" s="1">
        <v>13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18</v>
      </c>
      <c r="G90" s="1" t="s">
        <v>69</v>
      </c>
      <c r="H90" s="1" t="s">
        <v>177</v>
      </c>
      <c r="I90" s="1" t="s">
        <v>21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x14ac:dyDescent="0.3">
      <c r="A91" s="1">
        <v>14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29</v>
      </c>
      <c r="G91" s="1" t="s">
        <v>61</v>
      </c>
      <c r="H91" s="1" t="s">
        <v>178</v>
      </c>
      <c r="I91" s="1" t="s">
        <v>26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x14ac:dyDescent="0.3">
      <c r="A92" s="1">
        <v>15</v>
      </c>
      <c r="B92" s="1" t="s">
        <v>14</v>
      </c>
      <c r="C92" s="1" t="s">
        <v>163</v>
      </c>
      <c r="D92" s="1" t="s">
        <v>16</v>
      </c>
      <c r="E92" s="1" t="s">
        <v>22</v>
      </c>
      <c r="F92" s="1" t="s">
        <v>23</v>
      </c>
      <c r="G92" s="1" t="s">
        <v>24</v>
      </c>
      <c r="H92" s="1" t="s">
        <v>179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x14ac:dyDescent="0.3">
      <c r="A93" s="1">
        <v>16</v>
      </c>
      <c r="B93" s="1" t="s">
        <v>14</v>
      </c>
      <c r="C93" s="1" t="s">
        <v>163</v>
      </c>
      <c r="D93" s="1" t="s">
        <v>16</v>
      </c>
      <c r="E93" s="1" t="s">
        <v>17</v>
      </c>
      <c r="F93" s="1" t="s">
        <v>29</v>
      </c>
      <c r="G93" s="1" t="s">
        <v>79</v>
      </c>
      <c r="H93" s="1" t="s">
        <v>183</v>
      </c>
      <c r="I93" s="1" t="s">
        <v>26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0</v>
      </c>
      <c r="AJ93" s="1">
        <v>0</v>
      </c>
    </row>
    <row r="94" spans="1:36" x14ac:dyDescent="0.3">
      <c r="A94" s="1">
        <v>17</v>
      </c>
      <c r="B94" s="1" t="s">
        <v>14</v>
      </c>
      <c r="C94" s="1" t="s">
        <v>163</v>
      </c>
      <c r="D94" s="1" t="s">
        <v>16</v>
      </c>
      <c r="E94" s="1" t="s">
        <v>17</v>
      </c>
      <c r="F94" s="1" t="s">
        <v>29</v>
      </c>
      <c r="G94" s="1" t="s">
        <v>30</v>
      </c>
      <c r="H94" s="1" t="s">
        <v>193</v>
      </c>
      <c r="I94" s="1" t="s">
        <v>26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0</v>
      </c>
      <c r="AJ94" s="1">
        <v>0</v>
      </c>
    </row>
    <row r="95" spans="1:36" x14ac:dyDescent="0.3">
      <c r="A95" s="1">
        <v>18</v>
      </c>
      <c r="B95" s="1" t="s">
        <v>14</v>
      </c>
      <c r="C95" s="1" t="s">
        <v>163</v>
      </c>
      <c r="D95" s="1" t="s">
        <v>16</v>
      </c>
      <c r="E95" s="1" t="s">
        <v>17</v>
      </c>
      <c r="F95" s="1" t="s">
        <v>29</v>
      </c>
      <c r="G95" s="1" t="s">
        <v>30</v>
      </c>
      <c r="H95" s="1" t="s">
        <v>97</v>
      </c>
      <c r="I95" s="1" t="s">
        <v>26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0</v>
      </c>
      <c r="AJ95" s="1">
        <v>0</v>
      </c>
    </row>
    <row r="96" spans="1:36" x14ac:dyDescent="0.3">
      <c r="A96" s="1">
        <v>19</v>
      </c>
      <c r="B96" s="1" t="s">
        <v>14</v>
      </c>
      <c r="C96" s="1" t="s">
        <v>163</v>
      </c>
      <c r="D96" s="1" t="s">
        <v>16</v>
      </c>
      <c r="E96" s="1" t="s">
        <v>17</v>
      </c>
      <c r="F96" s="1" t="s">
        <v>29</v>
      </c>
      <c r="G96" s="1" t="s">
        <v>30</v>
      </c>
      <c r="H96" s="1" t="s">
        <v>494</v>
      </c>
      <c r="I96" s="1" t="s">
        <v>26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0</v>
      </c>
      <c r="AJ96" s="1">
        <v>0</v>
      </c>
    </row>
    <row r="97" spans="1:36" x14ac:dyDescent="0.3">
      <c r="A97" s="1">
        <v>20</v>
      </c>
      <c r="B97" s="1" t="s">
        <v>14</v>
      </c>
      <c r="C97" s="1" t="s">
        <v>163</v>
      </c>
      <c r="D97" s="1" t="s">
        <v>16</v>
      </c>
      <c r="E97" s="1" t="s">
        <v>17</v>
      </c>
      <c r="F97" s="1" t="s">
        <v>29</v>
      </c>
      <c r="G97" s="1" t="s">
        <v>98</v>
      </c>
      <c r="H97" s="1" t="s">
        <v>194</v>
      </c>
      <c r="I97" s="1" t="s">
        <v>26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x14ac:dyDescent="0.3">
      <c r="A98" s="1">
        <v>21</v>
      </c>
      <c r="B98" s="1" t="s">
        <v>14</v>
      </c>
      <c r="C98" s="1" t="s">
        <v>163</v>
      </c>
      <c r="D98" s="1" t="s">
        <v>16</v>
      </c>
      <c r="E98" s="1" t="s">
        <v>17</v>
      </c>
      <c r="F98" s="1" t="s">
        <v>49</v>
      </c>
      <c r="G98" s="1" t="s">
        <v>195</v>
      </c>
      <c r="H98" s="1" t="s">
        <v>196</v>
      </c>
      <c r="I98" s="1" t="s">
        <v>49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x14ac:dyDescent="0.3">
      <c r="A99" s="1">
        <v>22</v>
      </c>
      <c r="B99" s="1" t="s">
        <v>14</v>
      </c>
      <c r="C99" s="1" t="s">
        <v>163</v>
      </c>
      <c r="D99" s="1" t="s">
        <v>16</v>
      </c>
      <c r="E99" s="1" t="s">
        <v>17</v>
      </c>
      <c r="F99" s="1" t="s">
        <v>18</v>
      </c>
      <c r="G99" s="1" t="s">
        <v>19</v>
      </c>
      <c r="H99" s="1" t="s">
        <v>197</v>
      </c>
      <c r="I99" s="1" t="s">
        <v>198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0</v>
      </c>
      <c r="AJ99" s="1">
        <v>0</v>
      </c>
    </row>
    <row r="100" spans="1:36" x14ac:dyDescent="0.3">
      <c r="A100" s="1">
        <v>23</v>
      </c>
      <c r="B100" s="1" t="s">
        <v>14</v>
      </c>
      <c r="C100" s="1" t="s">
        <v>163</v>
      </c>
      <c r="D100" s="1" t="s">
        <v>16</v>
      </c>
      <c r="E100" s="1" t="s">
        <v>17</v>
      </c>
      <c r="F100" s="1" t="s">
        <v>37</v>
      </c>
      <c r="G100" s="1" t="s">
        <v>123</v>
      </c>
      <c r="H100" s="1" t="s">
        <v>203</v>
      </c>
      <c r="I100" s="1" t="s">
        <v>21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x14ac:dyDescent="0.3">
      <c r="A101" s="1">
        <v>24</v>
      </c>
      <c r="B101" s="1" t="s">
        <v>14</v>
      </c>
      <c r="C101" s="1" t="s">
        <v>163</v>
      </c>
      <c r="D101" s="1" t="s">
        <v>188</v>
      </c>
      <c r="E101" s="1" t="s">
        <v>17</v>
      </c>
      <c r="F101" s="1" t="s">
        <v>18</v>
      </c>
      <c r="G101" s="1" t="s">
        <v>107</v>
      </c>
      <c r="H101" s="1" t="s">
        <v>508</v>
      </c>
      <c r="I101" s="1" t="s">
        <v>21</v>
      </c>
      <c r="J101" s="1">
        <v>18</v>
      </c>
      <c r="K101" s="1">
        <v>937</v>
      </c>
      <c r="L101" s="1">
        <v>937</v>
      </c>
      <c r="M101" s="1">
        <v>185000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185000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185000</v>
      </c>
      <c r="AJ101" s="1">
        <v>197</v>
      </c>
    </row>
    <row r="102" spans="1:36" x14ac:dyDescent="0.3">
      <c r="A102" s="1">
        <v>25</v>
      </c>
      <c r="B102" s="1" t="s">
        <v>14</v>
      </c>
      <c r="C102" s="1" t="s">
        <v>163</v>
      </c>
      <c r="D102" s="1" t="s">
        <v>206</v>
      </c>
      <c r="E102" s="1" t="s">
        <v>17</v>
      </c>
      <c r="F102" s="1" t="s">
        <v>18</v>
      </c>
      <c r="G102" s="1" t="s">
        <v>107</v>
      </c>
      <c r="H102" s="1" t="s">
        <v>207</v>
      </c>
      <c r="I102" s="1" t="s">
        <v>21</v>
      </c>
      <c r="J102" s="1">
        <v>19</v>
      </c>
      <c r="K102" s="1">
        <v>696</v>
      </c>
      <c r="L102" s="1">
        <v>696</v>
      </c>
      <c r="M102" s="1">
        <v>139000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139000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139000</v>
      </c>
      <c r="AJ102" s="1">
        <v>199</v>
      </c>
    </row>
    <row r="103" spans="1:36" x14ac:dyDescent="0.3">
      <c r="A103" s="1">
        <v>26</v>
      </c>
      <c r="B103" s="1" t="s">
        <v>14</v>
      </c>
      <c r="C103" s="1" t="s">
        <v>163</v>
      </c>
      <c r="D103" s="1" t="s">
        <v>208</v>
      </c>
      <c r="E103" s="1" t="s">
        <v>17</v>
      </c>
      <c r="F103" s="1" t="s">
        <v>18</v>
      </c>
      <c r="G103" s="1" t="s">
        <v>107</v>
      </c>
      <c r="H103" s="1" t="s">
        <v>209</v>
      </c>
      <c r="I103" s="1" t="s">
        <v>21</v>
      </c>
      <c r="J103" s="1">
        <v>12</v>
      </c>
      <c r="K103" s="1">
        <v>1600</v>
      </c>
      <c r="L103" s="1">
        <v>1600</v>
      </c>
      <c r="M103" s="1">
        <v>258000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258000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258000</v>
      </c>
      <c r="AJ103" s="1">
        <v>161</v>
      </c>
    </row>
    <row r="104" spans="1:36" x14ac:dyDescent="0.3">
      <c r="A104" s="1">
        <v>27</v>
      </c>
      <c r="B104" s="1" t="s">
        <v>14</v>
      </c>
      <c r="C104" s="1" t="s">
        <v>163</v>
      </c>
      <c r="D104" s="1" t="s">
        <v>593</v>
      </c>
      <c r="E104" s="1" t="s">
        <v>17</v>
      </c>
      <c r="F104" s="1" t="s">
        <v>18</v>
      </c>
      <c r="G104" s="1" t="s">
        <v>107</v>
      </c>
      <c r="H104" s="1" t="s">
        <v>110</v>
      </c>
      <c r="I104" s="1" t="s">
        <v>21</v>
      </c>
      <c r="J104" s="1">
        <v>18</v>
      </c>
      <c r="K104" s="1">
        <v>1670</v>
      </c>
      <c r="L104" s="1">
        <v>1670</v>
      </c>
      <c r="M104" s="1">
        <v>246000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246000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246000</v>
      </c>
      <c r="AJ104" s="1">
        <v>147</v>
      </c>
    </row>
    <row r="105" spans="1:36" x14ac:dyDescent="0.3">
      <c r="A105" s="1">
        <v>28</v>
      </c>
      <c r="B105" s="1" t="s">
        <v>14</v>
      </c>
      <c r="C105" s="1" t="s">
        <v>163</v>
      </c>
      <c r="D105" s="1" t="s">
        <v>759</v>
      </c>
      <c r="E105" s="1" t="s">
        <v>17</v>
      </c>
      <c r="F105" s="1" t="s">
        <v>18</v>
      </c>
      <c r="G105" s="1" t="s">
        <v>107</v>
      </c>
      <c r="H105" s="1" t="s">
        <v>211</v>
      </c>
      <c r="I105" s="1" t="s">
        <v>21</v>
      </c>
      <c r="J105" s="1">
        <v>7</v>
      </c>
      <c r="K105" s="1">
        <v>457</v>
      </c>
      <c r="L105" s="1">
        <v>457</v>
      </c>
      <c r="M105" s="1">
        <v>70000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70000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70000</v>
      </c>
      <c r="AJ105" s="1">
        <v>153</v>
      </c>
    </row>
    <row r="106" spans="1:36" x14ac:dyDescent="0.3">
      <c r="A106" s="1">
        <v>29</v>
      </c>
      <c r="B106" s="1" t="s">
        <v>14</v>
      </c>
      <c r="C106" s="1" t="s">
        <v>163</v>
      </c>
      <c r="D106" s="1" t="s">
        <v>559</v>
      </c>
      <c r="E106" s="1" t="s">
        <v>17</v>
      </c>
      <c r="F106" s="1" t="s">
        <v>29</v>
      </c>
      <c r="G106" s="1" t="s">
        <v>61</v>
      </c>
      <c r="H106" s="1" t="s">
        <v>338</v>
      </c>
      <c r="I106" s="1" t="s">
        <v>26</v>
      </c>
      <c r="J106" s="1">
        <v>22</v>
      </c>
      <c r="K106" s="1">
        <v>2535</v>
      </c>
      <c r="L106" s="1">
        <v>2535</v>
      </c>
      <c r="M106" s="1">
        <v>354000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354000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354000</v>
      </c>
      <c r="AJ106" s="1">
        <v>139</v>
      </c>
    </row>
    <row r="107" spans="1:36" x14ac:dyDescent="0.3">
      <c r="A107" s="1">
        <v>30</v>
      </c>
      <c r="B107" s="1" t="s">
        <v>14</v>
      </c>
      <c r="C107" s="1" t="s">
        <v>163</v>
      </c>
      <c r="D107" s="1" t="s">
        <v>560</v>
      </c>
      <c r="E107" s="1" t="s">
        <v>17</v>
      </c>
      <c r="F107" s="1" t="s">
        <v>29</v>
      </c>
      <c r="G107" s="1" t="s">
        <v>61</v>
      </c>
      <c r="H107" s="1" t="s">
        <v>213</v>
      </c>
      <c r="I107" s="1" t="s">
        <v>26</v>
      </c>
      <c r="J107" s="1">
        <v>22</v>
      </c>
      <c r="K107" s="1">
        <v>2003</v>
      </c>
      <c r="L107" s="1">
        <v>2003</v>
      </c>
      <c r="M107" s="1">
        <v>284000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284000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284000</v>
      </c>
      <c r="AJ107" s="1">
        <v>141</v>
      </c>
    </row>
    <row r="108" spans="1:36" x14ac:dyDescent="0.3">
      <c r="A108" s="1">
        <v>31</v>
      </c>
      <c r="B108" s="1" t="s">
        <v>14</v>
      </c>
      <c r="C108" s="1" t="s">
        <v>163</v>
      </c>
      <c r="D108" s="1" t="s">
        <v>696</v>
      </c>
      <c r="E108" s="1" t="s">
        <v>17</v>
      </c>
      <c r="F108" s="1" t="s">
        <v>18</v>
      </c>
      <c r="G108" s="1" t="s">
        <v>69</v>
      </c>
      <c r="H108" s="1" t="s">
        <v>403</v>
      </c>
      <c r="I108" s="1" t="s">
        <v>21</v>
      </c>
      <c r="J108" s="1">
        <v>14</v>
      </c>
      <c r="K108" s="1">
        <v>849</v>
      </c>
      <c r="L108" s="1">
        <v>849</v>
      </c>
      <c r="M108" s="1">
        <v>129000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129000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129000</v>
      </c>
      <c r="AJ108" s="1">
        <v>151</v>
      </c>
    </row>
    <row r="109" spans="1:36" x14ac:dyDescent="0.3">
      <c r="A109" s="1">
        <v>32</v>
      </c>
      <c r="B109" s="1" t="s">
        <v>14</v>
      </c>
      <c r="C109" s="1" t="s">
        <v>163</v>
      </c>
      <c r="D109" s="1" t="s">
        <v>16</v>
      </c>
      <c r="E109" s="1" t="s">
        <v>17</v>
      </c>
      <c r="F109" s="1" t="s">
        <v>37</v>
      </c>
      <c r="G109" s="1" t="s">
        <v>38</v>
      </c>
      <c r="H109" s="1" t="s">
        <v>216</v>
      </c>
      <c r="I109" s="1" t="s">
        <v>21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0</v>
      </c>
      <c r="AJ109" s="1">
        <v>0</v>
      </c>
    </row>
    <row r="110" spans="1:36" x14ac:dyDescent="0.3">
      <c r="A110" s="1">
        <v>33</v>
      </c>
      <c r="B110" s="1" t="s">
        <v>14</v>
      </c>
      <c r="C110" s="1" t="s">
        <v>163</v>
      </c>
      <c r="D110" s="1" t="s">
        <v>126</v>
      </c>
      <c r="E110" s="1" t="s">
        <v>17</v>
      </c>
      <c r="F110" s="1" t="s">
        <v>29</v>
      </c>
      <c r="G110" s="1" t="s">
        <v>129</v>
      </c>
      <c r="H110" s="1" t="s">
        <v>513</v>
      </c>
      <c r="I110" s="1" t="s">
        <v>21</v>
      </c>
      <c r="J110" s="1">
        <v>20</v>
      </c>
      <c r="K110" s="1">
        <v>1232</v>
      </c>
      <c r="L110" s="1">
        <v>1232</v>
      </c>
      <c r="M110" s="1">
        <v>298000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298000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298000</v>
      </c>
      <c r="AJ110" s="1">
        <v>241</v>
      </c>
    </row>
    <row r="111" spans="1:36" x14ac:dyDescent="0.3">
      <c r="A111" s="1">
        <v>34</v>
      </c>
      <c r="B111" s="1" t="s">
        <v>14</v>
      </c>
      <c r="C111" s="1" t="s">
        <v>163</v>
      </c>
      <c r="D111" s="1" t="s">
        <v>510</v>
      </c>
      <c r="E111" s="1" t="s">
        <v>17</v>
      </c>
      <c r="F111" s="1" t="s">
        <v>29</v>
      </c>
      <c r="G111" s="1" t="s">
        <v>129</v>
      </c>
      <c r="H111" s="1" t="s">
        <v>515</v>
      </c>
      <c r="I111" s="1" t="s">
        <v>21</v>
      </c>
      <c r="J111" s="1">
        <v>22</v>
      </c>
      <c r="K111" s="1">
        <v>1196</v>
      </c>
      <c r="L111" s="1">
        <v>1196</v>
      </c>
      <c r="M111" s="1">
        <v>333000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333000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333000</v>
      </c>
      <c r="AJ111" s="1">
        <v>278</v>
      </c>
    </row>
    <row r="112" spans="1:36" x14ac:dyDescent="0.3">
      <c r="A112" s="1">
        <v>35</v>
      </c>
      <c r="B112" s="1" t="s">
        <v>14</v>
      </c>
      <c r="C112" s="1" t="s">
        <v>163</v>
      </c>
      <c r="D112" s="1" t="s">
        <v>217</v>
      </c>
      <c r="E112" s="1" t="s">
        <v>17</v>
      </c>
      <c r="F112" s="1" t="s">
        <v>29</v>
      </c>
      <c r="G112" s="1" t="s">
        <v>129</v>
      </c>
      <c r="H112" s="1" t="s">
        <v>218</v>
      </c>
      <c r="I112" s="1" t="s">
        <v>21</v>
      </c>
      <c r="J112" s="1">
        <v>20</v>
      </c>
      <c r="K112" s="1">
        <v>1053</v>
      </c>
      <c r="L112" s="1">
        <v>1053</v>
      </c>
      <c r="M112" s="1">
        <v>253000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253000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253000</v>
      </c>
      <c r="AJ112" s="1">
        <v>240</v>
      </c>
    </row>
    <row r="113" spans="1:36" x14ac:dyDescent="0.3">
      <c r="A113" s="1">
        <v>36</v>
      </c>
      <c r="B113" s="1" t="s">
        <v>14</v>
      </c>
      <c r="C113" s="1" t="s">
        <v>163</v>
      </c>
      <c r="D113" s="1" t="s">
        <v>186</v>
      </c>
      <c r="E113" s="1" t="s">
        <v>17</v>
      </c>
      <c r="F113" s="1" t="s">
        <v>29</v>
      </c>
      <c r="G113" s="1" t="s">
        <v>129</v>
      </c>
      <c r="H113" s="1" t="s">
        <v>220</v>
      </c>
      <c r="I113" s="1" t="s">
        <v>21</v>
      </c>
      <c r="J113" s="1">
        <v>22</v>
      </c>
      <c r="K113" s="1">
        <v>952</v>
      </c>
      <c r="L113" s="1">
        <v>952</v>
      </c>
      <c r="M113" s="1">
        <v>239000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239000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239000</v>
      </c>
      <c r="AJ113" s="1">
        <v>251</v>
      </c>
    </row>
    <row r="114" spans="1:36" x14ac:dyDescent="0.3">
      <c r="A114" s="1">
        <v>37</v>
      </c>
      <c r="B114" s="1" t="s">
        <v>14</v>
      </c>
      <c r="C114" s="1" t="s">
        <v>163</v>
      </c>
      <c r="D114" s="1" t="s">
        <v>16</v>
      </c>
      <c r="E114" s="1" t="s">
        <v>17</v>
      </c>
      <c r="F114" s="1" t="s">
        <v>49</v>
      </c>
      <c r="G114" s="1" t="s">
        <v>221</v>
      </c>
      <c r="H114" s="1" t="s">
        <v>222</v>
      </c>
      <c r="I114" s="1" t="s">
        <v>49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0</v>
      </c>
      <c r="AJ114" s="1">
        <v>0</v>
      </c>
    </row>
    <row r="115" spans="1:36" x14ac:dyDescent="0.3">
      <c r="A115" s="1">
        <v>38</v>
      </c>
      <c r="B115" s="1" t="s">
        <v>14</v>
      </c>
      <c r="C115" s="1" t="s">
        <v>163</v>
      </c>
      <c r="D115" s="1" t="s">
        <v>16</v>
      </c>
      <c r="E115" s="1" t="s">
        <v>17</v>
      </c>
      <c r="F115" s="1" t="s">
        <v>152</v>
      </c>
      <c r="G115" s="1" t="s">
        <v>223</v>
      </c>
      <c r="H115" s="1" t="s">
        <v>224</v>
      </c>
      <c r="I115" s="1" t="s">
        <v>198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0</v>
      </c>
      <c r="AJ115" s="1">
        <v>0</v>
      </c>
    </row>
    <row r="116" spans="1:36" x14ac:dyDescent="0.3">
      <c r="A116" s="1">
        <v>39</v>
      </c>
      <c r="B116" s="1" t="s">
        <v>14</v>
      </c>
      <c r="C116" s="1" t="s">
        <v>163</v>
      </c>
      <c r="D116" s="1" t="s">
        <v>16</v>
      </c>
      <c r="E116" s="1" t="s">
        <v>17</v>
      </c>
      <c r="F116" s="1" t="s">
        <v>29</v>
      </c>
      <c r="G116" s="1" t="s">
        <v>227</v>
      </c>
      <c r="H116" s="1" t="s">
        <v>228</v>
      </c>
      <c r="I116" s="1" t="s">
        <v>26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0</v>
      </c>
      <c r="AJ116" s="1">
        <v>0</v>
      </c>
    </row>
    <row r="117" spans="1:36" x14ac:dyDescent="0.3">
      <c r="A117" s="1">
        <v>40</v>
      </c>
      <c r="B117" s="1" t="s">
        <v>14</v>
      </c>
      <c r="C117" s="1" t="s">
        <v>163</v>
      </c>
      <c r="D117" s="1" t="s">
        <v>16</v>
      </c>
      <c r="E117" s="1" t="s">
        <v>17</v>
      </c>
      <c r="F117" s="1" t="s">
        <v>29</v>
      </c>
      <c r="G117" s="1" t="s">
        <v>61</v>
      </c>
      <c r="H117" s="1" t="s">
        <v>229</v>
      </c>
      <c r="I117" s="1" t="s">
        <v>26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0</v>
      </c>
      <c r="AJ117" s="1">
        <v>0</v>
      </c>
    </row>
    <row r="118" spans="1:36" x14ac:dyDescent="0.3">
      <c r="A118" s="1">
        <v>41</v>
      </c>
      <c r="B118" s="1" t="s">
        <v>14</v>
      </c>
      <c r="C118" s="1" t="s">
        <v>163</v>
      </c>
      <c r="D118" s="1" t="s">
        <v>184</v>
      </c>
      <c r="E118" s="1" t="s">
        <v>17</v>
      </c>
      <c r="F118" s="1" t="s">
        <v>29</v>
      </c>
      <c r="G118" s="1" t="s">
        <v>61</v>
      </c>
      <c r="H118" s="1" t="s">
        <v>230</v>
      </c>
      <c r="I118" s="1" t="s">
        <v>26</v>
      </c>
      <c r="J118" s="1">
        <v>25</v>
      </c>
      <c r="K118" s="1">
        <v>1297</v>
      </c>
      <c r="L118" s="1">
        <v>1297</v>
      </c>
      <c r="M118" s="1">
        <v>280000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280000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280000</v>
      </c>
      <c r="AJ118" s="1">
        <v>215</v>
      </c>
    </row>
    <row r="119" spans="1:36" x14ac:dyDescent="0.3">
      <c r="A119" s="1">
        <v>42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37</v>
      </c>
      <c r="G119" s="1" t="s">
        <v>123</v>
      </c>
      <c r="H119" s="1" t="s">
        <v>231</v>
      </c>
      <c r="I119" s="1" t="s">
        <v>21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x14ac:dyDescent="0.3">
      <c r="A120" s="1">
        <v>43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29</v>
      </c>
      <c r="G120" s="1" t="s">
        <v>98</v>
      </c>
      <c r="H120" s="1" t="s">
        <v>232</v>
      </c>
      <c r="I120" s="1" t="s">
        <v>21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x14ac:dyDescent="0.3">
      <c r="A121" s="1">
        <v>44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18</v>
      </c>
      <c r="G121" s="1" t="s">
        <v>69</v>
      </c>
      <c r="H121" s="1" t="s">
        <v>233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x14ac:dyDescent="0.3">
      <c r="A122" s="1">
        <v>45</v>
      </c>
      <c r="B122" s="1" t="s">
        <v>14</v>
      </c>
      <c r="C122" s="1" t="s">
        <v>163</v>
      </c>
      <c r="D122" s="1" t="s">
        <v>190</v>
      </c>
      <c r="E122" s="1" t="s">
        <v>17</v>
      </c>
      <c r="F122" s="1" t="s">
        <v>29</v>
      </c>
      <c r="G122" s="1" t="s">
        <v>44</v>
      </c>
      <c r="H122" s="1" t="s">
        <v>234</v>
      </c>
      <c r="I122" s="1" t="s">
        <v>21</v>
      </c>
      <c r="J122" s="1">
        <v>20</v>
      </c>
      <c r="K122" s="1">
        <v>1444</v>
      </c>
      <c r="L122" s="1">
        <v>1444</v>
      </c>
      <c r="M122" s="1">
        <v>320000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320000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320000</v>
      </c>
      <c r="AJ122" s="1">
        <v>221</v>
      </c>
    </row>
    <row r="123" spans="1:36" x14ac:dyDescent="0.3">
      <c r="A123" s="1">
        <v>46</v>
      </c>
      <c r="B123" s="1" t="s">
        <v>14</v>
      </c>
      <c r="C123" s="1" t="s">
        <v>163</v>
      </c>
      <c r="D123" s="1" t="s">
        <v>558</v>
      </c>
      <c r="E123" s="1" t="s">
        <v>17</v>
      </c>
      <c r="F123" s="1" t="s">
        <v>29</v>
      </c>
      <c r="G123" s="1" t="s">
        <v>44</v>
      </c>
      <c r="H123" s="1" t="s">
        <v>235</v>
      </c>
      <c r="I123" s="1" t="s">
        <v>21</v>
      </c>
      <c r="J123" s="1">
        <v>17</v>
      </c>
      <c r="K123" s="1">
        <v>2129</v>
      </c>
      <c r="L123" s="1">
        <v>2129</v>
      </c>
      <c r="M123" s="1">
        <v>368000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368000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368000</v>
      </c>
      <c r="AJ123" s="1">
        <v>172</v>
      </c>
    </row>
    <row r="124" spans="1:36" x14ac:dyDescent="0.3">
      <c r="A124" s="1">
        <v>47</v>
      </c>
      <c r="B124" s="1" t="s">
        <v>14</v>
      </c>
      <c r="C124" s="1" t="s">
        <v>163</v>
      </c>
      <c r="D124" s="1" t="s">
        <v>554</v>
      </c>
      <c r="E124" s="1" t="s">
        <v>17</v>
      </c>
      <c r="F124" s="1" t="s">
        <v>29</v>
      </c>
      <c r="G124" s="1" t="s">
        <v>44</v>
      </c>
      <c r="H124" s="1" t="s">
        <v>236</v>
      </c>
      <c r="I124" s="1" t="s">
        <v>21</v>
      </c>
      <c r="J124" s="1">
        <v>20</v>
      </c>
      <c r="K124" s="1">
        <v>2754</v>
      </c>
      <c r="L124" s="1">
        <v>2754</v>
      </c>
      <c r="M124" s="1">
        <v>490000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490000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490000</v>
      </c>
      <c r="AJ124" s="1">
        <v>177</v>
      </c>
    </row>
    <row r="125" spans="1:36" x14ac:dyDescent="0.3">
      <c r="A125" s="2"/>
      <c r="B125" s="2" t="s">
        <v>47</v>
      </c>
      <c r="C125" s="2" t="s">
        <v>163</v>
      </c>
      <c r="D125" s="2"/>
      <c r="E125" s="2"/>
      <c r="F125" s="2"/>
      <c r="G125" s="2"/>
      <c r="H125" s="2"/>
      <c r="I125" s="2"/>
      <c r="J125" s="2"/>
      <c r="K125" s="2">
        <v>22804</v>
      </c>
      <c r="L125" s="2">
        <v>22804</v>
      </c>
      <c r="M125" s="2">
        <v>4246000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4246000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4246000</v>
      </c>
      <c r="AJ125" s="2"/>
    </row>
    <row r="126" spans="1:36" x14ac:dyDescent="0.3">
      <c r="A126" s="1">
        <v>1</v>
      </c>
      <c r="B126" s="1" t="s">
        <v>14</v>
      </c>
      <c r="C126" s="1" t="s">
        <v>237</v>
      </c>
      <c r="D126" s="1" t="s">
        <v>16</v>
      </c>
      <c r="E126" s="1" t="s">
        <v>17</v>
      </c>
      <c r="F126" s="1" t="s">
        <v>49</v>
      </c>
      <c r="G126" s="1" t="s">
        <v>63</v>
      </c>
      <c r="H126" s="1" t="s">
        <v>238</v>
      </c>
      <c r="I126" s="1" t="s">
        <v>49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0</v>
      </c>
      <c r="AJ126" s="1">
        <v>0</v>
      </c>
    </row>
    <row r="127" spans="1:36" x14ac:dyDescent="0.3">
      <c r="A127" s="1">
        <v>2</v>
      </c>
      <c r="B127" s="1" t="s">
        <v>14</v>
      </c>
      <c r="C127" s="1" t="s">
        <v>237</v>
      </c>
      <c r="D127" s="1" t="s">
        <v>16</v>
      </c>
      <c r="E127" s="1" t="s">
        <v>17</v>
      </c>
      <c r="F127" s="1" t="s">
        <v>29</v>
      </c>
      <c r="G127" s="1" t="s">
        <v>61</v>
      </c>
      <c r="H127" s="1" t="s">
        <v>239</v>
      </c>
      <c r="I127" s="1" t="s">
        <v>26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x14ac:dyDescent="0.3">
      <c r="A128" s="1">
        <v>3</v>
      </c>
      <c r="B128" s="1" t="s">
        <v>14</v>
      </c>
      <c r="C128" s="1" t="s">
        <v>237</v>
      </c>
      <c r="D128" s="1" t="s">
        <v>16</v>
      </c>
      <c r="E128" s="1" t="s">
        <v>17</v>
      </c>
      <c r="F128" s="1" t="s">
        <v>29</v>
      </c>
      <c r="G128" s="1" t="s">
        <v>61</v>
      </c>
      <c r="H128" s="1" t="s">
        <v>240</v>
      </c>
      <c r="I128" s="1" t="s">
        <v>26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x14ac:dyDescent="0.3">
      <c r="A129" s="1">
        <v>4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29</v>
      </c>
      <c r="G129" s="1" t="s">
        <v>61</v>
      </c>
      <c r="H129" s="1" t="s">
        <v>241</v>
      </c>
      <c r="I129" s="1" t="s">
        <v>26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x14ac:dyDescent="0.3">
      <c r="A130" s="1">
        <v>5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40</v>
      </c>
      <c r="G130" s="1" t="s">
        <v>242</v>
      </c>
      <c r="H130" s="1" t="s">
        <v>243</v>
      </c>
      <c r="I130" s="1" t="s">
        <v>26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x14ac:dyDescent="0.3">
      <c r="A131" s="1">
        <v>6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61</v>
      </c>
      <c r="H131" s="1" t="s">
        <v>244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x14ac:dyDescent="0.3">
      <c r="A132" s="1">
        <v>7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18</v>
      </c>
      <c r="G132" s="1" t="s">
        <v>69</v>
      </c>
      <c r="H132" s="1" t="s">
        <v>245</v>
      </c>
      <c r="I132" s="1" t="s">
        <v>21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x14ac:dyDescent="0.3">
      <c r="A133" s="1">
        <v>8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29</v>
      </c>
      <c r="G133" s="1" t="s">
        <v>246</v>
      </c>
      <c r="H133" s="1" t="s">
        <v>247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x14ac:dyDescent="0.3">
      <c r="A134" s="1">
        <v>9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29</v>
      </c>
      <c r="G134" s="1" t="s">
        <v>246</v>
      </c>
      <c r="H134" s="1" t="s">
        <v>248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x14ac:dyDescent="0.3">
      <c r="A135" s="1">
        <v>10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61</v>
      </c>
      <c r="H135" s="1" t="s">
        <v>249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x14ac:dyDescent="0.3">
      <c r="A136" s="1">
        <v>11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61</v>
      </c>
      <c r="H136" s="1" t="s">
        <v>250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x14ac:dyDescent="0.3">
      <c r="A137" s="1">
        <v>12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61</v>
      </c>
      <c r="H137" s="1" t="s">
        <v>251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x14ac:dyDescent="0.3">
      <c r="A138" s="1">
        <v>13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79</v>
      </c>
      <c r="H138" s="1" t="s">
        <v>253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x14ac:dyDescent="0.3">
      <c r="A139" s="1">
        <v>14</v>
      </c>
      <c r="B139" s="1" t="s">
        <v>14</v>
      </c>
      <c r="C139" s="1" t="s">
        <v>237</v>
      </c>
      <c r="D139" s="1" t="s">
        <v>16</v>
      </c>
      <c r="E139" s="1" t="s">
        <v>17</v>
      </c>
      <c r="F139" s="1" t="s">
        <v>29</v>
      </c>
      <c r="G139" s="1" t="s">
        <v>61</v>
      </c>
      <c r="H139" s="1" t="s">
        <v>256</v>
      </c>
      <c r="I139" s="1" t="s">
        <v>26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0</v>
      </c>
      <c r="AJ139" s="1">
        <v>0</v>
      </c>
    </row>
    <row r="140" spans="1:36" x14ac:dyDescent="0.3">
      <c r="A140" s="1">
        <v>15</v>
      </c>
      <c r="B140" s="1" t="s">
        <v>14</v>
      </c>
      <c r="C140" s="1" t="s">
        <v>237</v>
      </c>
      <c r="D140" s="1" t="s">
        <v>16</v>
      </c>
      <c r="E140" s="1" t="s">
        <v>17</v>
      </c>
      <c r="F140" s="1" t="s">
        <v>29</v>
      </c>
      <c r="G140" s="1" t="s">
        <v>61</v>
      </c>
      <c r="H140" s="1" t="s">
        <v>258</v>
      </c>
      <c r="I140" s="1" t="s">
        <v>26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0</v>
      </c>
      <c r="AJ140" s="1">
        <v>0</v>
      </c>
    </row>
    <row r="141" spans="1:36" x14ac:dyDescent="0.3">
      <c r="A141" s="1">
        <v>16</v>
      </c>
      <c r="B141" s="1" t="s">
        <v>14</v>
      </c>
      <c r="C141" s="1" t="s">
        <v>237</v>
      </c>
      <c r="D141" s="1" t="s">
        <v>259</v>
      </c>
      <c r="E141" s="1" t="s">
        <v>17</v>
      </c>
      <c r="F141" s="1" t="s">
        <v>29</v>
      </c>
      <c r="G141" s="1" t="s">
        <v>61</v>
      </c>
      <c r="H141" s="1" t="s">
        <v>260</v>
      </c>
      <c r="I141" s="1" t="s">
        <v>26</v>
      </c>
      <c r="J141" s="1">
        <v>2</v>
      </c>
      <c r="K141" s="1">
        <v>436</v>
      </c>
      <c r="L141" s="1">
        <v>436</v>
      </c>
      <c r="M141" s="1">
        <v>70000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70000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70000</v>
      </c>
      <c r="AJ141" s="1">
        <v>160</v>
      </c>
    </row>
    <row r="142" spans="1:36" x14ac:dyDescent="0.3">
      <c r="A142" s="1">
        <v>17</v>
      </c>
      <c r="B142" s="1" t="s">
        <v>14</v>
      </c>
      <c r="C142" s="1" t="s">
        <v>237</v>
      </c>
      <c r="D142" s="1" t="s">
        <v>16</v>
      </c>
      <c r="E142" s="1" t="s">
        <v>17</v>
      </c>
      <c r="F142" s="1" t="s">
        <v>29</v>
      </c>
      <c r="G142" s="1" t="s">
        <v>30</v>
      </c>
      <c r="H142" s="1" t="s">
        <v>262</v>
      </c>
      <c r="I142" s="1" t="s">
        <v>26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0</v>
      </c>
      <c r="AJ142" s="1">
        <v>0</v>
      </c>
    </row>
    <row r="143" spans="1:36" x14ac:dyDescent="0.3">
      <c r="A143" s="1">
        <v>18</v>
      </c>
      <c r="B143" s="1" t="s">
        <v>14</v>
      </c>
      <c r="C143" s="1" t="s">
        <v>237</v>
      </c>
      <c r="D143" s="1" t="s">
        <v>16</v>
      </c>
      <c r="E143" s="1" t="s">
        <v>32</v>
      </c>
      <c r="F143" s="1" t="s">
        <v>75</v>
      </c>
      <c r="G143" s="1" t="s">
        <v>76</v>
      </c>
      <c r="H143" s="1" t="s">
        <v>264</v>
      </c>
      <c r="I143" s="1" t="s">
        <v>26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0</v>
      </c>
      <c r="AJ143" s="1">
        <v>0</v>
      </c>
    </row>
    <row r="144" spans="1:36" x14ac:dyDescent="0.3">
      <c r="A144" s="1">
        <v>19</v>
      </c>
      <c r="B144" s="1" t="s">
        <v>14</v>
      </c>
      <c r="C144" s="1" t="s">
        <v>237</v>
      </c>
      <c r="D144" s="1" t="s">
        <v>595</v>
      </c>
      <c r="E144" s="1" t="s">
        <v>17</v>
      </c>
      <c r="F144" s="1" t="s">
        <v>40</v>
      </c>
      <c r="G144" s="1" t="s">
        <v>55</v>
      </c>
      <c r="H144" s="1" t="s">
        <v>266</v>
      </c>
      <c r="I144" s="1" t="s">
        <v>21</v>
      </c>
      <c r="J144" s="1">
        <v>17</v>
      </c>
      <c r="K144" s="1">
        <v>2081</v>
      </c>
      <c r="L144" s="1">
        <v>2081</v>
      </c>
      <c r="M144" s="1">
        <v>210000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210000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0</v>
      </c>
      <c r="AI144" s="7">
        <v>210000</v>
      </c>
      <c r="AJ144" s="1">
        <v>100</v>
      </c>
    </row>
    <row r="145" spans="1:36" x14ac:dyDescent="0.3">
      <c r="A145" s="1">
        <v>20</v>
      </c>
      <c r="B145" s="1" t="s">
        <v>14</v>
      </c>
      <c r="C145" s="1" t="s">
        <v>237</v>
      </c>
      <c r="D145" s="1" t="s">
        <v>279</v>
      </c>
      <c r="E145" s="1" t="s">
        <v>17</v>
      </c>
      <c r="F145" s="1" t="s">
        <v>18</v>
      </c>
      <c r="G145" s="1" t="s">
        <v>104</v>
      </c>
      <c r="H145" s="1" t="s">
        <v>443</v>
      </c>
      <c r="I145" s="1" t="s">
        <v>21</v>
      </c>
      <c r="J145" s="1">
        <v>3</v>
      </c>
      <c r="K145" s="1">
        <v>491</v>
      </c>
      <c r="L145" s="1">
        <v>491</v>
      </c>
      <c r="M145" s="1">
        <v>80000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80000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80000</v>
      </c>
      <c r="AJ145" s="1">
        <v>162</v>
      </c>
    </row>
    <row r="146" spans="1:36" x14ac:dyDescent="0.3">
      <c r="A146" s="1">
        <v>21</v>
      </c>
      <c r="B146" s="1" t="s">
        <v>14</v>
      </c>
      <c r="C146" s="1" t="s">
        <v>237</v>
      </c>
      <c r="D146" s="1" t="s">
        <v>564</v>
      </c>
      <c r="E146" s="1" t="s">
        <v>17</v>
      </c>
      <c r="F146" s="1" t="s">
        <v>29</v>
      </c>
      <c r="G146" s="1" t="s">
        <v>61</v>
      </c>
      <c r="H146" s="1" t="s">
        <v>401</v>
      </c>
      <c r="I146" s="1" t="s">
        <v>26</v>
      </c>
      <c r="J146" s="1">
        <v>20</v>
      </c>
      <c r="K146" s="1">
        <v>2667</v>
      </c>
      <c r="L146" s="1">
        <v>2667</v>
      </c>
      <c r="M146" s="1">
        <v>280000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280000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280000</v>
      </c>
      <c r="AJ146" s="1">
        <v>104</v>
      </c>
    </row>
    <row r="147" spans="1:36" x14ac:dyDescent="0.3">
      <c r="A147" s="1">
        <v>22</v>
      </c>
      <c r="B147" s="1" t="s">
        <v>14</v>
      </c>
      <c r="C147" s="1" t="s">
        <v>237</v>
      </c>
      <c r="D147" s="1" t="s">
        <v>16</v>
      </c>
      <c r="E147" s="1" t="s">
        <v>17</v>
      </c>
      <c r="F147" s="1" t="s">
        <v>29</v>
      </c>
      <c r="G147" s="1" t="s">
        <v>246</v>
      </c>
      <c r="H147" s="1" t="s">
        <v>270</v>
      </c>
      <c r="I147" s="1" t="s">
        <v>21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0</v>
      </c>
      <c r="AJ147" s="1">
        <v>0</v>
      </c>
    </row>
    <row r="148" spans="1:36" x14ac:dyDescent="0.3">
      <c r="A148" s="1">
        <v>23</v>
      </c>
      <c r="B148" s="1" t="s">
        <v>14</v>
      </c>
      <c r="C148" s="1" t="s">
        <v>237</v>
      </c>
      <c r="D148" s="1" t="s">
        <v>257</v>
      </c>
      <c r="E148" s="1" t="s">
        <v>17</v>
      </c>
      <c r="F148" s="1" t="s">
        <v>29</v>
      </c>
      <c r="G148" s="1" t="s">
        <v>129</v>
      </c>
      <c r="H148" s="1" t="s">
        <v>273</v>
      </c>
      <c r="I148" s="1" t="s">
        <v>21</v>
      </c>
      <c r="J148" s="1">
        <v>21</v>
      </c>
      <c r="K148" s="1">
        <v>1315</v>
      </c>
      <c r="L148" s="1">
        <v>1315</v>
      </c>
      <c r="M148" s="1">
        <v>300000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300000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300000</v>
      </c>
      <c r="AJ148" s="1">
        <v>228</v>
      </c>
    </row>
    <row r="149" spans="1:36" x14ac:dyDescent="0.3">
      <c r="A149" s="1">
        <v>24</v>
      </c>
      <c r="B149" s="1" t="s">
        <v>14</v>
      </c>
      <c r="C149" s="1" t="s">
        <v>237</v>
      </c>
      <c r="D149" s="1" t="s">
        <v>263</v>
      </c>
      <c r="E149" s="1" t="s">
        <v>17</v>
      </c>
      <c r="F149" s="1" t="s">
        <v>29</v>
      </c>
      <c r="G149" s="1" t="s">
        <v>129</v>
      </c>
      <c r="H149" s="1" t="s">
        <v>347</v>
      </c>
      <c r="I149" s="1" t="s">
        <v>21</v>
      </c>
      <c r="J149" s="1">
        <v>22</v>
      </c>
      <c r="K149" s="1">
        <v>1945</v>
      </c>
      <c r="L149" s="1">
        <v>1945</v>
      </c>
      <c r="M149" s="1">
        <v>445000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445000</v>
      </c>
      <c r="X149" s="1">
        <v>0</v>
      </c>
      <c r="Y149" s="1">
        <v>0</v>
      </c>
      <c r="Z149" s="1">
        <v>1000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1000</v>
      </c>
      <c r="AI149" s="7">
        <v>446000</v>
      </c>
      <c r="AJ149" s="1">
        <v>228</v>
      </c>
    </row>
    <row r="150" spans="1:36" x14ac:dyDescent="0.3">
      <c r="A150" s="1">
        <v>25</v>
      </c>
      <c r="B150" s="1" t="s">
        <v>14</v>
      </c>
      <c r="C150" s="1" t="s">
        <v>237</v>
      </c>
      <c r="D150" s="1" t="s">
        <v>16</v>
      </c>
      <c r="E150" s="1" t="s">
        <v>17</v>
      </c>
      <c r="F150" s="1" t="s">
        <v>37</v>
      </c>
      <c r="G150" s="1" t="s">
        <v>83</v>
      </c>
      <c r="H150" s="1" t="s">
        <v>274</v>
      </c>
      <c r="I150" s="1" t="s">
        <v>49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0</v>
      </c>
      <c r="AJ150" s="1">
        <v>0</v>
      </c>
    </row>
    <row r="151" spans="1:36" x14ac:dyDescent="0.3">
      <c r="A151" s="1">
        <v>26</v>
      </c>
      <c r="B151" s="1" t="s">
        <v>14</v>
      </c>
      <c r="C151" s="1" t="s">
        <v>237</v>
      </c>
      <c r="D151" s="1" t="s">
        <v>277</v>
      </c>
      <c r="E151" s="1" t="s">
        <v>17</v>
      </c>
      <c r="F151" s="1" t="s">
        <v>29</v>
      </c>
      <c r="G151" s="1" t="s">
        <v>61</v>
      </c>
      <c r="H151" s="1" t="s">
        <v>276</v>
      </c>
      <c r="I151" s="1" t="s">
        <v>26</v>
      </c>
      <c r="J151" s="1">
        <v>23</v>
      </c>
      <c r="K151" s="1">
        <v>2112</v>
      </c>
      <c r="L151" s="1">
        <v>2112</v>
      </c>
      <c r="M151" s="1">
        <v>300000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300000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300000</v>
      </c>
      <c r="AJ151" s="1">
        <v>142</v>
      </c>
    </row>
    <row r="152" spans="1:36" x14ac:dyDescent="0.3">
      <c r="A152" s="1">
        <v>27</v>
      </c>
      <c r="B152" s="1" t="s">
        <v>14</v>
      </c>
      <c r="C152" s="1" t="s">
        <v>237</v>
      </c>
      <c r="D152" s="1" t="s">
        <v>272</v>
      </c>
      <c r="E152" s="1" t="s">
        <v>17</v>
      </c>
      <c r="F152" s="1" t="s">
        <v>29</v>
      </c>
      <c r="G152" s="1" t="s">
        <v>61</v>
      </c>
      <c r="H152" s="1" t="s">
        <v>278</v>
      </c>
      <c r="I152" s="1" t="s">
        <v>26</v>
      </c>
      <c r="J152" s="1">
        <v>23</v>
      </c>
      <c r="K152" s="1">
        <v>3350</v>
      </c>
      <c r="L152" s="1">
        <v>3350</v>
      </c>
      <c r="M152" s="1">
        <v>360000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360000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360000</v>
      </c>
      <c r="AJ152" s="1">
        <v>107</v>
      </c>
    </row>
    <row r="153" spans="1:36" x14ac:dyDescent="0.3">
      <c r="A153" s="1">
        <v>28</v>
      </c>
      <c r="B153" s="1" t="s">
        <v>14</v>
      </c>
      <c r="C153" s="1" t="s">
        <v>237</v>
      </c>
      <c r="D153" s="1" t="s">
        <v>279</v>
      </c>
      <c r="E153" s="1" t="s">
        <v>17</v>
      </c>
      <c r="F153" s="1" t="s">
        <v>29</v>
      </c>
      <c r="G153" s="1" t="s">
        <v>61</v>
      </c>
      <c r="H153" s="1" t="s">
        <v>280</v>
      </c>
      <c r="I153" s="1" t="s">
        <v>26</v>
      </c>
      <c r="J153" s="1">
        <v>22</v>
      </c>
      <c r="K153" s="1">
        <v>2789</v>
      </c>
      <c r="L153" s="1">
        <v>2789</v>
      </c>
      <c r="M153" s="1">
        <v>342000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342000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342000</v>
      </c>
      <c r="AJ153" s="1">
        <v>122</v>
      </c>
    </row>
    <row r="154" spans="1:36" x14ac:dyDescent="0.3">
      <c r="A154" s="1">
        <v>29</v>
      </c>
      <c r="B154" s="1" t="s">
        <v>14</v>
      </c>
      <c r="C154" s="1" t="s">
        <v>237</v>
      </c>
      <c r="D154" s="1" t="s">
        <v>596</v>
      </c>
      <c r="E154" s="1" t="s">
        <v>32</v>
      </c>
      <c r="F154" s="1" t="s">
        <v>29</v>
      </c>
      <c r="G154" s="1" t="s">
        <v>33</v>
      </c>
      <c r="H154" s="1" t="s">
        <v>281</v>
      </c>
      <c r="I154" s="1" t="s">
        <v>26</v>
      </c>
      <c r="J154" s="1">
        <v>18</v>
      </c>
      <c r="K154" s="1">
        <v>2087</v>
      </c>
      <c r="L154" s="1">
        <v>2087</v>
      </c>
      <c r="M154" s="1">
        <v>280000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280000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280000</v>
      </c>
      <c r="AJ154" s="1">
        <v>134</v>
      </c>
    </row>
    <row r="155" spans="1:36" x14ac:dyDescent="0.3">
      <c r="A155" s="1">
        <v>30</v>
      </c>
      <c r="B155" s="1" t="s">
        <v>14</v>
      </c>
      <c r="C155" s="1" t="s">
        <v>237</v>
      </c>
      <c r="D155" s="1" t="s">
        <v>16</v>
      </c>
      <c r="E155" s="1" t="s">
        <v>17</v>
      </c>
      <c r="F155" s="1" t="s">
        <v>29</v>
      </c>
      <c r="G155" s="1" t="s">
        <v>282</v>
      </c>
      <c r="H155" s="1" t="s">
        <v>283</v>
      </c>
      <c r="I155" s="1" t="s">
        <v>21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0</v>
      </c>
      <c r="AJ155" s="1">
        <v>0</v>
      </c>
    </row>
    <row r="156" spans="1:36" x14ac:dyDescent="0.3">
      <c r="A156" s="1">
        <v>31</v>
      </c>
      <c r="B156" s="1" t="s">
        <v>14</v>
      </c>
      <c r="C156" s="1" t="s">
        <v>237</v>
      </c>
      <c r="D156" s="1" t="s">
        <v>740</v>
      </c>
      <c r="E156" s="1" t="s">
        <v>32</v>
      </c>
      <c r="F156" s="1" t="s">
        <v>29</v>
      </c>
      <c r="G156" s="1" t="s">
        <v>33</v>
      </c>
      <c r="H156" s="1" t="s">
        <v>284</v>
      </c>
      <c r="I156" s="1" t="s">
        <v>26</v>
      </c>
      <c r="J156" s="1">
        <v>22</v>
      </c>
      <c r="K156" s="1">
        <v>2818</v>
      </c>
      <c r="L156" s="1">
        <v>2818</v>
      </c>
      <c r="M156" s="1">
        <v>380000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380000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380000</v>
      </c>
      <c r="AJ156" s="1">
        <v>134</v>
      </c>
    </row>
    <row r="157" spans="1:36" x14ac:dyDescent="0.3">
      <c r="A157" s="1">
        <v>32</v>
      </c>
      <c r="B157" s="1" t="s">
        <v>14</v>
      </c>
      <c r="C157" s="1" t="s">
        <v>237</v>
      </c>
      <c r="D157" s="1" t="s">
        <v>54</v>
      </c>
      <c r="E157" s="1" t="s">
        <v>17</v>
      </c>
      <c r="F157" s="1" t="s">
        <v>29</v>
      </c>
      <c r="G157" s="1" t="s">
        <v>144</v>
      </c>
      <c r="H157" s="1" t="s">
        <v>285</v>
      </c>
      <c r="I157" s="1" t="s">
        <v>21</v>
      </c>
      <c r="J157" s="1">
        <v>16</v>
      </c>
      <c r="K157" s="1">
        <v>3261</v>
      </c>
      <c r="L157" s="1">
        <v>3261</v>
      </c>
      <c r="M157" s="1">
        <v>647000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647000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647000</v>
      </c>
      <c r="AJ157" s="1">
        <v>198</v>
      </c>
    </row>
    <row r="158" spans="1:36" x14ac:dyDescent="0.3">
      <c r="A158" s="1">
        <v>33</v>
      </c>
      <c r="B158" s="1" t="s">
        <v>14</v>
      </c>
      <c r="C158" s="1" t="s">
        <v>237</v>
      </c>
      <c r="D158" s="1" t="s">
        <v>16</v>
      </c>
      <c r="E158" s="1" t="s">
        <v>17</v>
      </c>
      <c r="F158" s="1" t="s">
        <v>29</v>
      </c>
      <c r="G158" s="1" t="s">
        <v>61</v>
      </c>
      <c r="H158" s="1" t="s">
        <v>286</v>
      </c>
      <c r="I158" s="1" t="s">
        <v>26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0</v>
      </c>
      <c r="AJ158" s="1">
        <v>0</v>
      </c>
    </row>
    <row r="159" spans="1:36" x14ac:dyDescent="0.3">
      <c r="A159" s="1">
        <v>34</v>
      </c>
      <c r="B159" s="1" t="s">
        <v>14</v>
      </c>
      <c r="C159" s="1" t="s">
        <v>237</v>
      </c>
      <c r="D159" s="1" t="s">
        <v>16</v>
      </c>
      <c r="E159" s="1" t="s">
        <v>17</v>
      </c>
      <c r="F159" s="1" t="s">
        <v>29</v>
      </c>
      <c r="G159" s="1" t="s">
        <v>61</v>
      </c>
      <c r="H159" s="1" t="s">
        <v>287</v>
      </c>
      <c r="I159" s="1" t="s">
        <v>26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0</v>
      </c>
      <c r="AJ159" s="1">
        <v>0</v>
      </c>
    </row>
    <row r="160" spans="1:36" x14ac:dyDescent="0.3">
      <c r="A160" s="1">
        <v>35</v>
      </c>
      <c r="B160" s="1" t="s">
        <v>14</v>
      </c>
      <c r="C160" s="1" t="s">
        <v>237</v>
      </c>
      <c r="D160" s="1" t="s">
        <v>16</v>
      </c>
      <c r="E160" s="1" t="s">
        <v>17</v>
      </c>
      <c r="F160" s="1" t="s">
        <v>29</v>
      </c>
      <c r="G160" s="1" t="s">
        <v>61</v>
      </c>
      <c r="H160" s="1" t="s">
        <v>288</v>
      </c>
      <c r="I160" s="1" t="s">
        <v>26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0</v>
      </c>
      <c r="AJ160" s="1">
        <v>0</v>
      </c>
    </row>
    <row r="161" spans="1:36" x14ac:dyDescent="0.3">
      <c r="A161" s="1">
        <v>36</v>
      </c>
      <c r="B161" s="1" t="s">
        <v>14</v>
      </c>
      <c r="C161" s="1" t="s">
        <v>237</v>
      </c>
      <c r="D161" s="1" t="s">
        <v>254</v>
      </c>
      <c r="E161" s="1" t="s">
        <v>17</v>
      </c>
      <c r="F161" s="1" t="s">
        <v>29</v>
      </c>
      <c r="G161" s="1" t="s">
        <v>61</v>
      </c>
      <c r="H161" s="1" t="s">
        <v>289</v>
      </c>
      <c r="I161" s="1" t="s">
        <v>26</v>
      </c>
      <c r="J161" s="1">
        <v>20</v>
      </c>
      <c r="K161" s="1">
        <v>3439</v>
      </c>
      <c r="L161" s="1">
        <v>3439</v>
      </c>
      <c r="M161" s="1">
        <v>380000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12000</v>
      </c>
      <c r="T161" s="1">
        <v>0</v>
      </c>
      <c r="U161" s="1">
        <v>0</v>
      </c>
      <c r="V161" s="1">
        <v>0</v>
      </c>
      <c r="W161" s="7">
        <v>392000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392000</v>
      </c>
      <c r="AJ161" s="1">
        <v>110</v>
      </c>
    </row>
    <row r="162" spans="1:36" x14ac:dyDescent="0.3">
      <c r="A162" s="1">
        <v>37</v>
      </c>
      <c r="B162" s="1" t="s">
        <v>14</v>
      </c>
      <c r="C162" s="1" t="s">
        <v>237</v>
      </c>
      <c r="D162" s="1" t="s">
        <v>561</v>
      </c>
      <c r="E162" s="1" t="s">
        <v>17</v>
      </c>
      <c r="F162" s="1" t="s">
        <v>29</v>
      </c>
      <c r="G162" s="1" t="s">
        <v>61</v>
      </c>
      <c r="H162" s="1" t="s">
        <v>290</v>
      </c>
      <c r="I162" s="1" t="s">
        <v>26</v>
      </c>
      <c r="J162" s="1">
        <v>21</v>
      </c>
      <c r="K162" s="1">
        <v>4067</v>
      </c>
      <c r="L162" s="1">
        <v>4067</v>
      </c>
      <c r="M162" s="1">
        <v>470000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470000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470000</v>
      </c>
      <c r="AJ162" s="1">
        <v>115</v>
      </c>
    </row>
    <row r="163" spans="1:36" x14ac:dyDescent="0.3">
      <c r="A163" s="1">
        <v>38</v>
      </c>
      <c r="B163" s="1" t="s">
        <v>14</v>
      </c>
      <c r="C163" s="1" t="s">
        <v>237</v>
      </c>
      <c r="D163" s="1" t="s">
        <v>608</v>
      </c>
      <c r="E163" s="1" t="s">
        <v>17</v>
      </c>
      <c r="F163" s="1" t="s">
        <v>29</v>
      </c>
      <c r="G163" s="1" t="s">
        <v>61</v>
      </c>
      <c r="H163" s="1" t="s">
        <v>291</v>
      </c>
      <c r="I163" s="1" t="s">
        <v>26</v>
      </c>
      <c r="J163" s="1">
        <v>23</v>
      </c>
      <c r="K163" s="1">
        <v>3965</v>
      </c>
      <c r="L163" s="1">
        <v>3965</v>
      </c>
      <c r="M163" s="1">
        <v>517000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517000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517000</v>
      </c>
      <c r="AJ163" s="1">
        <v>130</v>
      </c>
    </row>
    <row r="164" spans="1:36" x14ac:dyDescent="0.3">
      <c r="A164" s="1">
        <v>39</v>
      </c>
      <c r="B164" s="1" t="s">
        <v>14</v>
      </c>
      <c r="C164" s="1" t="s">
        <v>237</v>
      </c>
      <c r="D164" s="1" t="s">
        <v>252</v>
      </c>
      <c r="E164" s="1" t="s">
        <v>17</v>
      </c>
      <c r="F164" s="1" t="s">
        <v>29</v>
      </c>
      <c r="G164" s="1" t="s">
        <v>44</v>
      </c>
      <c r="H164" s="1" t="s">
        <v>292</v>
      </c>
      <c r="I164" s="1" t="s">
        <v>21</v>
      </c>
      <c r="J164" s="1">
        <v>17</v>
      </c>
      <c r="K164" s="1">
        <v>3261</v>
      </c>
      <c r="L164" s="1">
        <v>3261</v>
      </c>
      <c r="M164" s="1">
        <v>450000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450000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450000</v>
      </c>
      <c r="AJ164" s="1">
        <v>137</v>
      </c>
    </row>
    <row r="165" spans="1:36" x14ac:dyDescent="0.3">
      <c r="A165" s="1">
        <v>40</v>
      </c>
      <c r="B165" s="1" t="s">
        <v>14</v>
      </c>
      <c r="C165" s="1" t="s">
        <v>237</v>
      </c>
      <c r="D165" s="1" t="s">
        <v>16</v>
      </c>
      <c r="E165" s="1" t="s">
        <v>17</v>
      </c>
      <c r="F165" s="1" t="s">
        <v>29</v>
      </c>
      <c r="G165" s="1" t="s">
        <v>98</v>
      </c>
      <c r="H165" s="1" t="s">
        <v>293</v>
      </c>
      <c r="I165" s="1" t="s">
        <v>21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0</v>
      </c>
      <c r="AJ165" s="1">
        <v>0</v>
      </c>
    </row>
    <row r="166" spans="1:36" x14ac:dyDescent="0.3">
      <c r="A166" s="1">
        <v>41</v>
      </c>
      <c r="B166" s="1" t="s">
        <v>14</v>
      </c>
      <c r="C166" s="1" t="s">
        <v>237</v>
      </c>
      <c r="D166" s="1" t="s">
        <v>16</v>
      </c>
      <c r="E166" s="1" t="s">
        <v>17</v>
      </c>
      <c r="F166" s="1" t="s">
        <v>37</v>
      </c>
      <c r="G166" s="1" t="s">
        <v>83</v>
      </c>
      <c r="H166" s="1" t="s">
        <v>294</v>
      </c>
      <c r="I166" s="1" t="s">
        <v>21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7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0</v>
      </c>
      <c r="AJ166" s="1">
        <v>0</v>
      </c>
    </row>
    <row r="167" spans="1:36" x14ac:dyDescent="0.3">
      <c r="A167" s="2"/>
      <c r="B167" s="2" t="s">
        <v>47</v>
      </c>
      <c r="C167" s="2" t="s">
        <v>237</v>
      </c>
      <c r="D167" s="2"/>
      <c r="E167" s="2"/>
      <c r="F167" s="2"/>
      <c r="G167" s="2"/>
      <c r="H167" s="2"/>
      <c r="I167" s="2"/>
      <c r="J167" s="2"/>
      <c r="K167" s="2">
        <v>40084</v>
      </c>
      <c r="L167" s="2">
        <v>40084</v>
      </c>
      <c r="M167" s="2">
        <v>5511000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12000</v>
      </c>
      <c r="T167" s="2">
        <v>0</v>
      </c>
      <c r="U167" s="2">
        <v>0</v>
      </c>
      <c r="V167" s="2">
        <v>0</v>
      </c>
      <c r="W167" s="2">
        <v>5523000</v>
      </c>
      <c r="X167" s="2">
        <v>0</v>
      </c>
      <c r="Y167" s="2">
        <v>0</v>
      </c>
      <c r="Z167" s="2">
        <v>1000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1000</v>
      </c>
      <c r="AI167" s="2">
        <v>5524000</v>
      </c>
      <c r="AJ167" s="2"/>
    </row>
    <row r="168" spans="1:36" x14ac:dyDescent="0.3">
      <c r="A168" s="1">
        <v>1</v>
      </c>
      <c r="B168" s="1" t="s">
        <v>14</v>
      </c>
      <c r="C168" s="1" t="s">
        <v>295</v>
      </c>
      <c r="D168" s="1" t="s">
        <v>16</v>
      </c>
      <c r="E168" s="1" t="s">
        <v>17</v>
      </c>
      <c r="F168" s="1" t="s">
        <v>29</v>
      </c>
      <c r="G168" s="1" t="s">
        <v>61</v>
      </c>
      <c r="H168" s="1" t="s">
        <v>296</v>
      </c>
      <c r="I168" s="1" t="s">
        <v>26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x14ac:dyDescent="0.3">
      <c r="A169" s="1">
        <v>2</v>
      </c>
      <c r="B169" s="1" t="s">
        <v>14</v>
      </c>
      <c r="C169" s="1" t="s">
        <v>295</v>
      </c>
      <c r="D169" s="1" t="s">
        <v>16</v>
      </c>
      <c r="E169" s="1" t="s">
        <v>17</v>
      </c>
      <c r="F169" s="1" t="s">
        <v>18</v>
      </c>
      <c r="G169" s="1" t="s">
        <v>19</v>
      </c>
      <c r="H169" s="1" t="s">
        <v>297</v>
      </c>
      <c r="I169" s="1" t="s">
        <v>21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x14ac:dyDescent="0.3">
      <c r="A170" s="1">
        <v>3</v>
      </c>
      <c r="B170" s="1" t="s">
        <v>14</v>
      </c>
      <c r="C170" s="1" t="s">
        <v>295</v>
      </c>
      <c r="D170" s="1" t="s">
        <v>16</v>
      </c>
      <c r="E170" s="1" t="s">
        <v>17</v>
      </c>
      <c r="F170" s="1" t="s">
        <v>29</v>
      </c>
      <c r="G170" s="1" t="s">
        <v>246</v>
      </c>
      <c r="H170" s="1" t="s">
        <v>298</v>
      </c>
      <c r="I170" s="1" t="s">
        <v>26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x14ac:dyDescent="0.3">
      <c r="A171" s="1">
        <v>4</v>
      </c>
      <c r="B171" s="1" t="s">
        <v>14</v>
      </c>
      <c r="C171" s="1" t="s">
        <v>295</v>
      </c>
      <c r="D171" s="1" t="s">
        <v>16</v>
      </c>
      <c r="E171" s="1" t="s">
        <v>17</v>
      </c>
      <c r="F171" s="1" t="s">
        <v>18</v>
      </c>
      <c r="G171" s="1" t="s">
        <v>19</v>
      </c>
      <c r="H171" s="1" t="s">
        <v>299</v>
      </c>
      <c r="I171" s="1" t="s">
        <v>21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x14ac:dyDescent="0.3">
      <c r="A172" s="1">
        <v>5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29</v>
      </c>
      <c r="G172" s="1" t="s">
        <v>61</v>
      </c>
      <c r="H172" s="1" t="s">
        <v>300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x14ac:dyDescent="0.3">
      <c r="A173" s="1">
        <v>6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29</v>
      </c>
      <c r="G173" s="1" t="s">
        <v>61</v>
      </c>
      <c r="H173" s="1" t="s">
        <v>301</v>
      </c>
      <c r="I173" s="1" t="s">
        <v>26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x14ac:dyDescent="0.3">
      <c r="A174" s="1">
        <v>7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18</v>
      </c>
      <c r="G174" s="1" t="s">
        <v>19</v>
      </c>
      <c r="H174" s="1" t="s">
        <v>302</v>
      </c>
      <c r="I174" s="1" t="s">
        <v>198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x14ac:dyDescent="0.3">
      <c r="A175" s="1">
        <v>8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40</v>
      </c>
      <c r="G175" s="1" t="s">
        <v>242</v>
      </c>
      <c r="H175" s="1" t="s">
        <v>303</v>
      </c>
      <c r="I175" s="1" t="s">
        <v>26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x14ac:dyDescent="0.3">
      <c r="A176" s="1">
        <v>9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29</v>
      </c>
      <c r="G176" s="1" t="s">
        <v>61</v>
      </c>
      <c r="H176" s="1" t="s">
        <v>304</v>
      </c>
      <c r="I176" s="1" t="s">
        <v>26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x14ac:dyDescent="0.3">
      <c r="A177" s="1">
        <v>10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29</v>
      </c>
      <c r="G177" s="1" t="s">
        <v>61</v>
      </c>
      <c r="H177" s="1" t="s">
        <v>305</v>
      </c>
      <c r="I177" s="1" t="s">
        <v>26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x14ac:dyDescent="0.3">
      <c r="A178" s="1">
        <v>11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306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x14ac:dyDescent="0.3">
      <c r="A179" s="1">
        <v>12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29</v>
      </c>
      <c r="G179" s="1" t="s">
        <v>61</v>
      </c>
      <c r="H179" s="1" t="s">
        <v>307</v>
      </c>
      <c r="I179" s="1" t="s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x14ac:dyDescent="0.3">
      <c r="A180" s="1">
        <v>13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18</v>
      </c>
      <c r="G180" s="1" t="s">
        <v>69</v>
      </c>
      <c r="H180" s="1" t="s">
        <v>308</v>
      </c>
      <c r="I180" s="1" t="s">
        <v>21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x14ac:dyDescent="0.3">
      <c r="A181" s="1">
        <v>14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18</v>
      </c>
      <c r="G181" s="1" t="s">
        <v>69</v>
      </c>
      <c r="H181" s="1" t="s">
        <v>309</v>
      </c>
      <c r="I181" s="1" t="s">
        <v>21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x14ac:dyDescent="0.3">
      <c r="A182" s="1">
        <v>15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29</v>
      </c>
      <c r="G182" s="1" t="s">
        <v>61</v>
      </c>
      <c r="H182" s="1" t="s">
        <v>310</v>
      </c>
      <c r="I182" s="1" t="s">
        <v>26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x14ac:dyDescent="0.3">
      <c r="A183" s="1">
        <v>16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29</v>
      </c>
      <c r="G183" s="1" t="s">
        <v>79</v>
      </c>
      <c r="H183" s="1" t="s">
        <v>312</v>
      </c>
      <c r="I183" s="1" t="s">
        <v>26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x14ac:dyDescent="0.3">
      <c r="A184" s="1">
        <v>17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18</v>
      </c>
      <c r="G184" s="1" t="s">
        <v>104</v>
      </c>
      <c r="H184" s="1" t="s">
        <v>314</v>
      </c>
      <c r="I184" s="1" t="s">
        <v>21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x14ac:dyDescent="0.3">
      <c r="A185" s="1">
        <v>18</v>
      </c>
      <c r="B185" s="1" t="s">
        <v>14</v>
      </c>
      <c r="C185" s="1" t="s">
        <v>295</v>
      </c>
      <c r="D185" s="1" t="s">
        <v>16</v>
      </c>
      <c r="E185" s="1" t="s">
        <v>17</v>
      </c>
      <c r="F185" s="1" t="s">
        <v>29</v>
      </c>
      <c r="G185" s="1" t="s">
        <v>79</v>
      </c>
      <c r="H185" s="1" t="s">
        <v>316</v>
      </c>
      <c r="I185" s="1" t="s">
        <v>26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x14ac:dyDescent="0.3">
      <c r="A186" s="1">
        <v>19</v>
      </c>
      <c r="B186" s="1" t="s">
        <v>14</v>
      </c>
      <c r="C186" s="1" t="s">
        <v>295</v>
      </c>
      <c r="D186" s="1" t="s">
        <v>16</v>
      </c>
      <c r="E186" s="1" t="s">
        <v>17</v>
      </c>
      <c r="F186" s="1" t="s">
        <v>29</v>
      </c>
      <c r="G186" s="1" t="s">
        <v>79</v>
      </c>
      <c r="H186" s="1" t="s">
        <v>318</v>
      </c>
      <c r="I186" s="1" t="s">
        <v>26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0</v>
      </c>
      <c r="AJ186" s="1">
        <v>0</v>
      </c>
    </row>
    <row r="187" spans="1:36" x14ac:dyDescent="0.3">
      <c r="A187" s="1">
        <v>20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18</v>
      </c>
      <c r="G187" s="1" t="s">
        <v>104</v>
      </c>
      <c r="H187" s="1" t="s">
        <v>320</v>
      </c>
      <c r="I187" s="1" t="s">
        <v>21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21</v>
      </c>
      <c r="B188" s="1" t="s">
        <v>14</v>
      </c>
      <c r="C188" s="1" t="s">
        <v>295</v>
      </c>
      <c r="D188" s="1" t="s">
        <v>16</v>
      </c>
      <c r="E188" s="1" t="s">
        <v>17</v>
      </c>
      <c r="F188" s="1" t="s">
        <v>29</v>
      </c>
      <c r="G188" s="1" t="s">
        <v>85</v>
      </c>
      <c r="H188" s="1" t="s">
        <v>321</v>
      </c>
      <c r="I188" s="1" t="s">
        <v>26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22</v>
      </c>
      <c r="B189" s="1" t="s">
        <v>14</v>
      </c>
      <c r="C189" s="1" t="s">
        <v>295</v>
      </c>
      <c r="D189" s="1" t="s">
        <v>444</v>
      </c>
      <c r="E189" s="1" t="s">
        <v>17</v>
      </c>
      <c r="F189" s="1" t="s">
        <v>49</v>
      </c>
      <c r="G189" s="1" t="s">
        <v>88</v>
      </c>
      <c r="H189" s="1" t="s">
        <v>189</v>
      </c>
      <c r="I189" s="1" t="s">
        <v>49</v>
      </c>
      <c r="J189" s="1">
        <v>2</v>
      </c>
      <c r="K189" s="1">
        <v>202</v>
      </c>
      <c r="L189" s="1">
        <v>202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x14ac:dyDescent="0.3">
      <c r="A190" s="1">
        <v>23</v>
      </c>
      <c r="B190" s="1" t="s">
        <v>14</v>
      </c>
      <c r="C190" s="1" t="s">
        <v>295</v>
      </c>
      <c r="D190" s="1" t="s">
        <v>333</v>
      </c>
      <c r="E190" s="1" t="s">
        <v>17</v>
      </c>
      <c r="F190" s="1" t="s">
        <v>49</v>
      </c>
      <c r="G190" s="1" t="s">
        <v>88</v>
      </c>
      <c r="H190" s="1" t="s">
        <v>191</v>
      </c>
      <c r="I190" s="1" t="s">
        <v>49</v>
      </c>
      <c r="J190" s="1">
        <v>3</v>
      </c>
      <c r="K190" s="1">
        <v>267</v>
      </c>
      <c r="L190" s="1">
        <v>267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x14ac:dyDescent="0.3">
      <c r="A191" s="1">
        <v>24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29</v>
      </c>
      <c r="G191" s="1" t="s">
        <v>246</v>
      </c>
      <c r="H191" s="1" t="s">
        <v>324</v>
      </c>
      <c r="I191" s="1" t="s">
        <v>26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x14ac:dyDescent="0.3">
      <c r="A192" s="1">
        <v>25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29</v>
      </c>
      <c r="G192" s="1" t="s">
        <v>30</v>
      </c>
      <c r="H192" s="1" t="s">
        <v>325</v>
      </c>
      <c r="I192" s="1" t="s">
        <v>26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26</v>
      </c>
      <c r="B193" s="1" t="s">
        <v>14</v>
      </c>
      <c r="C193" s="1" t="s">
        <v>295</v>
      </c>
      <c r="D193" s="1" t="s">
        <v>16</v>
      </c>
      <c r="E193" s="1" t="s">
        <v>32</v>
      </c>
      <c r="F193" s="1" t="s">
        <v>75</v>
      </c>
      <c r="G193" s="1" t="s">
        <v>76</v>
      </c>
      <c r="H193" s="1" t="s">
        <v>326</v>
      </c>
      <c r="I193" s="1" t="s">
        <v>26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x14ac:dyDescent="0.3">
      <c r="A194" s="1">
        <v>27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37</v>
      </c>
      <c r="G194" s="1" t="s">
        <v>83</v>
      </c>
      <c r="H194" s="1" t="s">
        <v>327</v>
      </c>
      <c r="I194" s="1" t="s">
        <v>21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x14ac:dyDescent="0.3">
      <c r="A195" s="1">
        <v>28</v>
      </c>
      <c r="B195" s="1" t="s">
        <v>14</v>
      </c>
      <c r="C195" s="1" t="s">
        <v>295</v>
      </c>
      <c r="D195" s="1" t="s">
        <v>16</v>
      </c>
      <c r="E195" s="1" t="s">
        <v>17</v>
      </c>
      <c r="F195" s="1" t="s">
        <v>37</v>
      </c>
      <c r="G195" s="1" t="s">
        <v>38</v>
      </c>
      <c r="H195" s="1" t="s">
        <v>328</v>
      </c>
      <c r="I195" s="1" t="s">
        <v>21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x14ac:dyDescent="0.3">
      <c r="A196" s="1">
        <v>29</v>
      </c>
      <c r="B196" s="1" t="s">
        <v>14</v>
      </c>
      <c r="C196" s="1" t="s">
        <v>295</v>
      </c>
      <c r="D196" s="1" t="s">
        <v>16</v>
      </c>
      <c r="E196" s="1" t="s">
        <v>17</v>
      </c>
      <c r="F196" s="1" t="s">
        <v>37</v>
      </c>
      <c r="G196" s="1" t="s">
        <v>38</v>
      </c>
      <c r="H196" s="1" t="s">
        <v>329</v>
      </c>
      <c r="I196" s="1" t="s">
        <v>21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0</v>
      </c>
      <c r="AJ196" s="1">
        <v>0</v>
      </c>
    </row>
    <row r="197" spans="1:36" x14ac:dyDescent="0.3">
      <c r="A197" s="1">
        <v>30</v>
      </c>
      <c r="B197" s="1" t="s">
        <v>14</v>
      </c>
      <c r="C197" s="1" t="s">
        <v>295</v>
      </c>
      <c r="D197" s="1" t="s">
        <v>16</v>
      </c>
      <c r="E197" s="1" t="s">
        <v>32</v>
      </c>
      <c r="F197" s="1" t="s">
        <v>29</v>
      </c>
      <c r="G197" s="1" t="s">
        <v>268</v>
      </c>
      <c r="H197" s="1" t="s">
        <v>269</v>
      </c>
      <c r="I197" s="1" t="s">
        <v>26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0</v>
      </c>
      <c r="AJ197" s="1">
        <v>0</v>
      </c>
    </row>
    <row r="198" spans="1:36" x14ac:dyDescent="0.3">
      <c r="A198" s="1">
        <v>31</v>
      </c>
      <c r="B198" s="1" t="s">
        <v>14</v>
      </c>
      <c r="C198" s="1" t="s">
        <v>295</v>
      </c>
      <c r="D198" s="1" t="s">
        <v>16</v>
      </c>
      <c r="E198" s="1" t="s">
        <v>32</v>
      </c>
      <c r="F198" s="1" t="s">
        <v>29</v>
      </c>
      <c r="G198" s="1" t="s">
        <v>268</v>
      </c>
      <c r="H198" s="1" t="s">
        <v>331</v>
      </c>
      <c r="I198" s="1" t="s">
        <v>26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0</v>
      </c>
      <c r="AJ198" s="1">
        <v>0</v>
      </c>
    </row>
    <row r="199" spans="1:36" x14ac:dyDescent="0.3">
      <c r="A199" s="1">
        <v>32</v>
      </c>
      <c r="B199" s="1" t="s">
        <v>14</v>
      </c>
      <c r="C199" s="1" t="s">
        <v>295</v>
      </c>
      <c r="D199" s="1" t="s">
        <v>16</v>
      </c>
      <c r="E199" s="1" t="s">
        <v>17</v>
      </c>
      <c r="F199" s="1" t="s">
        <v>37</v>
      </c>
      <c r="G199" s="1" t="s">
        <v>38</v>
      </c>
      <c r="H199" s="1" t="s">
        <v>332</v>
      </c>
      <c r="I199" s="1" t="s">
        <v>21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0</v>
      </c>
      <c r="AJ199" s="1">
        <v>0</v>
      </c>
    </row>
    <row r="200" spans="1:36" x14ac:dyDescent="0.3">
      <c r="A200" s="1">
        <v>33</v>
      </c>
      <c r="B200" s="1" t="s">
        <v>14</v>
      </c>
      <c r="C200" s="1" t="s">
        <v>295</v>
      </c>
      <c r="D200" s="1" t="s">
        <v>16</v>
      </c>
      <c r="E200" s="1" t="s">
        <v>17</v>
      </c>
      <c r="F200" s="1" t="s">
        <v>49</v>
      </c>
      <c r="G200" s="1" t="s">
        <v>101</v>
      </c>
      <c r="H200" s="1" t="s">
        <v>200</v>
      </c>
      <c r="I200" s="1" t="s">
        <v>49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0</v>
      </c>
      <c r="AJ200" s="1">
        <v>0</v>
      </c>
    </row>
    <row r="201" spans="1:36" x14ac:dyDescent="0.3">
      <c r="A201" s="1">
        <v>34</v>
      </c>
      <c r="B201" s="1" t="s">
        <v>14</v>
      </c>
      <c r="C201" s="1" t="s">
        <v>295</v>
      </c>
      <c r="D201" s="1" t="s">
        <v>16</v>
      </c>
      <c r="E201" s="1" t="s">
        <v>17</v>
      </c>
      <c r="F201" s="1" t="s">
        <v>49</v>
      </c>
      <c r="G201" s="1" t="s">
        <v>101</v>
      </c>
      <c r="H201" s="1" t="s">
        <v>202</v>
      </c>
      <c r="I201" s="1" t="s">
        <v>49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0</v>
      </c>
      <c r="AJ201" s="1">
        <v>0</v>
      </c>
    </row>
    <row r="202" spans="1:36" x14ac:dyDescent="0.3">
      <c r="A202" s="1">
        <v>35</v>
      </c>
      <c r="B202" s="1" t="s">
        <v>14</v>
      </c>
      <c r="C202" s="1" t="s">
        <v>295</v>
      </c>
      <c r="D202" s="1" t="s">
        <v>16</v>
      </c>
      <c r="E202" s="1" t="s">
        <v>17</v>
      </c>
      <c r="F202" s="1" t="s">
        <v>18</v>
      </c>
      <c r="G202" s="1" t="s">
        <v>104</v>
      </c>
      <c r="H202" s="1" t="s">
        <v>334</v>
      </c>
      <c r="I202" s="1" t="s">
        <v>21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0</v>
      </c>
      <c r="AJ202" s="1">
        <v>0</v>
      </c>
    </row>
    <row r="203" spans="1:36" x14ac:dyDescent="0.3">
      <c r="A203" s="1">
        <v>36</v>
      </c>
      <c r="B203" s="1" t="s">
        <v>14</v>
      </c>
      <c r="C203" s="1" t="s">
        <v>295</v>
      </c>
      <c r="D203" s="1" t="s">
        <v>335</v>
      </c>
      <c r="E203" s="1" t="s">
        <v>17</v>
      </c>
      <c r="F203" s="1" t="s">
        <v>18</v>
      </c>
      <c r="G203" s="1" t="s">
        <v>107</v>
      </c>
      <c r="H203" s="1" t="s">
        <v>336</v>
      </c>
      <c r="I203" s="1" t="s">
        <v>21</v>
      </c>
      <c r="J203" s="1">
        <v>16</v>
      </c>
      <c r="K203" s="1">
        <v>2558</v>
      </c>
      <c r="L203" s="1">
        <v>2558</v>
      </c>
      <c r="M203" s="1">
        <v>307000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307000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307000</v>
      </c>
      <c r="AJ203" s="1">
        <v>120</v>
      </c>
    </row>
    <row r="204" spans="1:36" x14ac:dyDescent="0.3">
      <c r="A204" s="1">
        <v>37</v>
      </c>
      <c r="B204" s="1" t="s">
        <v>14</v>
      </c>
      <c r="C204" s="1" t="s">
        <v>295</v>
      </c>
      <c r="D204" s="1" t="s">
        <v>568</v>
      </c>
      <c r="E204" s="1" t="s">
        <v>17</v>
      </c>
      <c r="F204" s="1" t="s">
        <v>29</v>
      </c>
      <c r="G204" s="1" t="s">
        <v>61</v>
      </c>
      <c r="H204" s="1" t="s">
        <v>339</v>
      </c>
      <c r="I204" s="1" t="s">
        <v>26</v>
      </c>
      <c r="J204" s="1">
        <v>20</v>
      </c>
      <c r="K204" s="1">
        <v>1081</v>
      </c>
      <c r="L204" s="1">
        <v>1081</v>
      </c>
      <c r="M204" s="1">
        <v>215000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63000</v>
      </c>
      <c r="W204" s="7">
        <v>278000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16000</v>
      </c>
      <c r="AF204" s="1">
        <v>0</v>
      </c>
      <c r="AG204" s="1">
        <v>0</v>
      </c>
      <c r="AH204" s="7">
        <v>16000</v>
      </c>
      <c r="AI204" s="7">
        <v>294000</v>
      </c>
      <c r="AJ204" s="1">
        <v>198</v>
      </c>
    </row>
    <row r="205" spans="1:36" x14ac:dyDescent="0.3">
      <c r="A205" s="1">
        <v>38</v>
      </c>
      <c r="B205" s="1" t="s">
        <v>14</v>
      </c>
      <c r="C205" s="1" t="s">
        <v>295</v>
      </c>
      <c r="D205" s="1" t="s">
        <v>340</v>
      </c>
      <c r="E205" s="1" t="s">
        <v>17</v>
      </c>
      <c r="F205" s="1" t="s">
        <v>18</v>
      </c>
      <c r="G205" s="1" t="s">
        <v>69</v>
      </c>
      <c r="H205" s="1" t="s">
        <v>341</v>
      </c>
      <c r="I205" s="1" t="s">
        <v>21</v>
      </c>
      <c r="J205" s="1">
        <v>15</v>
      </c>
      <c r="K205" s="1">
        <v>2704</v>
      </c>
      <c r="L205" s="1">
        <v>2704</v>
      </c>
      <c r="M205" s="1">
        <v>331000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331000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331000</v>
      </c>
      <c r="AJ205" s="1">
        <v>122</v>
      </c>
    </row>
    <row r="206" spans="1:36" x14ac:dyDescent="0.3">
      <c r="A206" s="1">
        <v>39</v>
      </c>
      <c r="B206" s="1" t="s">
        <v>14</v>
      </c>
      <c r="C206" s="1" t="s">
        <v>295</v>
      </c>
      <c r="D206" s="1" t="s">
        <v>337</v>
      </c>
      <c r="E206" s="1" t="s">
        <v>17</v>
      </c>
      <c r="F206" s="1" t="s">
        <v>49</v>
      </c>
      <c r="G206" s="1" t="s">
        <v>101</v>
      </c>
      <c r="H206" s="1" t="s">
        <v>215</v>
      </c>
      <c r="I206" s="1" t="s">
        <v>49</v>
      </c>
      <c r="J206" s="1">
        <v>22</v>
      </c>
      <c r="K206" s="1">
        <v>2643</v>
      </c>
      <c r="L206" s="1">
        <v>2643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0</v>
      </c>
      <c r="AJ206" s="1">
        <v>0</v>
      </c>
    </row>
    <row r="207" spans="1:36" x14ac:dyDescent="0.3">
      <c r="A207" s="1">
        <v>40</v>
      </c>
      <c r="B207" s="1" t="s">
        <v>14</v>
      </c>
      <c r="C207" s="1" t="s">
        <v>295</v>
      </c>
      <c r="D207" s="1" t="s">
        <v>741</v>
      </c>
      <c r="E207" s="1" t="s">
        <v>17</v>
      </c>
      <c r="F207" s="1" t="s">
        <v>49</v>
      </c>
      <c r="G207" s="1" t="s">
        <v>101</v>
      </c>
      <c r="H207" s="1" t="s">
        <v>343</v>
      </c>
      <c r="I207" s="1" t="s">
        <v>49</v>
      </c>
      <c r="J207" s="1">
        <v>18</v>
      </c>
      <c r="K207" s="1">
        <v>2179</v>
      </c>
      <c r="L207" s="1">
        <v>2179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0</v>
      </c>
      <c r="AJ207" s="1">
        <v>0</v>
      </c>
    </row>
    <row r="208" spans="1:36" x14ac:dyDescent="0.3">
      <c r="A208" s="1">
        <v>41</v>
      </c>
      <c r="B208" s="1" t="s">
        <v>14</v>
      </c>
      <c r="C208" s="1" t="s">
        <v>295</v>
      </c>
      <c r="D208" s="1" t="s">
        <v>348</v>
      </c>
      <c r="E208" s="1" t="s">
        <v>17</v>
      </c>
      <c r="F208" s="1" t="s">
        <v>40</v>
      </c>
      <c r="G208" s="1" t="s">
        <v>55</v>
      </c>
      <c r="H208" s="1" t="s">
        <v>349</v>
      </c>
      <c r="I208" s="1" t="s">
        <v>21</v>
      </c>
      <c r="J208" s="1">
        <v>16</v>
      </c>
      <c r="K208" s="1">
        <v>2858</v>
      </c>
      <c r="L208" s="1">
        <v>2858</v>
      </c>
      <c r="M208" s="1">
        <v>347000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347000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347000</v>
      </c>
      <c r="AJ208" s="1">
        <v>121</v>
      </c>
    </row>
    <row r="209" spans="1:36" x14ac:dyDescent="0.3">
      <c r="A209" s="1">
        <v>42</v>
      </c>
      <c r="B209" s="1" t="s">
        <v>14</v>
      </c>
      <c r="C209" s="1" t="s">
        <v>295</v>
      </c>
      <c r="D209" s="1" t="s">
        <v>598</v>
      </c>
      <c r="E209" s="1" t="s">
        <v>17</v>
      </c>
      <c r="F209" s="1" t="s">
        <v>29</v>
      </c>
      <c r="G209" s="1" t="s">
        <v>61</v>
      </c>
      <c r="H209" s="1" t="s">
        <v>351</v>
      </c>
      <c r="I209" s="1" t="s">
        <v>26</v>
      </c>
      <c r="J209" s="1">
        <v>21</v>
      </c>
      <c r="K209" s="1">
        <v>2608</v>
      </c>
      <c r="L209" s="1">
        <v>2608</v>
      </c>
      <c r="M209" s="1">
        <v>357000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18000</v>
      </c>
      <c r="T209" s="1">
        <v>0</v>
      </c>
      <c r="U209" s="1">
        <v>0</v>
      </c>
      <c r="V209" s="1">
        <v>0</v>
      </c>
      <c r="W209" s="7">
        <v>375000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375000</v>
      </c>
      <c r="AJ209" s="1">
        <v>136</v>
      </c>
    </row>
    <row r="210" spans="1:36" x14ac:dyDescent="0.3">
      <c r="A210" s="1">
        <v>43</v>
      </c>
      <c r="B210" s="1" t="s">
        <v>14</v>
      </c>
      <c r="C210" s="1" t="s">
        <v>295</v>
      </c>
      <c r="D210" s="1" t="s">
        <v>570</v>
      </c>
      <c r="E210" s="1" t="s">
        <v>17</v>
      </c>
      <c r="F210" s="1" t="s">
        <v>29</v>
      </c>
      <c r="G210" s="1" t="s">
        <v>246</v>
      </c>
      <c r="H210" s="1" t="s">
        <v>353</v>
      </c>
      <c r="I210" s="1" t="s">
        <v>26</v>
      </c>
      <c r="J210" s="1">
        <v>20</v>
      </c>
      <c r="K210" s="1">
        <v>1093</v>
      </c>
      <c r="L210" s="1">
        <v>1093</v>
      </c>
      <c r="M210" s="1">
        <v>174000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174000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174000</v>
      </c>
      <c r="AJ210" s="1">
        <v>159</v>
      </c>
    </row>
    <row r="211" spans="1:36" x14ac:dyDescent="0.3">
      <c r="A211" s="1">
        <v>44</v>
      </c>
      <c r="B211" s="1" t="s">
        <v>14</v>
      </c>
      <c r="C211" s="1" t="s">
        <v>295</v>
      </c>
      <c r="D211" s="1" t="s">
        <v>344</v>
      </c>
      <c r="E211" s="1" t="s">
        <v>32</v>
      </c>
      <c r="F211" s="1" t="s">
        <v>29</v>
      </c>
      <c r="G211" s="1" t="s">
        <v>33</v>
      </c>
      <c r="H211" s="1" t="s">
        <v>354</v>
      </c>
      <c r="I211" s="1" t="s">
        <v>26</v>
      </c>
      <c r="J211" s="1">
        <v>19</v>
      </c>
      <c r="K211" s="1">
        <v>2850</v>
      </c>
      <c r="L211" s="1">
        <v>2850</v>
      </c>
      <c r="M211" s="1">
        <v>300000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300000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300000</v>
      </c>
      <c r="AJ211" s="1">
        <v>105</v>
      </c>
    </row>
    <row r="212" spans="1:36" x14ac:dyDescent="0.3">
      <c r="A212" s="1">
        <v>45</v>
      </c>
      <c r="B212" s="1" t="s">
        <v>14</v>
      </c>
      <c r="C212" s="1" t="s">
        <v>295</v>
      </c>
      <c r="D212" s="1" t="s">
        <v>16</v>
      </c>
      <c r="E212" s="1" t="s">
        <v>17</v>
      </c>
      <c r="F212" s="1" t="s">
        <v>29</v>
      </c>
      <c r="G212" s="1" t="s">
        <v>98</v>
      </c>
      <c r="H212" s="1" t="s">
        <v>355</v>
      </c>
      <c r="I212" s="1" t="s">
        <v>26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x14ac:dyDescent="0.3">
      <c r="A213" s="1">
        <v>46</v>
      </c>
      <c r="B213" s="1" t="s">
        <v>14</v>
      </c>
      <c r="C213" s="1" t="s">
        <v>295</v>
      </c>
      <c r="D213" s="1" t="s">
        <v>16</v>
      </c>
      <c r="E213" s="1" t="s">
        <v>17</v>
      </c>
      <c r="F213" s="1" t="s">
        <v>29</v>
      </c>
      <c r="G213" s="1" t="s">
        <v>61</v>
      </c>
      <c r="H213" s="1" t="s">
        <v>356</v>
      </c>
      <c r="I213" s="1" t="s">
        <v>26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x14ac:dyDescent="0.3">
      <c r="A214" s="1">
        <v>47</v>
      </c>
      <c r="B214" s="1" t="s">
        <v>14</v>
      </c>
      <c r="C214" s="1" t="s">
        <v>295</v>
      </c>
      <c r="D214" s="1" t="s">
        <v>16</v>
      </c>
      <c r="E214" s="1" t="s">
        <v>17</v>
      </c>
      <c r="F214" s="1" t="s">
        <v>29</v>
      </c>
      <c r="G214" s="1" t="s">
        <v>61</v>
      </c>
      <c r="H214" s="1" t="s">
        <v>357</v>
      </c>
      <c r="I214" s="1" t="s">
        <v>26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0</v>
      </c>
      <c r="AJ214" s="1">
        <v>0</v>
      </c>
    </row>
    <row r="215" spans="1:36" x14ac:dyDescent="0.3">
      <c r="A215" s="1">
        <v>48</v>
      </c>
      <c r="B215" s="1" t="s">
        <v>14</v>
      </c>
      <c r="C215" s="1" t="s">
        <v>295</v>
      </c>
      <c r="D215" s="1" t="s">
        <v>16</v>
      </c>
      <c r="E215" s="1" t="s">
        <v>17</v>
      </c>
      <c r="F215" s="1" t="s">
        <v>29</v>
      </c>
      <c r="G215" s="1" t="s">
        <v>61</v>
      </c>
      <c r="H215" s="1" t="s">
        <v>358</v>
      </c>
      <c r="I215" s="1" t="s">
        <v>26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0</v>
      </c>
      <c r="AJ215" s="1">
        <v>0</v>
      </c>
    </row>
    <row r="216" spans="1:36" x14ac:dyDescent="0.3">
      <c r="A216" s="1">
        <v>49</v>
      </c>
      <c r="B216" s="1" t="s">
        <v>14</v>
      </c>
      <c r="C216" s="1" t="s">
        <v>295</v>
      </c>
      <c r="D216" s="1" t="s">
        <v>16</v>
      </c>
      <c r="E216" s="1" t="s">
        <v>17</v>
      </c>
      <c r="F216" s="1" t="s">
        <v>37</v>
      </c>
      <c r="G216" s="1" t="s">
        <v>38</v>
      </c>
      <c r="H216" s="1" t="s">
        <v>359</v>
      </c>
      <c r="I216" s="1" t="s">
        <v>21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0</v>
      </c>
      <c r="AJ216" s="1">
        <v>0</v>
      </c>
    </row>
    <row r="217" spans="1:36" x14ac:dyDescent="0.3">
      <c r="A217" s="1">
        <v>50</v>
      </c>
      <c r="B217" s="1" t="s">
        <v>14</v>
      </c>
      <c r="C217" s="1" t="s">
        <v>295</v>
      </c>
      <c r="D217" s="1" t="s">
        <v>346</v>
      </c>
      <c r="E217" s="1" t="s">
        <v>17</v>
      </c>
      <c r="F217" s="1" t="s">
        <v>29</v>
      </c>
      <c r="G217" s="1" t="s">
        <v>61</v>
      </c>
      <c r="H217" s="1" t="s">
        <v>360</v>
      </c>
      <c r="I217" s="1" t="s">
        <v>26</v>
      </c>
      <c r="J217" s="1">
        <v>21</v>
      </c>
      <c r="K217" s="1">
        <v>3335</v>
      </c>
      <c r="L217" s="1">
        <v>3335</v>
      </c>
      <c r="M217" s="1">
        <v>313000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313000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313000</v>
      </c>
      <c r="AJ217" s="1">
        <v>93</v>
      </c>
    </row>
    <row r="218" spans="1:36" x14ac:dyDescent="0.3">
      <c r="A218" s="1">
        <v>51</v>
      </c>
      <c r="B218" s="1" t="s">
        <v>14</v>
      </c>
      <c r="C218" s="1" t="s">
        <v>295</v>
      </c>
      <c r="D218" s="1" t="s">
        <v>744</v>
      </c>
      <c r="E218" s="1" t="s">
        <v>17</v>
      </c>
      <c r="F218" s="1" t="s">
        <v>29</v>
      </c>
      <c r="G218" s="1" t="s">
        <v>61</v>
      </c>
      <c r="H218" s="1" t="s">
        <v>361</v>
      </c>
      <c r="I218" s="1" t="s">
        <v>26</v>
      </c>
      <c r="J218" s="1">
        <v>24</v>
      </c>
      <c r="K218" s="1">
        <v>3517</v>
      </c>
      <c r="L218" s="1">
        <v>3517</v>
      </c>
      <c r="M218" s="1">
        <v>422000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422000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422000</v>
      </c>
      <c r="AJ218" s="1">
        <v>119</v>
      </c>
    </row>
    <row r="219" spans="1:36" x14ac:dyDescent="0.3">
      <c r="A219" s="1">
        <v>52</v>
      </c>
      <c r="B219" s="1" t="s">
        <v>14</v>
      </c>
      <c r="C219" s="1" t="s">
        <v>295</v>
      </c>
      <c r="D219" s="1" t="s">
        <v>728</v>
      </c>
      <c r="E219" s="1" t="s">
        <v>17</v>
      </c>
      <c r="F219" s="1" t="s">
        <v>29</v>
      </c>
      <c r="G219" s="1" t="s">
        <v>61</v>
      </c>
      <c r="H219" s="1" t="s">
        <v>362</v>
      </c>
      <c r="I219" s="1" t="s">
        <v>26</v>
      </c>
      <c r="J219" s="1">
        <v>22</v>
      </c>
      <c r="K219" s="1">
        <v>2881</v>
      </c>
      <c r="L219" s="1">
        <v>2881</v>
      </c>
      <c r="M219" s="1">
        <v>360000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360000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360000</v>
      </c>
      <c r="AJ219" s="1">
        <v>124</v>
      </c>
    </row>
    <row r="220" spans="1:36" x14ac:dyDescent="0.3">
      <c r="A220" s="1">
        <v>53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29</v>
      </c>
      <c r="G220" s="1" t="s">
        <v>363</v>
      </c>
      <c r="H220" s="1" t="s">
        <v>364</v>
      </c>
      <c r="I220" s="1" t="s">
        <v>21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x14ac:dyDescent="0.3">
      <c r="A221" s="1">
        <v>54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37</v>
      </c>
      <c r="G221" s="1" t="s">
        <v>83</v>
      </c>
      <c r="H221" s="1" t="s">
        <v>365</v>
      </c>
      <c r="I221" s="1" t="s">
        <v>21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x14ac:dyDescent="0.3">
      <c r="A222" s="1">
        <v>55</v>
      </c>
      <c r="B222" s="1" t="s">
        <v>14</v>
      </c>
      <c r="C222" s="1" t="s">
        <v>295</v>
      </c>
      <c r="D222" s="1" t="s">
        <v>315</v>
      </c>
      <c r="E222" s="1" t="s">
        <v>17</v>
      </c>
      <c r="F222" s="1" t="s">
        <v>29</v>
      </c>
      <c r="G222" s="1" t="s">
        <v>44</v>
      </c>
      <c r="H222" s="1" t="s">
        <v>366</v>
      </c>
      <c r="I222" s="1" t="s">
        <v>21</v>
      </c>
      <c r="J222" s="1">
        <v>21</v>
      </c>
      <c r="K222" s="1">
        <v>2560</v>
      </c>
      <c r="L222" s="1">
        <v>2560</v>
      </c>
      <c r="M222" s="1">
        <v>450000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450000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450000</v>
      </c>
      <c r="AJ222" s="1">
        <v>175</v>
      </c>
    </row>
    <row r="223" spans="1:36" x14ac:dyDescent="0.3">
      <c r="A223" s="1">
        <v>56</v>
      </c>
      <c r="B223" s="1" t="s">
        <v>14</v>
      </c>
      <c r="C223" s="1" t="s">
        <v>295</v>
      </c>
      <c r="D223" s="1" t="s">
        <v>319</v>
      </c>
      <c r="E223" s="1" t="s">
        <v>17</v>
      </c>
      <c r="F223" s="1" t="s">
        <v>29</v>
      </c>
      <c r="G223" s="1" t="s">
        <v>44</v>
      </c>
      <c r="H223" s="1" t="s">
        <v>367</v>
      </c>
      <c r="I223" s="1" t="s">
        <v>21</v>
      </c>
      <c r="J223" s="1">
        <v>18</v>
      </c>
      <c r="K223" s="1">
        <v>1862</v>
      </c>
      <c r="L223" s="1">
        <v>1862</v>
      </c>
      <c r="M223" s="1">
        <v>278000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278000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278000</v>
      </c>
      <c r="AJ223" s="1">
        <v>149</v>
      </c>
    </row>
    <row r="224" spans="1:36" x14ac:dyDescent="0.3">
      <c r="A224" s="1">
        <v>57</v>
      </c>
      <c r="B224" s="1" t="s">
        <v>14</v>
      </c>
      <c r="C224" s="1" t="s">
        <v>295</v>
      </c>
      <c r="D224" s="1" t="s">
        <v>333</v>
      </c>
      <c r="E224" s="1" t="s">
        <v>17</v>
      </c>
      <c r="F224" s="1" t="s">
        <v>18</v>
      </c>
      <c r="G224" s="1" t="s">
        <v>368</v>
      </c>
      <c r="H224" s="1" t="s">
        <v>369</v>
      </c>
      <c r="I224" s="1" t="s">
        <v>21</v>
      </c>
      <c r="J224" s="1">
        <v>11</v>
      </c>
      <c r="K224" s="1">
        <v>1163</v>
      </c>
      <c r="L224" s="1">
        <v>1163</v>
      </c>
      <c r="M224" s="1">
        <v>223000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223000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223000</v>
      </c>
      <c r="AJ224" s="1">
        <v>191</v>
      </c>
    </row>
    <row r="225" spans="1:36" x14ac:dyDescent="0.3">
      <c r="A225" s="1">
        <v>58</v>
      </c>
      <c r="B225" s="1" t="s">
        <v>14</v>
      </c>
      <c r="C225" s="1" t="s">
        <v>295</v>
      </c>
      <c r="D225" s="1" t="s">
        <v>444</v>
      </c>
      <c r="E225" s="1" t="s">
        <v>17</v>
      </c>
      <c r="F225" s="1" t="s">
        <v>18</v>
      </c>
      <c r="G225" s="1" t="s">
        <v>368</v>
      </c>
      <c r="H225" s="1" t="s">
        <v>370</v>
      </c>
      <c r="I225" s="1" t="s">
        <v>21</v>
      </c>
      <c r="J225" s="1">
        <v>10</v>
      </c>
      <c r="K225" s="1">
        <v>1173</v>
      </c>
      <c r="L225" s="1">
        <v>1173</v>
      </c>
      <c r="M225" s="1">
        <v>130000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130000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130000</v>
      </c>
      <c r="AJ225" s="1">
        <v>110</v>
      </c>
    </row>
    <row r="226" spans="1:36" x14ac:dyDescent="0.3">
      <c r="A226" s="1">
        <v>59</v>
      </c>
      <c r="B226" s="1" t="s">
        <v>14</v>
      </c>
      <c r="C226" s="1" t="s">
        <v>295</v>
      </c>
      <c r="D226" s="1" t="s">
        <v>317</v>
      </c>
      <c r="E226" s="1" t="s">
        <v>17</v>
      </c>
      <c r="F226" s="1" t="s">
        <v>18</v>
      </c>
      <c r="G226" s="1" t="s">
        <v>368</v>
      </c>
      <c r="H226" s="1" t="s">
        <v>371</v>
      </c>
      <c r="I226" s="1" t="s">
        <v>21</v>
      </c>
      <c r="J226" s="1">
        <v>7</v>
      </c>
      <c r="K226" s="1">
        <v>1057</v>
      </c>
      <c r="L226" s="1">
        <v>1057</v>
      </c>
      <c r="M226" s="1">
        <v>100000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100000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100000</v>
      </c>
      <c r="AJ226" s="1">
        <v>94</v>
      </c>
    </row>
    <row r="227" spans="1:36" x14ac:dyDescent="0.3">
      <c r="A227" s="1">
        <v>60</v>
      </c>
      <c r="B227" s="1" t="s">
        <v>14</v>
      </c>
      <c r="C227" s="1" t="s">
        <v>295</v>
      </c>
      <c r="D227" s="1" t="s">
        <v>569</v>
      </c>
      <c r="E227" s="1" t="s">
        <v>17</v>
      </c>
      <c r="F227" s="1" t="s">
        <v>29</v>
      </c>
      <c r="G227" s="1" t="s">
        <v>372</v>
      </c>
      <c r="H227" s="1" t="s">
        <v>373</v>
      </c>
      <c r="I227" s="1" t="s">
        <v>26</v>
      </c>
      <c r="J227" s="1">
        <v>22</v>
      </c>
      <c r="K227" s="1">
        <v>3648</v>
      </c>
      <c r="L227" s="1">
        <v>3648</v>
      </c>
      <c r="M227" s="1">
        <v>560000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560000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560000</v>
      </c>
      <c r="AJ227" s="1">
        <v>153</v>
      </c>
    </row>
    <row r="228" spans="1:36" x14ac:dyDescent="0.3">
      <c r="A228" s="1">
        <v>61</v>
      </c>
      <c r="B228" s="1" t="s">
        <v>14</v>
      </c>
      <c r="C228" s="1" t="s">
        <v>295</v>
      </c>
      <c r="D228" s="1" t="s">
        <v>567</v>
      </c>
      <c r="E228" s="1" t="s">
        <v>17</v>
      </c>
      <c r="F228" s="1" t="s">
        <v>29</v>
      </c>
      <c r="G228" s="1" t="s">
        <v>372</v>
      </c>
      <c r="H228" s="1" t="s">
        <v>374</v>
      </c>
      <c r="I228" s="1" t="s">
        <v>26</v>
      </c>
      <c r="J228" s="1">
        <v>23</v>
      </c>
      <c r="K228" s="1">
        <v>2543</v>
      </c>
      <c r="L228" s="1">
        <v>2543</v>
      </c>
      <c r="M228" s="1">
        <v>456000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456000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456000</v>
      </c>
      <c r="AJ228" s="1">
        <v>179</v>
      </c>
    </row>
    <row r="229" spans="1:36" x14ac:dyDescent="0.3">
      <c r="A229" s="2"/>
      <c r="B229" s="2" t="s">
        <v>47</v>
      </c>
      <c r="C229" s="2" t="s">
        <v>295</v>
      </c>
      <c r="D229" s="2"/>
      <c r="E229" s="2"/>
      <c r="F229" s="2"/>
      <c r="G229" s="2"/>
      <c r="H229" s="2"/>
      <c r="I229" s="2"/>
      <c r="J229" s="2"/>
      <c r="K229" s="2">
        <v>44782</v>
      </c>
      <c r="L229" s="2">
        <v>44782</v>
      </c>
      <c r="M229" s="2">
        <v>5323000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18000</v>
      </c>
      <c r="T229" s="2">
        <v>0</v>
      </c>
      <c r="U229" s="2">
        <v>0</v>
      </c>
      <c r="V229" s="2">
        <v>63000</v>
      </c>
      <c r="W229" s="2">
        <v>5404000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16000</v>
      </c>
      <c r="AF229" s="2">
        <v>0</v>
      </c>
      <c r="AG229" s="2">
        <v>0</v>
      </c>
      <c r="AH229" s="2">
        <v>16000</v>
      </c>
      <c r="AI229" s="2">
        <v>5420000</v>
      </c>
      <c r="AJ229" s="2"/>
    </row>
    <row r="230" spans="1:36" x14ac:dyDescent="0.3">
      <c r="A230" s="1">
        <v>1</v>
      </c>
      <c r="B230" s="1" t="s">
        <v>14</v>
      </c>
      <c r="C230" s="1" t="s">
        <v>375</v>
      </c>
      <c r="D230" s="1" t="s">
        <v>16</v>
      </c>
      <c r="E230" s="1" t="s">
        <v>32</v>
      </c>
      <c r="F230" s="1" t="s">
        <v>118</v>
      </c>
      <c r="G230" s="1" t="s">
        <v>164</v>
      </c>
      <c r="H230" s="1" t="s">
        <v>376</v>
      </c>
      <c r="I230" s="1" t="s">
        <v>26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x14ac:dyDescent="0.3">
      <c r="A231" s="1">
        <v>2</v>
      </c>
      <c r="B231" s="1" t="s">
        <v>14</v>
      </c>
      <c r="C231" s="1" t="s">
        <v>375</v>
      </c>
      <c r="D231" s="1" t="s">
        <v>16</v>
      </c>
      <c r="E231" s="1" t="s">
        <v>17</v>
      </c>
      <c r="F231" s="1" t="s">
        <v>49</v>
      </c>
      <c r="G231" s="1" t="s">
        <v>63</v>
      </c>
      <c r="H231" s="1" t="s">
        <v>377</v>
      </c>
      <c r="I231" s="1" t="s">
        <v>49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x14ac:dyDescent="0.3">
      <c r="A232" s="1">
        <v>3</v>
      </c>
      <c r="B232" s="1" t="s">
        <v>14</v>
      </c>
      <c r="C232" s="1" t="s">
        <v>375</v>
      </c>
      <c r="D232" s="1" t="s">
        <v>16</v>
      </c>
      <c r="E232" s="1" t="s">
        <v>17</v>
      </c>
      <c r="F232" s="1" t="s">
        <v>29</v>
      </c>
      <c r="G232" s="1" t="s">
        <v>61</v>
      </c>
      <c r="H232" s="1" t="s">
        <v>378</v>
      </c>
      <c r="I232" s="1" t="s">
        <v>26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x14ac:dyDescent="0.3">
      <c r="A233" s="1">
        <v>4</v>
      </c>
      <c r="B233" s="1" t="s">
        <v>14</v>
      </c>
      <c r="C233" s="1" t="s">
        <v>375</v>
      </c>
      <c r="D233" s="1" t="s">
        <v>16</v>
      </c>
      <c r="E233" s="1" t="s">
        <v>17</v>
      </c>
      <c r="F233" s="1" t="s">
        <v>29</v>
      </c>
      <c r="G233" s="1" t="s">
        <v>61</v>
      </c>
      <c r="H233" s="1" t="s">
        <v>379</v>
      </c>
      <c r="I233" s="1" t="s">
        <v>26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x14ac:dyDescent="0.3">
      <c r="A234" s="1">
        <v>5</v>
      </c>
      <c r="B234" s="1" t="s">
        <v>14</v>
      </c>
      <c r="C234" s="1" t="s">
        <v>375</v>
      </c>
      <c r="D234" s="1" t="s">
        <v>16</v>
      </c>
      <c r="E234" s="1" t="s">
        <v>17</v>
      </c>
      <c r="F234" s="1" t="s">
        <v>29</v>
      </c>
      <c r="G234" s="1" t="s">
        <v>61</v>
      </c>
      <c r="H234" s="1" t="s">
        <v>380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x14ac:dyDescent="0.3">
      <c r="A235" s="1">
        <v>6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29</v>
      </c>
      <c r="G235" s="1" t="s">
        <v>61</v>
      </c>
      <c r="H235" s="1" t="s">
        <v>381</v>
      </c>
      <c r="I235" s="1" t="s">
        <v>26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x14ac:dyDescent="0.3">
      <c r="A236" s="1">
        <v>7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18</v>
      </c>
      <c r="G236" s="1" t="s">
        <v>69</v>
      </c>
      <c r="H236" s="1" t="s">
        <v>382</v>
      </c>
      <c r="I236" s="1" t="s">
        <v>21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x14ac:dyDescent="0.3">
      <c r="A237" s="1">
        <v>8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29</v>
      </c>
      <c r="G237" s="1" t="s">
        <v>61</v>
      </c>
      <c r="H237" s="1" t="s">
        <v>383</v>
      </c>
      <c r="I237" s="1" t="s">
        <v>26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x14ac:dyDescent="0.3">
      <c r="A238" s="1">
        <v>9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29</v>
      </c>
      <c r="G238" s="1" t="s">
        <v>61</v>
      </c>
      <c r="H238" s="1" t="s">
        <v>384</v>
      </c>
      <c r="I238" s="1" t="s">
        <v>26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x14ac:dyDescent="0.3">
      <c r="A239" s="1">
        <v>10</v>
      </c>
      <c r="B239" s="1" t="s">
        <v>14</v>
      </c>
      <c r="C239" s="1" t="s">
        <v>375</v>
      </c>
      <c r="D239" s="1" t="s">
        <v>16</v>
      </c>
      <c r="E239" s="1" t="s">
        <v>17</v>
      </c>
      <c r="F239" s="1" t="s">
        <v>29</v>
      </c>
      <c r="G239" s="1" t="s">
        <v>61</v>
      </c>
      <c r="H239" s="1" t="s">
        <v>385</v>
      </c>
      <c r="I239" s="1" t="s">
        <v>26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x14ac:dyDescent="0.3">
      <c r="A240" s="1">
        <v>11</v>
      </c>
      <c r="B240" s="1" t="s">
        <v>14</v>
      </c>
      <c r="C240" s="1" t="s">
        <v>375</v>
      </c>
      <c r="D240" s="1" t="s">
        <v>16</v>
      </c>
      <c r="E240" s="1" t="s">
        <v>17</v>
      </c>
      <c r="F240" s="1" t="s">
        <v>18</v>
      </c>
      <c r="G240" s="1" t="s">
        <v>19</v>
      </c>
      <c r="H240" s="1" t="s">
        <v>386</v>
      </c>
      <c r="I240" s="1" t="s">
        <v>198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x14ac:dyDescent="0.3">
      <c r="A241" s="1">
        <v>12</v>
      </c>
      <c r="B241" s="1" t="s">
        <v>14</v>
      </c>
      <c r="C241" s="1" t="s">
        <v>375</v>
      </c>
      <c r="D241" s="1" t="s">
        <v>16</v>
      </c>
      <c r="E241" s="1" t="s">
        <v>17</v>
      </c>
      <c r="F241" s="1" t="s">
        <v>29</v>
      </c>
      <c r="G241" s="1" t="s">
        <v>79</v>
      </c>
      <c r="H241" s="1" t="s">
        <v>388</v>
      </c>
      <c r="I241" s="1" t="s">
        <v>26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0</v>
      </c>
      <c r="AJ241" s="1">
        <v>0</v>
      </c>
    </row>
    <row r="242" spans="1:36" x14ac:dyDescent="0.3">
      <c r="A242" s="1">
        <v>13</v>
      </c>
      <c r="B242" s="1" t="s">
        <v>14</v>
      </c>
      <c r="C242" s="1" t="s">
        <v>375</v>
      </c>
      <c r="D242" s="1" t="s">
        <v>16</v>
      </c>
      <c r="E242" s="1" t="s">
        <v>17</v>
      </c>
      <c r="F242" s="1" t="s">
        <v>18</v>
      </c>
      <c r="G242" s="1" t="s">
        <v>104</v>
      </c>
      <c r="H242" s="1" t="s">
        <v>390</v>
      </c>
      <c r="I242" s="1" t="s">
        <v>21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x14ac:dyDescent="0.3">
      <c r="A243" s="1">
        <v>14</v>
      </c>
      <c r="B243" s="1" t="s">
        <v>14</v>
      </c>
      <c r="C243" s="1" t="s">
        <v>375</v>
      </c>
      <c r="D243" s="1" t="s">
        <v>16</v>
      </c>
      <c r="E243" s="1" t="s">
        <v>17</v>
      </c>
      <c r="F243" s="1" t="s">
        <v>29</v>
      </c>
      <c r="G243" s="1" t="s">
        <v>195</v>
      </c>
      <c r="H243" s="1" t="s">
        <v>393</v>
      </c>
      <c r="I243" s="1" t="s">
        <v>26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15</v>
      </c>
      <c r="B244" s="1" t="s">
        <v>14</v>
      </c>
      <c r="C244" s="1" t="s">
        <v>375</v>
      </c>
      <c r="D244" s="1" t="s">
        <v>389</v>
      </c>
      <c r="E244" s="1" t="s">
        <v>17</v>
      </c>
      <c r="F244" s="1" t="s">
        <v>49</v>
      </c>
      <c r="G244" s="1" t="s">
        <v>88</v>
      </c>
      <c r="H244" s="1" t="s">
        <v>185</v>
      </c>
      <c r="I244" s="1" t="s">
        <v>49</v>
      </c>
      <c r="J244" s="1">
        <v>2</v>
      </c>
      <c r="K244" s="1">
        <v>206</v>
      </c>
      <c r="L244" s="1">
        <v>206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16</v>
      </c>
      <c r="B245" s="1" t="s">
        <v>14</v>
      </c>
      <c r="C245" s="1" t="s">
        <v>375</v>
      </c>
      <c r="D245" s="1" t="s">
        <v>416</v>
      </c>
      <c r="E245" s="1" t="s">
        <v>17</v>
      </c>
      <c r="F245" s="1" t="s">
        <v>49</v>
      </c>
      <c r="G245" s="1" t="s">
        <v>88</v>
      </c>
      <c r="H245" s="1" t="s">
        <v>187</v>
      </c>
      <c r="I245" s="1" t="s">
        <v>49</v>
      </c>
      <c r="J245" s="1">
        <v>2</v>
      </c>
      <c r="K245" s="1">
        <v>127</v>
      </c>
      <c r="L245" s="1">
        <v>127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0</v>
      </c>
      <c r="AJ245" s="1">
        <v>0</v>
      </c>
    </row>
    <row r="246" spans="1:36" x14ac:dyDescent="0.3">
      <c r="A246" s="1">
        <v>17</v>
      </c>
      <c r="B246" s="1" t="s">
        <v>14</v>
      </c>
      <c r="C246" s="1" t="s">
        <v>375</v>
      </c>
      <c r="D246" s="1" t="s">
        <v>16</v>
      </c>
      <c r="E246" s="1" t="s">
        <v>17</v>
      </c>
      <c r="F246" s="1" t="s">
        <v>49</v>
      </c>
      <c r="G246" s="1" t="s">
        <v>88</v>
      </c>
      <c r="H246" s="1" t="s">
        <v>490</v>
      </c>
      <c r="I246" s="1" t="s">
        <v>49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0</v>
      </c>
      <c r="AJ246" s="1">
        <v>0</v>
      </c>
    </row>
    <row r="247" spans="1:36" x14ac:dyDescent="0.3">
      <c r="A247" s="1">
        <v>18</v>
      </c>
      <c r="B247" s="1" t="s">
        <v>14</v>
      </c>
      <c r="C247" s="1" t="s">
        <v>375</v>
      </c>
      <c r="D247" s="1" t="s">
        <v>16</v>
      </c>
      <c r="E247" s="1" t="s">
        <v>17</v>
      </c>
      <c r="F247" s="1" t="s">
        <v>37</v>
      </c>
      <c r="G247" s="1" t="s">
        <v>83</v>
      </c>
      <c r="H247" s="1" t="s">
        <v>396</v>
      </c>
      <c r="I247" s="1" t="s">
        <v>198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0</v>
      </c>
      <c r="AJ247" s="1">
        <v>0</v>
      </c>
    </row>
    <row r="248" spans="1:36" x14ac:dyDescent="0.3">
      <c r="A248" s="1">
        <v>19</v>
      </c>
      <c r="B248" s="1" t="s">
        <v>14</v>
      </c>
      <c r="C248" s="1" t="s">
        <v>375</v>
      </c>
      <c r="D248" s="1" t="s">
        <v>16</v>
      </c>
      <c r="E248" s="1" t="s">
        <v>17</v>
      </c>
      <c r="F248" s="1" t="s">
        <v>37</v>
      </c>
      <c r="G248" s="1" t="s">
        <v>38</v>
      </c>
      <c r="H248" s="1" t="s">
        <v>397</v>
      </c>
      <c r="I248" s="1" t="s">
        <v>21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0</v>
      </c>
      <c r="AJ248" s="1">
        <v>0</v>
      </c>
    </row>
    <row r="249" spans="1:36" x14ac:dyDescent="0.3">
      <c r="A249" s="1">
        <v>20</v>
      </c>
      <c r="B249" s="1" t="s">
        <v>14</v>
      </c>
      <c r="C249" s="1" t="s">
        <v>375</v>
      </c>
      <c r="D249" s="1" t="s">
        <v>16</v>
      </c>
      <c r="E249" s="1" t="s">
        <v>17</v>
      </c>
      <c r="F249" s="1" t="s">
        <v>49</v>
      </c>
      <c r="G249" s="1" t="s">
        <v>101</v>
      </c>
      <c r="H249" s="1" t="s">
        <v>399</v>
      </c>
      <c r="I249" s="1" t="s">
        <v>49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0</v>
      </c>
      <c r="AJ249" s="1">
        <v>0</v>
      </c>
    </row>
    <row r="250" spans="1:36" x14ac:dyDescent="0.3">
      <c r="A250" s="1">
        <v>21</v>
      </c>
      <c r="B250" s="1" t="s">
        <v>14</v>
      </c>
      <c r="C250" s="1" t="s">
        <v>375</v>
      </c>
      <c r="D250" s="1" t="s">
        <v>16</v>
      </c>
      <c r="E250" s="1" t="s">
        <v>17</v>
      </c>
      <c r="F250" s="1" t="s">
        <v>49</v>
      </c>
      <c r="G250" s="1" t="s">
        <v>101</v>
      </c>
      <c r="H250" s="1" t="s">
        <v>471</v>
      </c>
      <c r="I250" s="1" t="s">
        <v>49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0</v>
      </c>
      <c r="AJ250" s="1">
        <v>0</v>
      </c>
    </row>
    <row r="251" spans="1:36" x14ac:dyDescent="0.3">
      <c r="A251" s="1">
        <v>22</v>
      </c>
      <c r="B251" s="1" t="s">
        <v>14</v>
      </c>
      <c r="C251" s="1" t="s">
        <v>375</v>
      </c>
      <c r="D251" s="1" t="s">
        <v>574</v>
      </c>
      <c r="E251" s="1" t="s">
        <v>17</v>
      </c>
      <c r="F251" s="1" t="s">
        <v>49</v>
      </c>
      <c r="G251" s="1" t="s">
        <v>101</v>
      </c>
      <c r="H251" s="1" t="s">
        <v>271</v>
      </c>
      <c r="I251" s="1" t="s">
        <v>49</v>
      </c>
      <c r="J251" s="1">
        <v>21</v>
      </c>
      <c r="K251" s="1">
        <v>1853</v>
      </c>
      <c r="L251" s="1">
        <v>1853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0</v>
      </c>
      <c r="AJ251" s="1">
        <v>0</v>
      </c>
    </row>
    <row r="252" spans="1:36" x14ac:dyDescent="0.3">
      <c r="A252" s="1">
        <v>23</v>
      </c>
      <c r="B252" s="1" t="s">
        <v>14</v>
      </c>
      <c r="C252" s="1" t="s">
        <v>375</v>
      </c>
      <c r="D252" s="1" t="s">
        <v>406</v>
      </c>
      <c r="E252" s="1" t="s">
        <v>17</v>
      </c>
      <c r="F252" s="1" t="s">
        <v>29</v>
      </c>
      <c r="G252" s="1" t="s">
        <v>61</v>
      </c>
      <c r="H252" s="1" t="s">
        <v>407</v>
      </c>
      <c r="I252" s="1" t="s">
        <v>26</v>
      </c>
      <c r="J252" s="1">
        <v>23</v>
      </c>
      <c r="K252" s="1">
        <v>3369</v>
      </c>
      <c r="L252" s="1">
        <v>3369</v>
      </c>
      <c r="M252" s="1">
        <v>480000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480000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480000</v>
      </c>
      <c r="AJ252" s="1">
        <v>142</v>
      </c>
    </row>
    <row r="253" spans="1:36" x14ac:dyDescent="0.3">
      <c r="A253" s="1">
        <v>24</v>
      </c>
      <c r="B253" s="1" t="s">
        <v>14</v>
      </c>
      <c r="C253" s="1" t="s">
        <v>375</v>
      </c>
      <c r="D253" s="1" t="s">
        <v>599</v>
      </c>
      <c r="E253" s="1" t="s">
        <v>17</v>
      </c>
      <c r="F253" s="1" t="s">
        <v>29</v>
      </c>
      <c r="G253" s="1" t="s">
        <v>61</v>
      </c>
      <c r="H253" s="1" t="s">
        <v>409</v>
      </c>
      <c r="I253" s="1" t="s">
        <v>26</v>
      </c>
      <c r="J253" s="1">
        <v>24</v>
      </c>
      <c r="K253" s="1">
        <v>2826</v>
      </c>
      <c r="L253" s="1">
        <v>2826</v>
      </c>
      <c r="M253" s="1">
        <v>370000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370000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370000</v>
      </c>
      <c r="AJ253" s="1">
        <v>130</v>
      </c>
    </row>
    <row r="254" spans="1:36" x14ac:dyDescent="0.3">
      <c r="A254" s="1">
        <v>25</v>
      </c>
      <c r="B254" s="1" t="s">
        <v>14</v>
      </c>
      <c r="C254" s="1" t="s">
        <v>375</v>
      </c>
      <c r="D254" s="1" t="s">
        <v>90</v>
      </c>
      <c r="E254" s="1" t="s">
        <v>17</v>
      </c>
      <c r="F254" s="1" t="s">
        <v>29</v>
      </c>
      <c r="G254" s="1" t="s">
        <v>61</v>
      </c>
      <c r="H254" s="1" t="s">
        <v>411</v>
      </c>
      <c r="I254" s="1" t="s">
        <v>26</v>
      </c>
      <c r="J254" s="1">
        <v>16</v>
      </c>
      <c r="K254" s="1">
        <v>916</v>
      </c>
      <c r="L254" s="1">
        <v>916</v>
      </c>
      <c r="M254" s="1">
        <v>170000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170000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170000</v>
      </c>
      <c r="AJ254" s="1">
        <v>185</v>
      </c>
    </row>
    <row r="255" spans="1:36" x14ac:dyDescent="0.3">
      <c r="A255" s="1">
        <v>26</v>
      </c>
      <c r="B255" s="1" t="s">
        <v>14</v>
      </c>
      <c r="C255" s="1" t="s">
        <v>375</v>
      </c>
      <c r="D255" s="1" t="s">
        <v>573</v>
      </c>
      <c r="E255" s="1" t="s">
        <v>17</v>
      </c>
      <c r="F255" s="1" t="s">
        <v>29</v>
      </c>
      <c r="G255" s="1" t="s">
        <v>61</v>
      </c>
      <c r="H255" s="1" t="s">
        <v>413</v>
      </c>
      <c r="I255" s="1" t="s">
        <v>26</v>
      </c>
      <c r="J255" s="1">
        <v>22</v>
      </c>
      <c r="K255" s="1">
        <v>1509</v>
      </c>
      <c r="L255" s="1">
        <v>1509</v>
      </c>
      <c r="M255" s="1">
        <v>240000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240000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240000</v>
      </c>
      <c r="AJ255" s="1">
        <v>159</v>
      </c>
    </row>
    <row r="256" spans="1:36" x14ac:dyDescent="0.3">
      <c r="A256" s="1">
        <v>27</v>
      </c>
      <c r="B256" s="1" t="s">
        <v>14</v>
      </c>
      <c r="C256" s="1" t="s">
        <v>375</v>
      </c>
      <c r="D256" s="1" t="s">
        <v>414</v>
      </c>
      <c r="E256" s="1" t="s">
        <v>32</v>
      </c>
      <c r="F256" s="1" t="s">
        <v>29</v>
      </c>
      <c r="G256" s="1" t="s">
        <v>33</v>
      </c>
      <c r="H256" s="1" t="s">
        <v>415</v>
      </c>
      <c r="I256" s="1" t="s">
        <v>26</v>
      </c>
      <c r="J256" s="1">
        <v>22</v>
      </c>
      <c r="K256" s="1">
        <v>3163</v>
      </c>
      <c r="L256" s="1">
        <v>3163</v>
      </c>
      <c r="M256" s="1">
        <v>399612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399612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399612</v>
      </c>
      <c r="AJ256" s="1">
        <v>126</v>
      </c>
    </row>
    <row r="257" spans="1:36" x14ac:dyDescent="0.3">
      <c r="A257" s="1">
        <v>28</v>
      </c>
      <c r="B257" s="1" t="s">
        <v>14</v>
      </c>
      <c r="C257" s="1" t="s">
        <v>375</v>
      </c>
      <c r="D257" s="1" t="s">
        <v>16</v>
      </c>
      <c r="E257" s="1" t="s">
        <v>17</v>
      </c>
      <c r="F257" s="1" t="s">
        <v>37</v>
      </c>
      <c r="G257" s="1" t="s">
        <v>123</v>
      </c>
      <c r="H257" s="1" t="s">
        <v>417</v>
      </c>
      <c r="I257" s="1" t="s">
        <v>21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0</v>
      </c>
      <c r="AJ257" s="1">
        <v>0</v>
      </c>
    </row>
    <row r="258" spans="1:36" x14ac:dyDescent="0.3">
      <c r="A258" s="1">
        <v>29</v>
      </c>
      <c r="B258" s="1" t="s">
        <v>14</v>
      </c>
      <c r="C258" s="1" t="s">
        <v>375</v>
      </c>
      <c r="D258" s="1" t="s">
        <v>391</v>
      </c>
      <c r="E258" s="1" t="s">
        <v>17</v>
      </c>
      <c r="F258" s="1" t="s">
        <v>29</v>
      </c>
      <c r="G258" s="1" t="s">
        <v>144</v>
      </c>
      <c r="H258" s="1" t="s">
        <v>418</v>
      </c>
      <c r="I258" s="1" t="s">
        <v>21</v>
      </c>
      <c r="J258" s="1">
        <v>20</v>
      </c>
      <c r="K258" s="1">
        <v>3313</v>
      </c>
      <c r="L258" s="1">
        <v>3313</v>
      </c>
      <c r="M258" s="1">
        <v>660000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660000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660000</v>
      </c>
      <c r="AJ258" s="1">
        <v>199</v>
      </c>
    </row>
    <row r="259" spans="1:36" x14ac:dyDescent="0.3">
      <c r="A259" s="1">
        <v>30</v>
      </c>
      <c r="B259" s="1" t="s">
        <v>14</v>
      </c>
      <c r="C259" s="1" t="s">
        <v>375</v>
      </c>
      <c r="D259" s="1" t="s">
        <v>16</v>
      </c>
      <c r="E259" s="1" t="s">
        <v>17</v>
      </c>
      <c r="F259" s="1" t="s">
        <v>29</v>
      </c>
      <c r="G259" s="1" t="s">
        <v>61</v>
      </c>
      <c r="H259" s="1" t="s">
        <v>419</v>
      </c>
      <c r="I259" s="1" t="s">
        <v>26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0</v>
      </c>
      <c r="AJ259" s="1">
        <v>0</v>
      </c>
    </row>
    <row r="260" spans="1:36" x14ac:dyDescent="0.3">
      <c r="A260" s="1">
        <v>31</v>
      </c>
      <c r="B260" s="1" t="s">
        <v>14</v>
      </c>
      <c r="C260" s="1" t="s">
        <v>375</v>
      </c>
      <c r="D260" s="1" t="s">
        <v>450</v>
      </c>
      <c r="E260" s="1" t="s">
        <v>17</v>
      </c>
      <c r="F260" s="1" t="s">
        <v>29</v>
      </c>
      <c r="G260" s="1" t="s">
        <v>61</v>
      </c>
      <c r="H260" s="1" t="s">
        <v>420</v>
      </c>
      <c r="I260" s="1" t="s">
        <v>26</v>
      </c>
      <c r="J260" s="1">
        <v>21</v>
      </c>
      <c r="K260" s="1">
        <v>2742</v>
      </c>
      <c r="L260" s="1">
        <v>2742</v>
      </c>
      <c r="M260" s="1">
        <v>300000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300000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300000</v>
      </c>
      <c r="AJ260" s="1">
        <v>109</v>
      </c>
    </row>
    <row r="261" spans="1:36" x14ac:dyDescent="0.3">
      <c r="A261" s="1">
        <v>32</v>
      </c>
      <c r="B261" s="1" t="s">
        <v>14</v>
      </c>
      <c r="C261" s="1" t="s">
        <v>375</v>
      </c>
      <c r="D261" s="1" t="s">
        <v>574</v>
      </c>
      <c r="E261" s="1" t="s">
        <v>17</v>
      </c>
      <c r="F261" s="1" t="s">
        <v>29</v>
      </c>
      <c r="G261" s="1" t="s">
        <v>44</v>
      </c>
      <c r="H261" s="1" t="s">
        <v>421</v>
      </c>
      <c r="I261" s="1" t="s">
        <v>21</v>
      </c>
      <c r="J261" s="1">
        <v>12</v>
      </c>
      <c r="K261" s="1">
        <v>1294</v>
      </c>
      <c r="L261" s="1">
        <v>1294</v>
      </c>
      <c r="M261" s="1">
        <v>215059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215059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215059</v>
      </c>
      <c r="AJ261" s="1">
        <v>166</v>
      </c>
    </row>
    <row r="262" spans="1:36" x14ac:dyDescent="0.3">
      <c r="A262" s="1">
        <v>33</v>
      </c>
      <c r="B262" s="1" t="s">
        <v>14</v>
      </c>
      <c r="C262" s="1" t="s">
        <v>375</v>
      </c>
      <c r="D262" s="1" t="s">
        <v>402</v>
      </c>
      <c r="E262" s="1" t="s">
        <v>17</v>
      </c>
      <c r="F262" s="1" t="s">
        <v>29</v>
      </c>
      <c r="G262" s="1" t="s">
        <v>44</v>
      </c>
      <c r="H262" s="1" t="s">
        <v>422</v>
      </c>
      <c r="I262" s="1" t="s">
        <v>21</v>
      </c>
      <c r="J262" s="1">
        <v>14</v>
      </c>
      <c r="K262" s="1">
        <v>1060</v>
      </c>
      <c r="L262" s="1">
        <v>1060</v>
      </c>
      <c r="M262" s="1">
        <v>266074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266074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266074</v>
      </c>
      <c r="AJ262" s="1">
        <v>251</v>
      </c>
    </row>
    <row r="263" spans="1:36" x14ac:dyDescent="0.3">
      <c r="A263" s="1">
        <v>34</v>
      </c>
      <c r="B263" s="1" t="s">
        <v>14</v>
      </c>
      <c r="C263" s="1" t="s">
        <v>375</v>
      </c>
      <c r="D263" s="1" t="s">
        <v>389</v>
      </c>
      <c r="E263" s="1" t="s">
        <v>17</v>
      </c>
      <c r="F263" s="1" t="s">
        <v>18</v>
      </c>
      <c r="G263" s="1" t="s">
        <v>368</v>
      </c>
      <c r="H263" s="1" t="s">
        <v>423</v>
      </c>
      <c r="I263" s="1" t="s">
        <v>21</v>
      </c>
      <c r="J263" s="1">
        <v>9</v>
      </c>
      <c r="K263" s="1">
        <v>646</v>
      </c>
      <c r="L263" s="1">
        <v>646</v>
      </c>
      <c r="M263" s="1">
        <v>139000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139000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139000</v>
      </c>
      <c r="AJ263" s="1">
        <v>215</v>
      </c>
    </row>
    <row r="264" spans="1:36" x14ac:dyDescent="0.3">
      <c r="A264" s="1">
        <v>35</v>
      </c>
      <c r="B264" s="1" t="s">
        <v>14</v>
      </c>
      <c r="C264" s="1" t="s">
        <v>375</v>
      </c>
      <c r="D264" s="1" t="s">
        <v>416</v>
      </c>
      <c r="E264" s="1" t="s">
        <v>17</v>
      </c>
      <c r="F264" s="1" t="s">
        <v>18</v>
      </c>
      <c r="G264" s="1" t="s">
        <v>368</v>
      </c>
      <c r="H264" s="1" t="s">
        <v>424</v>
      </c>
      <c r="I264" s="1" t="s">
        <v>21</v>
      </c>
      <c r="J264" s="1">
        <v>18</v>
      </c>
      <c r="K264" s="1">
        <v>1080</v>
      </c>
      <c r="L264" s="1">
        <v>1080</v>
      </c>
      <c r="M264" s="1">
        <v>292000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292000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292000</v>
      </c>
      <c r="AJ264" s="1">
        <v>270</v>
      </c>
    </row>
    <row r="265" spans="1:36" x14ac:dyDescent="0.3">
      <c r="A265" s="1">
        <v>36</v>
      </c>
      <c r="B265" s="1" t="s">
        <v>14</v>
      </c>
      <c r="C265" s="1" t="s">
        <v>375</v>
      </c>
      <c r="D265" s="1" t="s">
        <v>398</v>
      </c>
      <c r="E265" s="1" t="s">
        <v>17</v>
      </c>
      <c r="F265" s="1" t="s">
        <v>18</v>
      </c>
      <c r="G265" s="1" t="s">
        <v>368</v>
      </c>
      <c r="H265" s="1" t="s">
        <v>425</v>
      </c>
      <c r="I265" s="1" t="s">
        <v>21</v>
      </c>
      <c r="J265" s="1">
        <v>10</v>
      </c>
      <c r="K265" s="1">
        <v>1081</v>
      </c>
      <c r="L265" s="1">
        <v>1081</v>
      </c>
      <c r="M265" s="1">
        <v>152000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152000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152000</v>
      </c>
      <c r="AJ265" s="1">
        <v>140</v>
      </c>
    </row>
    <row r="266" spans="1:36" x14ac:dyDescent="0.3">
      <c r="A266" s="2"/>
      <c r="B266" s="2" t="s">
        <v>47</v>
      </c>
      <c r="C266" s="2" t="s">
        <v>375</v>
      </c>
      <c r="D266" s="2"/>
      <c r="E266" s="2"/>
      <c r="F266" s="2"/>
      <c r="G266" s="2"/>
      <c r="H266" s="2"/>
      <c r="I266" s="2"/>
      <c r="J266" s="2"/>
      <c r="K266" s="2">
        <v>25185</v>
      </c>
      <c r="L266" s="2">
        <v>25185</v>
      </c>
      <c r="M266" s="2">
        <v>3683745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3683745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3683745</v>
      </c>
      <c r="AJ266" s="2"/>
    </row>
    <row r="267" spans="1:36" x14ac:dyDescent="0.3">
      <c r="A267" s="1">
        <v>1</v>
      </c>
      <c r="B267" s="1" t="s">
        <v>14</v>
      </c>
      <c r="C267" s="1" t="s">
        <v>426</v>
      </c>
      <c r="D267" s="1" t="s">
        <v>16</v>
      </c>
      <c r="E267" s="1" t="s">
        <v>17</v>
      </c>
      <c r="F267" s="1" t="s">
        <v>29</v>
      </c>
      <c r="G267" s="1" t="s">
        <v>61</v>
      </c>
      <c r="H267" s="1" t="s">
        <v>427</v>
      </c>
      <c r="I267" s="1" t="s">
        <v>26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x14ac:dyDescent="0.3">
      <c r="A268" s="1">
        <v>2</v>
      </c>
      <c r="B268" s="1" t="s">
        <v>14</v>
      </c>
      <c r="C268" s="1" t="s">
        <v>426</v>
      </c>
      <c r="D268" s="1" t="s">
        <v>16</v>
      </c>
      <c r="E268" s="1" t="s">
        <v>17</v>
      </c>
      <c r="F268" s="1" t="s">
        <v>18</v>
      </c>
      <c r="G268" s="1" t="s">
        <v>19</v>
      </c>
      <c r="H268" s="1" t="s">
        <v>428</v>
      </c>
      <c r="I268" s="1" t="s">
        <v>21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x14ac:dyDescent="0.3">
      <c r="A269" s="1">
        <v>3</v>
      </c>
      <c r="B269" s="1" t="s">
        <v>14</v>
      </c>
      <c r="C269" s="1" t="s">
        <v>426</v>
      </c>
      <c r="D269" s="1" t="s">
        <v>16</v>
      </c>
      <c r="E269" s="1" t="s">
        <v>17</v>
      </c>
      <c r="F269" s="1" t="s">
        <v>29</v>
      </c>
      <c r="G269" s="1" t="s">
        <v>61</v>
      </c>
      <c r="H269" s="1" t="s">
        <v>429</v>
      </c>
      <c r="I269" s="1" t="s">
        <v>26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x14ac:dyDescent="0.3">
      <c r="A270" s="1">
        <v>4</v>
      </c>
      <c r="B270" s="1" t="s">
        <v>14</v>
      </c>
      <c r="C270" s="1" t="s">
        <v>426</v>
      </c>
      <c r="D270" s="1" t="s">
        <v>16</v>
      </c>
      <c r="E270" s="1" t="s">
        <v>17</v>
      </c>
      <c r="F270" s="1" t="s">
        <v>29</v>
      </c>
      <c r="G270" s="1" t="s">
        <v>61</v>
      </c>
      <c r="H270" s="1" t="s">
        <v>430</v>
      </c>
      <c r="I270" s="1" t="s">
        <v>26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0</v>
      </c>
      <c r="AJ270" s="1">
        <v>0</v>
      </c>
    </row>
    <row r="271" spans="1:36" x14ac:dyDescent="0.3">
      <c r="A271" s="1">
        <v>5</v>
      </c>
      <c r="B271" s="1" t="s">
        <v>14</v>
      </c>
      <c r="C271" s="1" t="s">
        <v>426</v>
      </c>
      <c r="D271" s="1" t="s">
        <v>16</v>
      </c>
      <c r="E271" s="1" t="s">
        <v>17</v>
      </c>
      <c r="F271" s="1" t="s">
        <v>29</v>
      </c>
      <c r="G271" s="1" t="s">
        <v>61</v>
      </c>
      <c r="H271" s="1" t="s">
        <v>431</v>
      </c>
      <c r="I271" s="1" t="s">
        <v>26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0</v>
      </c>
      <c r="AJ271" s="1">
        <v>0</v>
      </c>
    </row>
    <row r="272" spans="1:36" x14ac:dyDescent="0.3">
      <c r="A272" s="1">
        <v>6</v>
      </c>
      <c r="B272" s="1" t="s">
        <v>14</v>
      </c>
      <c r="C272" s="1" t="s">
        <v>426</v>
      </c>
      <c r="D272" s="1" t="s">
        <v>16</v>
      </c>
      <c r="E272" s="1" t="s">
        <v>17</v>
      </c>
      <c r="F272" s="1" t="s">
        <v>29</v>
      </c>
      <c r="G272" s="1" t="s">
        <v>61</v>
      </c>
      <c r="H272" s="1" t="s">
        <v>432</v>
      </c>
      <c r="I272" s="1" t="s">
        <v>26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0</v>
      </c>
      <c r="AJ272" s="1">
        <v>0</v>
      </c>
    </row>
    <row r="273" spans="1:36" x14ac:dyDescent="0.3">
      <c r="A273" s="1">
        <v>7</v>
      </c>
      <c r="B273" s="1" t="s">
        <v>14</v>
      </c>
      <c r="C273" s="1" t="s">
        <v>426</v>
      </c>
      <c r="D273" s="1" t="s">
        <v>16</v>
      </c>
      <c r="E273" s="1" t="s">
        <v>17</v>
      </c>
      <c r="F273" s="1" t="s">
        <v>18</v>
      </c>
      <c r="G273" s="1" t="s">
        <v>69</v>
      </c>
      <c r="H273" s="1" t="s">
        <v>433</v>
      </c>
      <c r="I273" s="1" t="s">
        <v>21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0</v>
      </c>
      <c r="AJ273" s="1">
        <v>0</v>
      </c>
    </row>
    <row r="274" spans="1:36" x14ac:dyDescent="0.3">
      <c r="A274" s="1">
        <v>8</v>
      </c>
      <c r="B274" s="1" t="s">
        <v>14</v>
      </c>
      <c r="C274" s="1" t="s">
        <v>426</v>
      </c>
      <c r="D274" s="1" t="s">
        <v>16</v>
      </c>
      <c r="E274" s="1" t="s">
        <v>17</v>
      </c>
      <c r="F274" s="1" t="s">
        <v>29</v>
      </c>
      <c r="G274" s="1" t="s">
        <v>79</v>
      </c>
      <c r="H274" s="1" t="s">
        <v>435</v>
      </c>
      <c r="I274" s="1" t="s">
        <v>26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0</v>
      </c>
      <c r="AJ274" s="1">
        <v>0</v>
      </c>
    </row>
    <row r="275" spans="1:36" x14ac:dyDescent="0.3">
      <c r="A275" s="1">
        <v>9</v>
      </c>
      <c r="B275" s="1" t="s">
        <v>14</v>
      </c>
      <c r="C275" s="1" t="s">
        <v>426</v>
      </c>
      <c r="D275" s="1" t="s">
        <v>16</v>
      </c>
      <c r="E275" s="1" t="s">
        <v>17</v>
      </c>
      <c r="F275" s="1" t="s">
        <v>29</v>
      </c>
      <c r="G275" s="1" t="s">
        <v>61</v>
      </c>
      <c r="H275" s="1" t="s">
        <v>437</v>
      </c>
      <c r="I275" s="1" t="s">
        <v>26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0</v>
      </c>
      <c r="AJ275" s="1">
        <v>0</v>
      </c>
    </row>
    <row r="276" spans="1:36" x14ac:dyDescent="0.3">
      <c r="A276" s="1">
        <v>10</v>
      </c>
      <c r="B276" s="1" t="s">
        <v>14</v>
      </c>
      <c r="C276" s="1" t="s">
        <v>426</v>
      </c>
      <c r="D276" s="1" t="s">
        <v>576</v>
      </c>
      <c r="E276" s="1" t="s">
        <v>17</v>
      </c>
      <c r="F276" s="1" t="s">
        <v>49</v>
      </c>
      <c r="G276" s="1" t="s">
        <v>88</v>
      </c>
      <c r="H276" s="1" t="s">
        <v>89</v>
      </c>
      <c r="I276" s="1" t="s">
        <v>49</v>
      </c>
      <c r="J276" s="1">
        <v>2</v>
      </c>
      <c r="K276" s="1">
        <v>242</v>
      </c>
      <c r="L276" s="1">
        <v>242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0</v>
      </c>
      <c r="AJ276" s="1">
        <v>0</v>
      </c>
    </row>
    <row r="277" spans="1:36" x14ac:dyDescent="0.3">
      <c r="A277" s="1">
        <v>11</v>
      </c>
      <c r="B277" s="1" t="s">
        <v>14</v>
      </c>
      <c r="C277" s="1" t="s">
        <v>426</v>
      </c>
      <c r="D277" s="1" t="s">
        <v>16</v>
      </c>
      <c r="E277" s="1" t="s">
        <v>17</v>
      </c>
      <c r="F277" s="1" t="s">
        <v>29</v>
      </c>
      <c r="G277" s="1" t="s">
        <v>30</v>
      </c>
      <c r="H277" s="1" t="s">
        <v>439</v>
      </c>
      <c r="I277" s="1" t="s">
        <v>26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0</v>
      </c>
      <c r="AJ277" s="1">
        <v>0</v>
      </c>
    </row>
    <row r="278" spans="1:36" x14ac:dyDescent="0.3">
      <c r="A278" s="1">
        <v>12</v>
      </c>
      <c r="B278" s="1" t="s">
        <v>14</v>
      </c>
      <c r="C278" s="1" t="s">
        <v>426</v>
      </c>
      <c r="D278" s="1" t="s">
        <v>563</v>
      </c>
      <c r="E278" s="1" t="s">
        <v>32</v>
      </c>
      <c r="F278" s="1" t="s">
        <v>29</v>
      </c>
      <c r="G278" s="1" t="s">
        <v>268</v>
      </c>
      <c r="H278" s="1" t="s">
        <v>441</v>
      </c>
      <c r="I278" s="1" t="s">
        <v>26</v>
      </c>
      <c r="J278" s="1">
        <v>19</v>
      </c>
      <c r="K278" s="1">
        <v>1865</v>
      </c>
      <c r="L278" s="1">
        <v>1865</v>
      </c>
      <c r="M278" s="1">
        <v>280000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280000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280000</v>
      </c>
      <c r="AJ278" s="1">
        <v>150</v>
      </c>
    </row>
    <row r="279" spans="1:36" x14ac:dyDescent="0.3">
      <c r="A279" s="1">
        <v>13</v>
      </c>
      <c r="B279" s="1" t="s">
        <v>14</v>
      </c>
      <c r="C279" s="1" t="s">
        <v>426</v>
      </c>
      <c r="D279" s="1" t="s">
        <v>446</v>
      </c>
      <c r="E279" s="1" t="s">
        <v>17</v>
      </c>
      <c r="F279" s="1" t="s">
        <v>29</v>
      </c>
      <c r="G279" s="1" t="s">
        <v>61</v>
      </c>
      <c r="H279" s="1" t="s">
        <v>447</v>
      </c>
      <c r="I279" s="1" t="s">
        <v>26</v>
      </c>
      <c r="J279" s="1">
        <v>25</v>
      </c>
      <c r="K279" s="1">
        <v>2907</v>
      </c>
      <c r="L279" s="1">
        <v>2907</v>
      </c>
      <c r="M279" s="1">
        <v>344000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344000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344000</v>
      </c>
      <c r="AJ279" s="1">
        <v>118</v>
      </c>
    </row>
    <row r="280" spans="1:36" x14ac:dyDescent="0.3">
      <c r="A280" s="1">
        <v>14</v>
      </c>
      <c r="B280" s="1" t="s">
        <v>14</v>
      </c>
      <c r="C280" s="1" t="s">
        <v>426</v>
      </c>
      <c r="D280" s="1" t="s">
        <v>16</v>
      </c>
      <c r="E280" s="1" t="s">
        <v>17</v>
      </c>
      <c r="F280" s="1" t="s">
        <v>37</v>
      </c>
      <c r="G280" s="1" t="s">
        <v>121</v>
      </c>
      <c r="H280" s="1" t="s">
        <v>448</v>
      </c>
      <c r="I280" s="1" t="s">
        <v>198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0</v>
      </c>
      <c r="AJ280" s="1">
        <v>0</v>
      </c>
    </row>
    <row r="281" spans="1:36" x14ac:dyDescent="0.3">
      <c r="A281" s="1">
        <v>15</v>
      </c>
      <c r="B281" s="1" t="s">
        <v>14</v>
      </c>
      <c r="C281" s="1" t="s">
        <v>426</v>
      </c>
      <c r="D281" s="1" t="s">
        <v>16</v>
      </c>
      <c r="E281" s="1" t="s">
        <v>17</v>
      </c>
      <c r="F281" s="1" t="s">
        <v>152</v>
      </c>
      <c r="G281" s="1" t="s">
        <v>223</v>
      </c>
      <c r="H281" s="1" t="s">
        <v>449</v>
      </c>
      <c r="I281" s="1" t="s">
        <v>21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0</v>
      </c>
      <c r="AJ281" s="1">
        <v>0</v>
      </c>
    </row>
    <row r="282" spans="1:36" x14ac:dyDescent="0.3">
      <c r="A282" s="1">
        <v>16</v>
      </c>
      <c r="B282" s="1" t="s">
        <v>14</v>
      </c>
      <c r="C282" s="1" t="s">
        <v>426</v>
      </c>
      <c r="D282" s="1" t="s">
        <v>577</v>
      </c>
      <c r="E282" s="1" t="s">
        <v>17</v>
      </c>
      <c r="F282" s="1" t="s">
        <v>29</v>
      </c>
      <c r="G282" s="1" t="s">
        <v>61</v>
      </c>
      <c r="H282" s="1" t="s">
        <v>135</v>
      </c>
      <c r="I282" s="1" t="s">
        <v>26</v>
      </c>
      <c r="J282" s="1">
        <v>15</v>
      </c>
      <c r="K282" s="1">
        <v>2258</v>
      </c>
      <c r="L282" s="1">
        <v>2258</v>
      </c>
      <c r="M282" s="1">
        <v>210000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210000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210000</v>
      </c>
      <c r="AJ282" s="1">
        <v>93</v>
      </c>
    </row>
    <row r="283" spans="1:36" x14ac:dyDescent="0.3">
      <c r="A283" s="1">
        <v>17</v>
      </c>
      <c r="B283" s="1" t="s">
        <v>14</v>
      </c>
      <c r="C283" s="1" t="s">
        <v>426</v>
      </c>
      <c r="D283" s="1" t="s">
        <v>452</v>
      </c>
      <c r="E283" s="1" t="s">
        <v>32</v>
      </c>
      <c r="F283" s="1" t="s">
        <v>29</v>
      </c>
      <c r="G283" s="1" t="s">
        <v>33</v>
      </c>
      <c r="H283" s="1" t="s">
        <v>453</v>
      </c>
      <c r="I283" s="1" t="s">
        <v>26</v>
      </c>
      <c r="J283" s="1">
        <v>20</v>
      </c>
      <c r="K283" s="1">
        <v>2324</v>
      </c>
      <c r="L283" s="1">
        <v>2324</v>
      </c>
      <c r="M283" s="1">
        <v>290000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290000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290000</v>
      </c>
      <c r="AJ283" s="1">
        <v>124</v>
      </c>
    </row>
    <row r="284" spans="1:36" x14ac:dyDescent="0.3">
      <c r="A284" s="1">
        <v>18</v>
      </c>
      <c r="B284" s="1" t="s">
        <v>14</v>
      </c>
      <c r="C284" s="1" t="s">
        <v>426</v>
      </c>
      <c r="D284" s="1" t="s">
        <v>16</v>
      </c>
      <c r="E284" s="1" t="s">
        <v>17</v>
      </c>
      <c r="F284" s="1" t="s">
        <v>37</v>
      </c>
      <c r="G284" s="1" t="s">
        <v>454</v>
      </c>
      <c r="H284" s="1" t="s">
        <v>455</v>
      </c>
      <c r="I284" s="1" t="s">
        <v>198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0</v>
      </c>
      <c r="AJ284" s="1">
        <v>0</v>
      </c>
    </row>
    <row r="285" spans="1:36" x14ac:dyDescent="0.3">
      <c r="A285" s="1">
        <v>19</v>
      </c>
      <c r="B285" s="1" t="s">
        <v>14</v>
      </c>
      <c r="C285" s="1" t="s">
        <v>426</v>
      </c>
      <c r="D285" s="1" t="s">
        <v>16</v>
      </c>
      <c r="E285" s="1" t="s">
        <v>17</v>
      </c>
      <c r="F285" s="1" t="s">
        <v>29</v>
      </c>
      <c r="G285" s="1" t="s">
        <v>61</v>
      </c>
      <c r="H285" s="1" t="s">
        <v>456</v>
      </c>
      <c r="I285" s="1" t="s">
        <v>26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0</v>
      </c>
      <c r="AJ285" s="1">
        <v>0</v>
      </c>
    </row>
    <row r="286" spans="1:36" x14ac:dyDescent="0.3">
      <c r="A286" s="1">
        <v>20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29</v>
      </c>
      <c r="G286" s="1" t="s">
        <v>61</v>
      </c>
      <c r="H286" s="1" t="s">
        <v>457</v>
      </c>
      <c r="I286" s="1" t="s">
        <v>26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21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29</v>
      </c>
      <c r="G287" s="1" t="s">
        <v>458</v>
      </c>
      <c r="H287" s="1" t="s">
        <v>459</v>
      </c>
      <c r="I287" s="1" t="s">
        <v>26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x14ac:dyDescent="0.3">
      <c r="A288" s="1">
        <v>22</v>
      </c>
      <c r="B288" s="1" t="s">
        <v>14</v>
      </c>
      <c r="C288" s="1" t="s">
        <v>426</v>
      </c>
      <c r="D288" s="1" t="s">
        <v>436</v>
      </c>
      <c r="E288" s="1" t="s">
        <v>17</v>
      </c>
      <c r="F288" s="1" t="s">
        <v>29</v>
      </c>
      <c r="G288" s="1" t="s">
        <v>61</v>
      </c>
      <c r="H288" s="1" t="s">
        <v>460</v>
      </c>
      <c r="I288" s="1" t="s">
        <v>26</v>
      </c>
      <c r="J288" s="1">
        <v>24</v>
      </c>
      <c r="K288" s="1">
        <v>3909</v>
      </c>
      <c r="L288" s="1">
        <v>3909</v>
      </c>
      <c r="M288" s="1">
        <v>370000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370000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370000</v>
      </c>
      <c r="AJ288" s="1">
        <v>94</v>
      </c>
    </row>
    <row r="289" spans="1:36" x14ac:dyDescent="0.3">
      <c r="A289" s="1">
        <v>23</v>
      </c>
      <c r="B289" s="1" t="s">
        <v>14</v>
      </c>
      <c r="C289" s="1" t="s">
        <v>426</v>
      </c>
      <c r="D289" s="1" t="s">
        <v>442</v>
      </c>
      <c r="E289" s="1" t="s">
        <v>17</v>
      </c>
      <c r="F289" s="1" t="s">
        <v>29</v>
      </c>
      <c r="G289" s="1" t="s">
        <v>61</v>
      </c>
      <c r="H289" s="1" t="s">
        <v>461</v>
      </c>
      <c r="I289" s="1" t="s">
        <v>26</v>
      </c>
      <c r="J289" s="1">
        <v>24</v>
      </c>
      <c r="K289" s="1">
        <v>2960</v>
      </c>
      <c r="L289" s="1">
        <v>2960</v>
      </c>
      <c r="M289" s="1">
        <v>355000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355000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355000</v>
      </c>
      <c r="AJ289" s="1">
        <v>119</v>
      </c>
    </row>
    <row r="290" spans="1:36" x14ac:dyDescent="0.3">
      <c r="A290" s="1">
        <v>24</v>
      </c>
      <c r="B290" s="1" t="s">
        <v>14</v>
      </c>
      <c r="C290" s="1" t="s">
        <v>426</v>
      </c>
      <c r="D290" s="1" t="s">
        <v>16</v>
      </c>
      <c r="E290" s="1" t="s">
        <v>17</v>
      </c>
      <c r="F290" s="1" t="s">
        <v>29</v>
      </c>
      <c r="G290" s="1" t="s">
        <v>98</v>
      </c>
      <c r="H290" s="1" t="s">
        <v>462</v>
      </c>
      <c r="I290" s="1" t="s">
        <v>26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x14ac:dyDescent="0.3">
      <c r="A291" s="1">
        <v>25</v>
      </c>
      <c r="B291" s="1" t="s">
        <v>14</v>
      </c>
      <c r="C291" s="1" t="s">
        <v>426</v>
      </c>
      <c r="D291" s="1" t="s">
        <v>438</v>
      </c>
      <c r="E291" s="1" t="s">
        <v>17</v>
      </c>
      <c r="F291" s="1" t="s">
        <v>29</v>
      </c>
      <c r="G291" s="1" t="s">
        <v>44</v>
      </c>
      <c r="H291" s="1" t="s">
        <v>463</v>
      </c>
      <c r="I291" s="1" t="s">
        <v>21</v>
      </c>
      <c r="J291" s="1">
        <v>18</v>
      </c>
      <c r="K291" s="1">
        <v>3167</v>
      </c>
      <c r="L291" s="1">
        <v>3167</v>
      </c>
      <c r="M291" s="1">
        <v>420000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420000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420000</v>
      </c>
      <c r="AJ291" s="1">
        <v>132</v>
      </c>
    </row>
    <row r="292" spans="1:36" x14ac:dyDescent="0.3">
      <c r="A292" s="1">
        <v>26</v>
      </c>
      <c r="B292" s="1" t="s">
        <v>14</v>
      </c>
      <c r="C292" s="1" t="s">
        <v>426</v>
      </c>
      <c r="D292" s="1" t="s">
        <v>100</v>
      </c>
      <c r="E292" s="1" t="s">
        <v>17</v>
      </c>
      <c r="F292" s="1" t="s">
        <v>18</v>
      </c>
      <c r="G292" s="1" t="s">
        <v>368</v>
      </c>
      <c r="H292" s="1" t="s">
        <v>464</v>
      </c>
      <c r="I292" s="1" t="s">
        <v>21</v>
      </c>
      <c r="J292" s="1">
        <v>15</v>
      </c>
      <c r="K292" s="1">
        <v>1797</v>
      </c>
      <c r="L292" s="1">
        <v>1797</v>
      </c>
      <c r="M292" s="1">
        <v>239000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239000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239000</v>
      </c>
      <c r="AJ292" s="1">
        <v>132</v>
      </c>
    </row>
    <row r="293" spans="1:36" x14ac:dyDescent="0.3">
      <c r="A293" s="2"/>
      <c r="B293" s="2" t="s">
        <v>47</v>
      </c>
      <c r="C293" s="2" t="s">
        <v>426</v>
      </c>
      <c r="D293" s="2"/>
      <c r="E293" s="2"/>
      <c r="F293" s="2"/>
      <c r="G293" s="2"/>
      <c r="H293" s="2"/>
      <c r="I293" s="2"/>
      <c r="J293" s="2"/>
      <c r="K293" s="2">
        <v>21429</v>
      </c>
      <c r="L293" s="2">
        <v>21429</v>
      </c>
      <c r="M293" s="2">
        <v>2508000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2508000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2508000</v>
      </c>
      <c r="AJ293" s="2"/>
    </row>
    <row r="294" spans="1:36" x14ac:dyDescent="0.3">
      <c r="A294" s="1">
        <v>1</v>
      </c>
      <c r="B294" s="1" t="s">
        <v>14</v>
      </c>
      <c r="C294" s="1" t="s">
        <v>465</v>
      </c>
      <c r="D294" s="1" t="s">
        <v>16</v>
      </c>
      <c r="E294" s="1" t="s">
        <v>22</v>
      </c>
      <c r="F294" s="1" t="s">
        <v>29</v>
      </c>
      <c r="G294" s="1" t="s">
        <v>246</v>
      </c>
      <c r="H294" s="1" t="s">
        <v>466</v>
      </c>
      <c r="I294" s="1" t="s">
        <v>26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0</v>
      </c>
      <c r="AJ294" s="1">
        <v>0</v>
      </c>
    </row>
    <row r="295" spans="1:36" x14ac:dyDescent="0.3">
      <c r="A295" s="1">
        <v>2</v>
      </c>
      <c r="B295" s="1" t="s">
        <v>14</v>
      </c>
      <c r="C295" s="1" t="s">
        <v>465</v>
      </c>
      <c r="D295" s="1" t="s">
        <v>16</v>
      </c>
      <c r="E295" s="1" t="s">
        <v>17</v>
      </c>
      <c r="F295" s="1" t="s">
        <v>49</v>
      </c>
      <c r="G295" s="1" t="s">
        <v>63</v>
      </c>
      <c r="H295" s="1" t="s">
        <v>467</v>
      </c>
      <c r="I295" s="1" t="s">
        <v>49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0</v>
      </c>
      <c r="AJ295" s="1">
        <v>0</v>
      </c>
    </row>
    <row r="296" spans="1:36" x14ac:dyDescent="0.3">
      <c r="A296" s="1">
        <v>3</v>
      </c>
      <c r="B296" s="1" t="s">
        <v>14</v>
      </c>
      <c r="C296" s="1" t="s">
        <v>465</v>
      </c>
      <c r="D296" s="1" t="s">
        <v>16</v>
      </c>
      <c r="E296" s="1" t="s">
        <v>22</v>
      </c>
      <c r="F296" s="1" t="s">
        <v>49</v>
      </c>
      <c r="G296" s="1" t="s">
        <v>195</v>
      </c>
      <c r="H296" s="1" t="s">
        <v>468</v>
      </c>
      <c r="I296" s="1" t="s">
        <v>49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x14ac:dyDescent="0.3">
      <c r="A297" s="1">
        <v>4</v>
      </c>
      <c r="B297" s="1" t="s">
        <v>14</v>
      </c>
      <c r="C297" s="1" t="s">
        <v>465</v>
      </c>
      <c r="D297" s="1" t="s">
        <v>16</v>
      </c>
      <c r="E297" s="1" t="s">
        <v>17</v>
      </c>
      <c r="F297" s="1" t="s">
        <v>29</v>
      </c>
      <c r="G297" s="1" t="s">
        <v>98</v>
      </c>
      <c r="H297" s="1" t="s">
        <v>469</v>
      </c>
      <c r="I297" s="1" t="s">
        <v>26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7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>
        <v>0</v>
      </c>
      <c r="AI297" s="7">
        <v>0</v>
      </c>
      <c r="AJ297" s="1">
        <v>0</v>
      </c>
    </row>
    <row r="298" spans="1:36" x14ac:dyDescent="0.3">
      <c r="A298" s="2"/>
      <c r="B298" s="2" t="s">
        <v>47</v>
      </c>
      <c r="C298" s="2" t="s">
        <v>465</v>
      </c>
      <c r="D298" s="2"/>
      <c r="E298" s="2"/>
      <c r="F298" s="2"/>
      <c r="G298" s="2"/>
      <c r="H298" s="2"/>
      <c r="I298" s="2"/>
      <c r="J298" s="2"/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/>
    </row>
    <row r="299" spans="1:36" x14ac:dyDescent="0.3">
      <c r="A299" s="1">
        <v>1</v>
      </c>
      <c r="B299" s="1" t="s">
        <v>14</v>
      </c>
      <c r="C299" s="1" t="s">
        <v>472</v>
      </c>
      <c r="D299" s="1" t="s">
        <v>16</v>
      </c>
      <c r="E299" s="1" t="s">
        <v>17</v>
      </c>
      <c r="F299" s="1" t="s">
        <v>49</v>
      </c>
      <c r="G299" s="1" t="s">
        <v>63</v>
      </c>
      <c r="H299" s="1" t="s">
        <v>473</v>
      </c>
      <c r="I299" s="1" t="s">
        <v>49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7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7">
        <v>0</v>
      </c>
      <c r="AI299" s="7">
        <v>0</v>
      </c>
      <c r="AJ299" s="1">
        <v>0</v>
      </c>
    </row>
    <row r="300" spans="1:36" x14ac:dyDescent="0.3">
      <c r="A300" s="1">
        <v>2</v>
      </c>
      <c r="B300" s="1" t="s">
        <v>14</v>
      </c>
      <c r="C300" s="1" t="s">
        <v>472</v>
      </c>
      <c r="D300" s="1" t="s">
        <v>16</v>
      </c>
      <c r="E300" s="1" t="s">
        <v>17</v>
      </c>
      <c r="F300" s="1" t="s">
        <v>49</v>
      </c>
      <c r="G300" s="1" t="s">
        <v>63</v>
      </c>
      <c r="H300" s="1" t="s">
        <v>474</v>
      </c>
      <c r="I300" s="1" t="s">
        <v>49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x14ac:dyDescent="0.3">
      <c r="A301" s="1">
        <v>3</v>
      </c>
      <c r="B301" s="1" t="s">
        <v>14</v>
      </c>
      <c r="C301" s="1" t="s">
        <v>472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475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x14ac:dyDescent="0.3">
      <c r="A302" s="1">
        <v>4</v>
      </c>
      <c r="B302" s="1" t="s">
        <v>14</v>
      </c>
      <c r="C302" s="1" t="s">
        <v>472</v>
      </c>
      <c r="D302" s="1" t="s">
        <v>16</v>
      </c>
      <c r="E302" s="1" t="s">
        <v>17</v>
      </c>
      <c r="F302" s="1" t="s">
        <v>49</v>
      </c>
      <c r="G302" s="1" t="s">
        <v>63</v>
      </c>
      <c r="H302" s="1" t="s">
        <v>476</v>
      </c>
      <c r="I302" s="1" t="s">
        <v>49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x14ac:dyDescent="0.3">
      <c r="A303" s="1">
        <v>5</v>
      </c>
      <c r="B303" s="1" t="s">
        <v>14</v>
      </c>
      <c r="C303" s="1" t="s">
        <v>472</v>
      </c>
      <c r="D303" s="1" t="s">
        <v>16</v>
      </c>
      <c r="E303" s="1" t="s">
        <v>17</v>
      </c>
      <c r="F303" s="1" t="s">
        <v>49</v>
      </c>
      <c r="G303" s="1" t="s">
        <v>63</v>
      </c>
      <c r="H303" s="1" t="s">
        <v>477</v>
      </c>
      <c r="I303" s="1" t="s">
        <v>49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x14ac:dyDescent="0.3">
      <c r="A304" s="1">
        <v>6</v>
      </c>
      <c r="B304" s="1" t="s">
        <v>14</v>
      </c>
      <c r="C304" s="1" t="s">
        <v>472</v>
      </c>
      <c r="D304" s="1" t="s">
        <v>16</v>
      </c>
      <c r="E304" s="1" t="s">
        <v>17</v>
      </c>
      <c r="F304" s="1" t="s">
        <v>18</v>
      </c>
      <c r="G304" s="1" t="s">
        <v>69</v>
      </c>
      <c r="H304" s="1" t="s">
        <v>478</v>
      </c>
      <c r="I304" s="1" t="s">
        <v>21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x14ac:dyDescent="0.3">
      <c r="A305" s="1">
        <v>7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29</v>
      </c>
      <c r="G305" s="1" t="s">
        <v>61</v>
      </c>
      <c r="H305" s="1" t="s">
        <v>479</v>
      </c>
      <c r="I305" s="1" t="s">
        <v>26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x14ac:dyDescent="0.3">
      <c r="A306" s="1">
        <v>8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18</v>
      </c>
      <c r="G306" s="1" t="s">
        <v>19</v>
      </c>
      <c r="H306" s="1" t="s">
        <v>480</v>
      </c>
      <c r="I306" s="1" t="s">
        <v>21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x14ac:dyDescent="0.3">
      <c r="A307" s="1">
        <v>9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40</v>
      </c>
      <c r="G307" s="1" t="s">
        <v>242</v>
      </c>
      <c r="H307" s="1" t="s">
        <v>481</v>
      </c>
      <c r="I307" s="1" t="s">
        <v>26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x14ac:dyDescent="0.3">
      <c r="A308" s="1">
        <v>10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29</v>
      </c>
      <c r="G308" s="1" t="s">
        <v>61</v>
      </c>
      <c r="H308" s="1" t="s">
        <v>482</v>
      </c>
      <c r="I308" s="1" t="s">
        <v>26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x14ac:dyDescent="0.3">
      <c r="A309" s="1">
        <v>11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40</v>
      </c>
      <c r="G309" s="1" t="s">
        <v>242</v>
      </c>
      <c r="H309" s="1" t="s">
        <v>483</v>
      </c>
      <c r="I309" s="1" t="s">
        <v>26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x14ac:dyDescent="0.3">
      <c r="A310" s="1">
        <v>12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49</v>
      </c>
      <c r="G310" s="1" t="s">
        <v>63</v>
      </c>
      <c r="H310" s="1" t="s">
        <v>484</v>
      </c>
      <c r="I310" s="1" t="s">
        <v>49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x14ac:dyDescent="0.3">
      <c r="A311" s="1">
        <v>13</v>
      </c>
      <c r="B311" s="1" t="s">
        <v>14</v>
      </c>
      <c r="C311" s="1" t="s">
        <v>472</v>
      </c>
      <c r="D311" s="1" t="s">
        <v>16</v>
      </c>
      <c r="E311" s="1" t="s">
        <v>17</v>
      </c>
      <c r="F311" s="1" t="s">
        <v>49</v>
      </c>
      <c r="G311" s="1" t="s">
        <v>63</v>
      </c>
      <c r="H311" s="1" t="s">
        <v>485</v>
      </c>
      <c r="I311" s="1" t="s">
        <v>49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x14ac:dyDescent="0.3">
      <c r="A312" s="1">
        <v>14</v>
      </c>
      <c r="B312" s="1" t="s">
        <v>14</v>
      </c>
      <c r="C312" s="1" t="s">
        <v>472</v>
      </c>
      <c r="D312" s="1" t="s">
        <v>16</v>
      </c>
      <c r="E312" s="1" t="s">
        <v>17</v>
      </c>
      <c r="F312" s="1" t="s">
        <v>18</v>
      </c>
      <c r="G312" s="1" t="s">
        <v>104</v>
      </c>
      <c r="H312" s="1" t="s">
        <v>487</v>
      </c>
      <c r="I312" s="1" t="s">
        <v>21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15</v>
      </c>
      <c r="B313" s="1" t="s">
        <v>14</v>
      </c>
      <c r="C313" s="1" t="s">
        <v>472</v>
      </c>
      <c r="D313" s="1" t="s">
        <v>16</v>
      </c>
      <c r="E313" s="1" t="s">
        <v>17</v>
      </c>
      <c r="F313" s="1" t="s">
        <v>49</v>
      </c>
      <c r="G313" s="1" t="s">
        <v>88</v>
      </c>
      <c r="H313" s="1" t="s">
        <v>488</v>
      </c>
      <c r="I313" s="1" t="s">
        <v>49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16</v>
      </c>
      <c r="B314" s="1" t="s">
        <v>14</v>
      </c>
      <c r="C314" s="1" t="s">
        <v>472</v>
      </c>
      <c r="D314" s="1" t="s">
        <v>507</v>
      </c>
      <c r="E314" s="1" t="s">
        <v>17</v>
      </c>
      <c r="F314" s="1" t="s">
        <v>49</v>
      </c>
      <c r="G314" s="1" t="s">
        <v>88</v>
      </c>
      <c r="H314" s="1" t="s">
        <v>91</v>
      </c>
      <c r="I314" s="1" t="s">
        <v>49</v>
      </c>
      <c r="J314" s="1">
        <v>3</v>
      </c>
      <c r="K314" s="1">
        <v>235</v>
      </c>
      <c r="L314" s="1">
        <v>235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17</v>
      </c>
      <c r="B315" s="1" t="s">
        <v>14</v>
      </c>
      <c r="C315" s="1" t="s">
        <v>472</v>
      </c>
      <c r="D315" s="1" t="s">
        <v>699</v>
      </c>
      <c r="E315" s="1" t="s">
        <v>17</v>
      </c>
      <c r="F315" s="1" t="s">
        <v>49</v>
      </c>
      <c r="G315" s="1" t="s">
        <v>88</v>
      </c>
      <c r="H315" s="1" t="s">
        <v>492</v>
      </c>
      <c r="I315" s="1" t="s">
        <v>49</v>
      </c>
      <c r="J315" s="1">
        <v>3</v>
      </c>
      <c r="K315" s="1">
        <v>117</v>
      </c>
      <c r="L315" s="1">
        <v>117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18</v>
      </c>
      <c r="B316" s="1" t="s">
        <v>14</v>
      </c>
      <c r="C316" s="1" t="s">
        <v>472</v>
      </c>
      <c r="D316" s="1" t="s">
        <v>109</v>
      </c>
      <c r="E316" s="1" t="s">
        <v>17</v>
      </c>
      <c r="F316" s="1" t="s">
        <v>49</v>
      </c>
      <c r="G316" s="1" t="s">
        <v>88</v>
      </c>
      <c r="H316" s="1" t="s">
        <v>93</v>
      </c>
      <c r="I316" s="1" t="s">
        <v>49</v>
      </c>
      <c r="J316" s="1">
        <v>2</v>
      </c>
      <c r="K316" s="1">
        <v>68</v>
      </c>
      <c r="L316" s="1">
        <v>68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1">
        <v>19</v>
      </c>
      <c r="B317" s="1" t="s">
        <v>14</v>
      </c>
      <c r="C317" s="1" t="s">
        <v>472</v>
      </c>
      <c r="D317" s="1" t="s">
        <v>486</v>
      </c>
      <c r="E317" s="1" t="s">
        <v>17</v>
      </c>
      <c r="F317" s="1" t="s">
        <v>49</v>
      </c>
      <c r="G317" s="1" t="s">
        <v>88</v>
      </c>
      <c r="H317" s="1" t="s">
        <v>95</v>
      </c>
      <c r="I317" s="1" t="s">
        <v>49</v>
      </c>
      <c r="J317" s="1">
        <v>2</v>
      </c>
      <c r="K317" s="1">
        <v>55</v>
      </c>
      <c r="L317" s="1">
        <v>55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x14ac:dyDescent="0.3">
      <c r="A318" s="1">
        <v>20</v>
      </c>
      <c r="B318" s="1" t="s">
        <v>14</v>
      </c>
      <c r="C318" s="1" t="s">
        <v>472</v>
      </c>
      <c r="D318" s="1" t="s">
        <v>16</v>
      </c>
      <c r="E318" s="1" t="s">
        <v>17</v>
      </c>
      <c r="F318" s="1" t="s">
        <v>37</v>
      </c>
      <c r="G318" s="1" t="s">
        <v>38</v>
      </c>
      <c r="H318" s="1" t="s">
        <v>495</v>
      </c>
      <c r="I318" s="1" t="s">
        <v>198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x14ac:dyDescent="0.3">
      <c r="A319" s="1">
        <v>21</v>
      </c>
      <c r="B319" s="1" t="s">
        <v>14</v>
      </c>
      <c r="C319" s="1" t="s">
        <v>472</v>
      </c>
      <c r="D319" s="1" t="s">
        <v>16</v>
      </c>
      <c r="E319" s="1" t="s">
        <v>17</v>
      </c>
      <c r="F319" s="1" t="s">
        <v>29</v>
      </c>
      <c r="G319" s="1" t="s">
        <v>227</v>
      </c>
      <c r="H319" s="1" t="s">
        <v>496</v>
      </c>
      <c r="I319" s="1" t="s">
        <v>26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x14ac:dyDescent="0.3">
      <c r="A320" s="1">
        <v>22</v>
      </c>
      <c r="B320" s="1" t="s">
        <v>14</v>
      </c>
      <c r="C320" s="1" t="s">
        <v>472</v>
      </c>
      <c r="D320" s="1" t="s">
        <v>16</v>
      </c>
      <c r="E320" s="1" t="s">
        <v>17</v>
      </c>
      <c r="F320" s="1" t="s">
        <v>49</v>
      </c>
      <c r="G320" s="1" t="s">
        <v>101</v>
      </c>
      <c r="H320" s="1" t="s">
        <v>498</v>
      </c>
      <c r="I320" s="1" t="s">
        <v>49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23</v>
      </c>
      <c r="B321" s="1" t="s">
        <v>14</v>
      </c>
      <c r="C321" s="1" t="s">
        <v>472</v>
      </c>
      <c r="D321" s="1" t="s">
        <v>16</v>
      </c>
      <c r="E321" s="1" t="s">
        <v>17</v>
      </c>
      <c r="F321" s="1" t="s">
        <v>49</v>
      </c>
      <c r="G321" s="1" t="s">
        <v>101</v>
      </c>
      <c r="H321" s="1" t="s">
        <v>500</v>
      </c>
      <c r="I321" s="1" t="s">
        <v>49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24</v>
      </c>
      <c r="B322" s="1" t="s">
        <v>14</v>
      </c>
      <c r="C322" s="1" t="s">
        <v>472</v>
      </c>
      <c r="D322" s="1" t="s">
        <v>16</v>
      </c>
      <c r="E322" s="1" t="s">
        <v>17</v>
      </c>
      <c r="F322" s="1" t="s">
        <v>49</v>
      </c>
      <c r="G322" s="1" t="s">
        <v>101</v>
      </c>
      <c r="H322" s="1" t="s">
        <v>502</v>
      </c>
      <c r="I322" s="1" t="s">
        <v>49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x14ac:dyDescent="0.3">
      <c r="A323" s="1">
        <v>25</v>
      </c>
      <c r="B323" s="1" t="s">
        <v>14</v>
      </c>
      <c r="C323" s="1" t="s">
        <v>472</v>
      </c>
      <c r="D323" s="1" t="s">
        <v>16</v>
      </c>
      <c r="E323" s="1" t="s">
        <v>17</v>
      </c>
      <c r="F323" s="1" t="s">
        <v>49</v>
      </c>
      <c r="G323" s="1" t="s">
        <v>101</v>
      </c>
      <c r="H323" s="1" t="s">
        <v>504</v>
      </c>
      <c r="I323" s="1" t="s">
        <v>49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26</v>
      </c>
      <c r="B324" s="1" t="s">
        <v>14</v>
      </c>
      <c r="C324" s="1" t="s">
        <v>472</v>
      </c>
      <c r="D324" s="1" t="s">
        <v>16</v>
      </c>
      <c r="E324" s="1" t="s">
        <v>17</v>
      </c>
      <c r="F324" s="1" t="s">
        <v>49</v>
      </c>
      <c r="G324" s="1" t="s">
        <v>101</v>
      </c>
      <c r="H324" s="1" t="s">
        <v>506</v>
      </c>
      <c r="I324" s="1" t="s">
        <v>49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27</v>
      </c>
      <c r="B325" s="1" t="s">
        <v>14</v>
      </c>
      <c r="C325" s="1" t="s">
        <v>472</v>
      </c>
      <c r="D325" s="1" t="s">
        <v>16</v>
      </c>
      <c r="E325" s="1" t="s">
        <v>17</v>
      </c>
      <c r="F325" s="1" t="s">
        <v>49</v>
      </c>
      <c r="G325" s="1" t="s">
        <v>101</v>
      </c>
      <c r="H325" s="1" t="s">
        <v>544</v>
      </c>
      <c r="I325" s="1" t="s">
        <v>49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0</v>
      </c>
      <c r="AJ325" s="1">
        <v>0</v>
      </c>
    </row>
    <row r="326" spans="1:36" x14ac:dyDescent="0.3">
      <c r="A326" s="1">
        <v>28</v>
      </c>
      <c r="B326" s="1" t="s">
        <v>14</v>
      </c>
      <c r="C326" s="1" t="s">
        <v>472</v>
      </c>
      <c r="D326" s="1" t="s">
        <v>491</v>
      </c>
      <c r="E326" s="1" t="s">
        <v>17</v>
      </c>
      <c r="F326" s="1" t="s">
        <v>40</v>
      </c>
      <c r="G326" s="1" t="s">
        <v>55</v>
      </c>
      <c r="H326" s="1" t="s">
        <v>112</v>
      </c>
      <c r="I326" s="1" t="s">
        <v>21</v>
      </c>
      <c r="J326" s="1">
        <v>18</v>
      </c>
      <c r="K326" s="1">
        <v>1410</v>
      </c>
      <c r="L326" s="1">
        <v>1410</v>
      </c>
      <c r="M326" s="1">
        <v>276000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276000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276000</v>
      </c>
      <c r="AJ326" s="1">
        <v>195</v>
      </c>
    </row>
    <row r="327" spans="1:36" x14ac:dyDescent="0.3">
      <c r="A327" s="1">
        <v>29</v>
      </c>
      <c r="B327" s="1" t="s">
        <v>14</v>
      </c>
      <c r="C327" s="1" t="s">
        <v>472</v>
      </c>
      <c r="D327" s="1" t="s">
        <v>16</v>
      </c>
      <c r="E327" s="1" t="s">
        <v>17</v>
      </c>
      <c r="F327" s="1" t="s">
        <v>49</v>
      </c>
      <c r="G327" s="1" t="s">
        <v>221</v>
      </c>
      <c r="H327" s="1" t="s">
        <v>509</v>
      </c>
      <c r="I327" s="1" t="s">
        <v>49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0</v>
      </c>
      <c r="AJ327" s="1">
        <v>0</v>
      </c>
    </row>
    <row r="328" spans="1:36" x14ac:dyDescent="0.3">
      <c r="A328" s="1">
        <v>30</v>
      </c>
      <c r="B328" s="1" t="s">
        <v>14</v>
      </c>
      <c r="C328" s="1" t="s">
        <v>472</v>
      </c>
      <c r="D328" s="1" t="s">
        <v>580</v>
      </c>
      <c r="E328" s="1" t="s">
        <v>17</v>
      </c>
      <c r="F328" s="1" t="s">
        <v>49</v>
      </c>
      <c r="G328" s="1" t="s">
        <v>101</v>
      </c>
      <c r="H328" s="1" t="s">
        <v>127</v>
      </c>
      <c r="I328" s="1" t="s">
        <v>49</v>
      </c>
      <c r="J328" s="1">
        <v>21</v>
      </c>
      <c r="K328" s="1">
        <v>1396</v>
      </c>
      <c r="L328" s="1">
        <v>1396</v>
      </c>
      <c r="M328" s="1">
        <v>112400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112400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112400</v>
      </c>
      <c r="AJ328" s="1">
        <v>80</v>
      </c>
    </row>
    <row r="329" spans="1:36" x14ac:dyDescent="0.3">
      <c r="A329" s="1">
        <v>31</v>
      </c>
      <c r="B329" s="1" t="s">
        <v>14</v>
      </c>
      <c r="C329" s="1" t="s">
        <v>472</v>
      </c>
      <c r="D329" s="1" t="s">
        <v>182</v>
      </c>
      <c r="E329" s="1" t="s">
        <v>17</v>
      </c>
      <c r="F329" s="1" t="s">
        <v>49</v>
      </c>
      <c r="G329" s="1" t="s">
        <v>101</v>
      </c>
      <c r="H329" s="1" t="s">
        <v>511</v>
      </c>
      <c r="I329" s="1" t="s">
        <v>49</v>
      </c>
      <c r="J329" s="1">
        <v>21</v>
      </c>
      <c r="K329" s="1">
        <v>2537</v>
      </c>
      <c r="L329" s="1">
        <v>2537</v>
      </c>
      <c r="M329" s="1">
        <v>28144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28144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28144</v>
      </c>
      <c r="AJ329" s="1">
        <v>11</v>
      </c>
    </row>
    <row r="330" spans="1:36" x14ac:dyDescent="0.3">
      <c r="A330" s="1">
        <v>32</v>
      </c>
      <c r="B330" s="1" t="s">
        <v>14</v>
      </c>
      <c r="C330" s="1" t="s">
        <v>472</v>
      </c>
      <c r="D330" s="1" t="s">
        <v>16</v>
      </c>
      <c r="E330" s="1" t="s">
        <v>17</v>
      </c>
      <c r="F330" s="1" t="s">
        <v>29</v>
      </c>
      <c r="G330" s="1" t="s">
        <v>98</v>
      </c>
      <c r="H330" s="1" t="s">
        <v>516</v>
      </c>
      <c r="I330" s="1" t="s">
        <v>26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0</v>
      </c>
      <c r="AJ330" s="1">
        <v>0</v>
      </c>
    </row>
    <row r="331" spans="1:36" x14ac:dyDescent="0.3">
      <c r="A331" s="1">
        <v>33</v>
      </c>
      <c r="B331" s="1" t="s">
        <v>14</v>
      </c>
      <c r="C331" s="1" t="s">
        <v>472</v>
      </c>
      <c r="D331" s="1" t="s">
        <v>700</v>
      </c>
      <c r="E331" s="1" t="s">
        <v>17</v>
      </c>
      <c r="F331" s="1" t="s">
        <v>29</v>
      </c>
      <c r="G331" s="1" t="s">
        <v>61</v>
      </c>
      <c r="H331" s="1" t="s">
        <v>518</v>
      </c>
      <c r="I331" s="1" t="s">
        <v>26</v>
      </c>
      <c r="J331" s="1">
        <v>22</v>
      </c>
      <c r="K331" s="1">
        <v>1888</v>
      </c>
      <c r="L331" s="1">
        <v>1888</v>
      </c>
      <c r="M331" s="1">
        <v>294000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294000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294000</v>
      </c>
      <c r="AJ331" s="1">
        <v>155</v>
      </c>
    </row>
    <row r="332" spans="1:36" x14ac:dyDescent="0.3">
      <c r="A332" s="1">
        <v>34</v>
      </c>
      <c r="B332" s="1" t="s">
        <v>14</v>
      </c>
      <c r="C332" s="1" t="s">
        <v>472</v>
      </c>
      <c r="D332" s="1" t="s">
        <v>499</v>
      </c>
      <c r="E332" s="1" t="s">
        <v>17</v>
      </c>
      <c r="F332" s="1" t="s">
        <v>29</v>
      </c>
      <c r="G332" s="1" t="s">
        <v>61</v>
      </c>
      <c r="H332" s="1" t="s">
        <v>520</v>
      </c>
      <c r="I332" s="1" t="s">
        <v>26</v>
      </c>
      <c r="J332" s="1">
        <v>19</v>
      </c>
      <c r="K332" s="1">
        <v>2297</v>
      </c>
      <c r="L332" s="1">
        <v>2297</v>
      </c>
      <c r="M332" s="1">
        <v>347000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347000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347000</v>
      </c>
      <c r="AJ332" s="1">
        <v>151</v>
      </c>
    </row>
    <row r="333" spans="1:36" x14ac:dyDescent="0.3">
      <c r="A333" s="1">
        <v>35</v>
      </c>
      <c r="B333" s="1" t="s">
        <v>14</v>
      </c>
      <c r="C333" s="1" t="s">
        <v>472</v>
      </c>
      <c r="D333" s="1" t="s">
        <v>16</v>
      </c>
      <c r="E333" s="1" t="s">
        <v>17</v>
      </c>
      <c r="F333" s="1" t="s">
        <v>29</v>
      </c>
      <c r="G333" s="1" t="s">
        <v>38</v>
      </c>
      <c r="H333" s="1" t="s">
        <v>523</v>
      </c>
      <c r="I333" s="1" t="s">
        <v>21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0</v>
      </c>
      <c r="AJ333" s="1">
        <v>0</v>
      </c>
    </row>
    <row r="334" spans="1:36" x14ac:dyDescent="0.3">
      <c r="A334" s="1">
        <v>36</v>
      </c>
      <c r="B334" s="1" t="s">
        <v>14</v>
      </c>
      <c r="C334" s="1" t="s">
        <v>472</v>
      </c>
      <c r="D334" s="1" t="s">
        <v>16</v>
      </c>
      <c r="E334" s="1" t="s">
        <v>17</v>
      </c>
      <c r="F334" s="1" t="s">
        <v>49</v>
      </c>
      <c r="G334" s="1" t="s">
        <v>221</v>
      </c>
      <c r="H334" s="1" t="s">
        <v>524</v>
      </c>
      <c r="I334" s="1" t="s">
        <v>49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0</v>
      </c>
      <c r="AJ334" s="1">
        <v>0</v>
      </c>
    </row>
    <row r="335" spans="1:36" x14ac:dyDescent="0.3">
      <c r="A335" s="1">
        <v>37</v>
      </c>
      <c r="B335" s="1" t="s">
        <v>14</v>
      </c>
      <c r="C335" s="1" t="s">
        <v>472</v>
      </c>
      <c r="D335" s="1" t="s">
        <v>16</v>
      </c>
      <c r="E335" s="1" t="s">
        <v>17</v>
      </c>
      <c r="F335" s="1" t="s">
        <v>37</v>
      </c>
      <c r="G335" s="1" t="s">
        <v>123</v>
      </c>
      <c r="H335" s="1" t="s">
        <v>525</v>
      </c>
      <c r="I335" s="1" t="s">
        <v>21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x14ac:dyDescent="0.3">
      <c r="A336" s="1">
        <v>38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49</v>
      </c>
      <c r="G336" s="1" t="s">
        <v>101</v>
      </c>
      <c r="H336" s="1" t="s">
        <v>526</v>
      </c>
      <c r="I336" s="1" t="s">
        <v>49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x14ac:dyDescent="0.3">
      <c r="A337" s="1">
        <v>39</v>
      </c>
      <c r="B337" s="1" t="s">
        <v>14</v>
      </c>
      <c r="C337" s="1" t="s">
        <v>472</v>
      </c>
      <c r="D337" s="1" t="s">
        <v>514</v>
      </c>
      <c r="E337" s="1" t="s">
        <v>17</v>
      </c>
      <c r="F337" s="1" t="s">
        <v>29</v>
      </c>
      <c r="G337" s="1" t="s">
        <v>44</v>
      </c>
      <c r="H337" s="1" t="s">
        <v>527</v>
      </c>
      <c r="I337" s="1" t="s">
        <v>21</v>
      </c>
      <c r="J337" s="1">
        <v>22</v>
      </c>
      <c r="K337" s="1">
        <v>871</v>
      </c>
      <c r="L337" s="1">
        <v>871</v>
      </c>
      <c r="M337" s="1">
        <v>291000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291000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291000</v>
      </c>
      <c r="AJ337" s="1">
        <v>334</v>
      </c>
    </row>
    <row r="338" spans="1:36" x14ac:dyDescent="0.3">
      <c r="A338" s="1">
        <v>40</v>
      </c>
      <c r="B338" s="1" t="s">
        <v>14</v>
      </c>
      <c r="C338" s="1" t="s">
        <v>472</v>
      </c>
      <c r="D338" s="1" t="s">
        <v>503</v>
      </c>
      <c r="E338" s="1" t="s">
        <v>17</v>
      </c>
      <c r="F338" s="1" t="s">
        <v>29</v>
      </c>
      <c r="G338" s="1" t="s">
        <v>44</v>
      </c>
      <c r="H338" s="1" t="s">
        <v>528</v>
      </c>
      <c r="I338" s="1" t="s">
        <v>21</v>
      </c>
      <c r="J338" s="1">
        <v>22</v>
      </c>
      <c r="K338" s="1">
        <v>756</v>
      </c>
      <c r="L338" s="1">
        <v>756</v>
      </c>
      <c r="M338" s="1">
        <v>242000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242000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242000</v>
      </c>
      <c r="AJ338" s="1">
        <v>320</v>
      </c>
    </row>
    <row r="339" spans="1:36" x14ac:dyDescent="0.3">
      <c r="A339" s="1">
        <v>41</v>
      </c>
      <c r="B339" s="1" t="s">
        <v>14</v>
      </c>
      <c r="C339" s="1" t="s">
        <v>472</v>
      </c>
      <c r="D339" s="1" t="s">
        <v>501</v>
      </c>
      <c r="E339" s="1" t="s">
        <v>17</v>
      </c>
      <c r="F339" s="1" t="s">
        <v>29</v>
      </c>
      <c r="G339" s="1" t="s">
        <v>44</v>
      </c>
      <c r="H339" s="1" t="s">
        <v>529</v>
      </c>
      <c r="I339" s="1" t="s">
        <v>21</v>
      </c>
      <c r="J339" s="1">
        <v>24</v>
      </c>
      <c r="K339" s="1">
        <v>1121</v>
      </c>
      <c r="L339" s="1">
        <v>1121</v>
      </c>
      <c r="M339" s="1">
        <v>288000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288000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288000</v>
      </c>
      <c r="AJ339" s="1">
        <v>256</v>
      </c>
    </row>
    <row r="340" spans="1:36" x14ac:dyDescent="0.3">
      <c r="A340" s="1">
        <v>42</v>
      </c>
      <c r="B340" s="1" t="s">
        <v>14</v>
      </c>
      <c r="C340" s="1" t="s">
        <v>472</v>
      </c>
      <c r="D340" s="1" t="s">
        <v>581</v>
      </c>
      <c r="E340" s="1" t="s">
        <v>17</v>
      </c>
      <c r="F340" s="1" t="s">
        <v>29</v>
      </c>
      <c r="G340" s="1" t="s">
        <v>44</v>
      </c>
      <c r="H340" s="1" t="s">
        <v>530</v>
      </c>
      <c r="I340" s="1" t="s">
        <v>21</v>
      </c>
      <c r="J340" s="1">
        <v>18</v>
      </c>
      <c r="K340" s="1">
        <v>1500</v>
      </c>
      <c r="L340" s="1">
        <v>1500</v>
      </c>
      <c r="M340" s="1">
        <v>332000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332000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332000</v>
      </c>
      <c r="AJ340" s="1">
        <v>221</v>
      </c>
    </row>
    <row r="341" spans="1:36" x14ac:dyDescent="0.3">
      <c r="A341" s="1">
        <v>43</v>
      </c>
      <c r="B341" s="1" t="s">
        <v>14</v>
      </c>
      <c r="C341" s="1" t="s">
        <v>472</v>
      </c>
      <c r="D341" s="1" t="s">
        <v>497</v>
      </c>
      <c r="E341" s="1" t="s">
        <v>17</v>
      </c>
      <c r="F341" s="1" t="s">
        <v>29</v>
      </c>
      <c r="G341" s="1" t="s">
        <v>44</v>
      </c>
      <c r="H341" s="1" t="s">
        <v>531</v>
      </c>
      <c r="I341" s="1" t="s">
        <v>21</v>
      </c>
      <c r="J341" s="1">
        <v>21</v>
      </c>
      <c r="K341" s="1">
        <v>978</v>
      </c>
      <c r="L341" s="1">
        <v>978</v>
      </c>
      <c r="M341" s="1">
        <v>203000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203000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203000</v>
      </c>
      <c r="AJ341" s="1">
        <v>207</v>
      </c>
    </row>
    <row r="342" spans="1:36" x14ac:dyDescent="0.3">
      <c r="A342" s="1">
        <v>44</v>
      </c>
      <c r="B342" s="1" t="s">
        <v>14</v>
      </c>
      <c r="C342" s="1" t="s">
        <v>472</v>
      </c>
      <c r="D342" s="1" t="s">
        <v>600</v>
      </c>
      <c r="E342" s="1" t="s">
        <v>17</v>
      </c>
      <c r="F342" s="1" t="s">
        <v>29</v>
      </c>
      <c r="G342" s="1" t="s">
        <v>44</v>
      </c>
      <c r="H342" s="1" t="s">
        <v>532</v>
      </c>
      <c r="I342" s="1" t="s">
        <v>21</v>
      </c>
      <c r="J342" s="1">
        <v>22</v>
      </c>
      <c r="K342" s="1">
        <v>776</v>
      </c>
      <c r="L342" s="1">
        <v>776</v>
      </c>
      <c r="M342" s="1">
        <v>300000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300000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300000</v>
      </c>
      <c r="AJ342" s="1">
        <v>386</v>
      </c>
    </row>
    <row r="343" spans="1:36" x14ac:dyDescent="0.3">
      <c r="A343" s="1">
        <v>45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37</v>
      </c>
      <c r="G343" s="1" t="s">
        <v>533</v>
      </c>
      <c r="H343" s="1" t="s">
        <v>534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x14ac:dyDescent="0.3">
      <c r="A344" s="1">
        <v>46</v>
      </c>
      <c r="B344" s="1" t="s">
        <v>14</v>
      </c>
      <c r="C344" s="1" t="s">
        <v>472</v>
      </c>
      <c r="D344" s="1" t="s">
        <v>109</v>
      </c>
      <c r="E344" s="1" t="s">
        <v>17</v>
      </c>
      <c r="F344" s="1" t="s">
        <v>18</v>
      </c>
      <c r="G344" s="1" t="s">
        <v>368</v>
      </c>
      <c r="H344" s="1" t="s">
        <v>535</v>
      </c>
      <c r="I344" s="1" t="s">
        <v>21</v>
      </c>
      <c r="J344" s="1">
        <v>18</v>
      </c>
      <c r="K344" s="1">
        <v>1100</v>
      </c>
      <c r="L344" s="1">
        <v>1100</v>
      </c>
      <c r="M344" s="1">
        <v>273000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273000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273000</v>
      </c>
      <c r="AJ344" s="1">
        <v>248</v>
      </c>
    </row>
    <row r="345" spans="1:36" x14ac:dyDescent="0.3">
      <c r="A345" s="1">
        <v>47</v>
      </c>
      <c r="B345" s="1" t="s">
        <v>14</v>
      </c>
      <c r="C345" s="1" t="s">
        <v>472</v>
      </c>
      <c r="D345" s="1" t="s">
        <v>699</v>
      </c>
      <c r="E345" s="1" t="s">
        <v>17</v>
      </c>
      <c r="F345" s="1" t="s">
        <v>18</v>
      </c>
      <c r="G345" s="1" t="s">
        <v>368</v>
      </c>
      <c r="H345" s="1" t="s">
        <v>536</v>
      </c>
      <c r="I345" s="1" t="s">
        <v>21</v>
      </c>
      <c r="J345" s="1">
        <v>14</v>
      </c>
      <c r="K345" s="1">
        <v>597</v>
      </c>
      <c r="L345" s="1">
        <v>597</v>
      </c>
      <c r="M345" s="1">
        <v>207000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207000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207000</v>
      </c>
      <c r="AJ345" s="1">
        <v>346</v>
      </c>
    </row>
    <row r="346" spans="1:36" x14ac:dyDescent="0.3">
      <c r="A346" s="1">
        <v>48</v>
      </c>
      <c r="B346" s="1" t="s">
        <v>14</v>
      </c>
      <c r="C346" s="1" t="s">
        <v>472</v>
      </c>
      <c r="D346" s="1" t="s">
        <v>507</v>
      </c>
      <c r="E346" s="1" t="s">
        <v>17</v>
      </c>
      <c r="F346" s="1" t="s">
        <v>18</v>
      </c>
      <c r="G346" s="1" t="s">
        <v>368</v>
      </c>
      <c r="H346" s="1" t="s">
        <v>537</v>
      </c>
      <c r="I346" s="1" t="s">
        <v>21</v>
      </c>
      <c r="J346" s="1">
        <v>14</v>
      </c>
      <c r="K346" s="1">
        <v>1315</v>
      </c>
      <c r="L346" s="1">
        <v>1315</v>
      </c>
      <c r="M346" s="1">
        <v>258000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258000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258000</v>
      </c>
      <c r="AJ346" s="1">
        <v>196</v>
      </c>
    </row>
    <row r="347" spans="1:36" x14ac:dyDescent="0.3">
      <c r="A347" s="1">
        <v>49</v>
      </c>
      <c r="B347" s="1" t="s">
        <v>14</v>
      </c>
      <c r="C347" s="1" t="s">
        <v>472</v>
      </c>
      <c r="D347" s="1" t="s">
        <v>486</v>
      </c>
      <c r="E347" s="1" t="s">
        <v>17</v>
      </c>
      <c r="F347" s="1" t="s">
        <v>18</v>
      </c>
      <c r="G347" s="1" t="s">
        <v>368</v>
      </c>
      <c r="H347" s="1" t="s">
        <v>538</v>
      </c>
      <c r="I347" s="1" t="s">
        <v>21</v>
      </c>
      <c r="J347" s="1">
        <v>8</v>
      </c>
      <c r="K347" s="1">
        <v>417</v>
      </c>
      <c r="L347" s="1">
        <v>417</v>
      </c>
      <c r="M347" s="1">
        <v>70000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70000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70000</v>
      </c>
      <c r="AJ347" s="1">
        <v>167</v>
      </c>
    </row>
    <row r="348" spans="1:36" x14ac:dyDescent="0.3">
      <c r="A348" s="1">
        <v>50</v>
      </c>
      <c r="B348" s="1" t="s">
        <v>14</v>
      </c>
      <c r="C348" s="1" t="s">
        <v>472</v>
      </c>
      <c r="D348" s="1" t="s">
        <v>583</v>
      </c>
      <c r="E348" s="1" t="s">
        <v>17</v>
      </c>
      <c r="F348" s="1" t="s">
        <v>18</v>
      </c>
      <c r="G348" s="1" t="s">
        <v>368</v>
      </c>
      <c r="H348" s="1" t="s">
        <v>539</v>
      </c>
      <c r="I348" s="1" t="s">
        <v>21</v>
      </c>
      <c r="J348" s="1">
        <v>9</v>
      </c>
      <c r="K348" s="1">
        <v>556</v>
      </c>
      <c r="L348" s="1">
        <v>556</v>
      </c>
      <c r="M348" s="1">
        <v>120000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120000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120000</v>
      </c>
      <c r="AJ348" s="1">
        <v>215</v>
      </c>
    </row>
    <row r="349" spans="1:36" x14ac:dyDescent="0.3">
      <c r="A349" s="1">
        <v>51</v>
      </c>
      <c r="B349" s="1" t="s">
        <v>14</v>
      </c>
      <c r="C349" s="1" t="s">
        <v>472</v>
      </c>
      <c r="D349" s="1" t="s">
        <v>16</v>
      </c>
      <c r="E349" s="1" t="s">
        <v>17</v>
      </c>
      <c r="F349" s="1" t="s">
        <v>29</v>
      </c>
      <c r="G349" s="1" t="s">
        <v>246</v>
      </c>
      <c r="H349" s="1" t="s">
        <v>540</v>
      </c>
      <c r="I349" s="1" t="s">
        <v>26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7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7">
        <v>0</v>
      </c>
      <c r="AI349" s="7">
        <v>0</v>
      </c>
      <c r="AJ349" s="1">
        <v>0</v>
      </c>
    </row>
    <row r="350" spans="1:36" x14ac:dyDescent="0.3">
      <c r="A350" s="2"/>
      <c r="B350" s="2" t="s">
        <v>47</v>
      </c>
      <c r="C350" s="2" t="s">
        <v>472</v>
      </c>
      <c r="D350" s="2"/>
      <c r="E350" s="2"/>
      <c r="F350" s="2"/>
      <c r="G350" s="2"/>
      <c r="H350" s="2"/>
      <c r="I350" s="2"/>
      <c r="J350" s="2"/>
      <c r="K350" s="2">
        <v>19990</v>
      </c>
      <c r="L350" s="2">
        <v>19990</v>
      </c>
      <c r="M350" s="2">
        <v>3641544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3641544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3641544</v>
      </c>
      <c r="AJ350" s="2"/>
    </row>
    <row r="351" spans="1:36" x14ac:dyDescent="0.3">
      <c r="A351" s="1">
        <v>1</v>
      </c>
      <c r="B351" s="1" t="s">
        <v>14</v>
      </c>
      <c r="C351" s="1" t="s">
        <v>545</v>
      </c>
      <c r="D351" s="1" t="s">
        <v>742</v>
      </c>
      <c r="E351" s="1" t="s">
        <v>17</v>
      </c>
      <c r="F351" s="1" t="s">
        <v>29</v>
      </c>
      <c r="G351" s="1" t="s">
        <v>144</v>
      </c>
      <c r="H351" s="1" t="s">
        <v>546</v>
      </c>
      <c r="I351" s="1" t="s">
        <v>21</v>
      </c>
      <c r="J351" s="1">
        <v>11</v>
      </c>
      <c r="K351" s="1">
        <v>681</v>
      </c>
      <c r="L351" s="1">
        <v>681</v>
      </c>
      <c r="M351" s="1">
        <v>160000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7">
        <v>160000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7">
        <v>0</v>
      </c>
      <c r="AI351" s="7">
        <v>160000</v>
      </c>
      <c r="AJ351" s="1">
        <v>234</v>
      </c>
    </row>
    <row r="352" spans="1:36" x14ac:dyDescent="0.3">
      <c r="A352" s="2"/>
      <c r="B352" s="2" t="s">
        <v>47</v>
      </c>
      <c r="C352" s="2" t="s">
        <v>545</v>
      </c>
      <c r="D352" s="2"/>
      <c r="E352" s="2"/>
      <c r="F352" s="2"/>
      <c r="G352" s="2"/>
      <c r="H352" s="2"/>
      <c r="I352" s="2"/>
      <c r="J352" s="2"/>
      <c r="K352" s="2">
        <v>681</v>
      </c>
      <c r="L352" s="2">
        <v>681</v>
      </c>
      <c r="M352" s="2">
        <v>160000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160000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160000</v>
      </c>
      <c r="AJ352" s="2"/>
    </row>
    <row r="353" spans="1:36" x14ac:dyDescent="0.3">
      <c r="A353" s="1">
        <v>1</v>
      </c>
      <c r="B353" s="1" t="s">
        <v>14</v>
      </c>
      <c r="C353" s="1" t="s">
        <v>547</v>
      </c>
      <c r="D353" s="1" t="s">
        <v>16</v>
      </c>
      <c r="E353" s="1" t="s">
        <v>17</v>
      </c>
      <c r="F353" s="1" t="s">
        <v>49</v>
      </c>
      <c r="G353" s="1" t="s">
        <v>101</v>
      </c>
      <c r="H353" s="1" t="s">
        <v>102</v>
      </c>
      <c r="I353" s="1" t="s">
        <v>49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0</v>
      </c>
      <c r="AJ353" s="1">
        <v>0</v>
      </c>
    </row>
    <row r="354" spans="1:36" x14ac:dyDescent="0.3">
      <c r="A354" s="1">
        <v>2</v>
      </c>
      <c r="B354" s="1" t="s">
        <v>14</v>
      </c>
      <c r="C354" s="1" t="s">
        <v>547</v>
      </c>
      <c r="D354" s="1" t="s">
        <v>313</v>
      </c>
      <c r="E354" s="1" t="s">
        <v>17</v>
      </c>
      <c r="F354" s="1" t="s">
        <v>29</v>
      </c>
      <c r="G354" s="1" t="s">
        <v>44</v>
      </c>
      <c r="H354" s="1" t="s">
        <v>548</v>
      </c>
      <c r="I354" s="1" t="s">
        <v>21</v>
      </c>
      <c r="J354" s="1">
        <v>5</v>
      </c>
      <c r="K354" s="1">
        <v>567</v>
      </c>
      <c r="L354" s="1">
        <v>567</v>
      </c>
      <c r="M354" s="1">
        <v>50000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7">
        <v>50000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7">
        <v>0</v>
      </c>
      <c r="AI354" s="7">
        <v>50000</v>
      </c>
      <c r="AJ354" s="1">
        <v>88</v>
      </c>
    </row>
    <row r="355" spans="1:36" x14ac:dyDescent="0.3">
      <c r="A355" s="2"/>
      <c r="B355" s="2" t="s">
        <v>47</v>
      </c>
      <c r="C355" s="2" t="s">
        <v>547</v>
      </c>
      <c r="D355" s="2"/>
      <c r="E355" s="2"/>
      <c r="F355" s="2"/>
      <c r="G355" s="2"/>
      <c r="H355" s="2"/>
      <c r="I355" s="2"/>
      <c r="J355" s="2"/>
      <c r="K355" s="2">
        <v>567</v>
      </c>
      <c r="L355" s="2">
        <v>567</v>
      </c>
      <c r="M355" s="2">
        <v>50000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50000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50000</v>
      </c>
      <c r="AJ355" s="2"/>
    </row>
    <row r="356" spans="1:36" x14ac:dyDescent="0.3">
      <c r="A356" s="1">
        <v>1</v>
      </c>
      <c r="B356" s="1" t="s">
        <v>14</v>
      </c>
      <c r="C356" s="1" t="s">
        <v>549</v>
      </c>
      <c r="D356" s="1" t="s">
        <v>750</v>
      </c>
      <c r="E356" s="1" t="s">
        <v>17</v>
      </c>
      <c r="F356" s="1" t="s">
        <v>29</v>
      </c>
      <c r="G356" s="1" t="s">
        <v>144</v>
      </c>
      <c r="H356" s="1" t="s">
        <v>550</v>
      </c>
      <c r="I356" s="1" t="s">
        <v>21</v>
      </c>
      <c r="J356" s="1">
        <v>8</v>
      </c>
      <c r="K356" s="1">
        <v>1052</v>
      </c>
      <c r="L356" s="1">
        <v>1052</v>
      </c>
      <c r="M356" s="1">
        <v>182000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7">
        <v>182000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7">
        <v>0</v>
      </c>
      <c r="AI356" s="7">
        <v>182000</v>
      </c>
      <c r="AJ356" s="1">
        <v>173</v>
      </c>
    </row>
    <row r="357" spans="1:36" x14ac:dyDescent="0.3">
      <c r="A357" s="2"/>
      <c r="B357" s="2" t="s">
        <v>47</v>
      </c>
      <c r="C357" s="2" t="s">
        <v>549</v>
      </c>
      <c r="D357" s="2"/>
      <c r="E357" s="2"/>
      <c r="F357" s="2"/>
      <c r="G357" s="2"/>
      <c r="H357" s="2"/>
      <c r="I357" s="2"/>
      <c r="J357" s="2"/>
      <c r="K357" s="2">
        <v>1052</v>
      </c>
      <c r="L357" s="2">
        <v>1052</v>
      </c>
      <c r="M357" s="2">
        <v>182000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182000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182000</v>
      </c>
      <c r="AJ357" s="2"/>
    </row>
    <row r="358" spans="1:36" x14ac:dyDescent="0.3">
      <c r="A358" s="2"/>
      <c r="B358" s="2" t="s">
        <v>12</v>
      </c>
      <c r="C358" s="2" t="s">
        <v>14</v>
      </c>
      <c r="D358" s="2"/>
      <c r="E358" s="2"/>
      <c r="F358" s="2"/>
      <c r="G358" s="2"/>
      <c r="H358" s="2"/>
      <c r="I358" s="2"/>
      <c r="J358" s="2"/>
      <c r="K358" s="2">
        <v>228192</v>
      </c>
      <c r="L358" s="2">
        <v>228192</v>
      </c>
      <c r="M358" s="2">
        <v>33145274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30000</v>
      </c>
      <c r="T358" s="2">
        <v>0</v>
      </c>
      <c r="U358" s="2">
        <v>0</v>
      </c>
      <c r="V358" s="2">
        <v>63000</v>
      </c>
      <c r="W358" s="2">
        <v>33238274</v>
      </c>
      <c r="X358" s="2">
        <v>0</v>
      </c>
      <c r="Y358" s="2">
        <v>0</v>
      </c>
      <c r="Z358" s="2">
        <v>1000</v>
      </c>
      <c r="AA358" s="2">
        <v>0</v>
      </c>
      <c r="AB358" s="2">
        <v>0</v>
      </c>
      <c r="AC358" s="2">
        <v>0</v>
      </c>
      <c r="AD358" s="2">
        <v>0</v>
      </c>
      <c r="AE358" s="2">
        <v>16000</v>
      </c>
      <c r="AF358" s="2">
        <v>0</v>
      </c>
      <c r="AG358" s="2">
        <v>0</v>
      </c>
      <c r="AH358" s="2">
        <v>17000</v>
      </c>
      <c r="AI358" s="2">
        <v>33255274</v>
      </c>
      <c r="AJ358" s="2"/>
    </row>
    <row r="359" spans="1:36" x14ac:dyDescent="0.3">
      <c r="A359" s="3">
        <v>342</v>
      </c>
      <c r="B359" s="3"/>
      <c r="C359" s="3"/>
      <c r="D359" s="3"/>
      <c r="E359" s="3"/>
      <c r="F359" s="3"/>
      <c r="G359" s="3"/>
      <c r="H359" s="3"/>
      <c r="I359" s="3"/>
      <c r="J359" s="3"/>
      <c r="K359" s="3">
        <v>228192</v>
      </c>
      <c r="L359" s="3">
        <v>228192</v>
      </c>
      <c r="M359" s="3">
        <v>33145274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30000</v>
      </c>
      <c r="T359" s="3">
        <v>0</v>
      </c>
      <c r="U359" s="3">
        <v>0</v>
      </c>
      <c r="V359" s="3">
        <v>63000</v>
      </c>
      <c r="W359" s="3">
        <v>33238274</v>
      </c>
      <c r="X359" s="3">
        <v>0</v>
      </c>
      <c r="Y359" s="3">
        <v>0</v>
      </c>
      <c r="Z359" s="3">
        <v>1000</v>
      </c>
      <c r="AA359" s="3">
        <v>0</v>
      </c>
      <c r="AB359" s="3">
        <v>0</v>
      </c>
      <c r="AC359" s="3">
        <v>0</v>
      </c>
      <c r="AD359" s="3">
        <v>0</v>
      </c>
      <c r="AE359" s="3">
        <v>16000</v>
      </c>
      <c r="AF359" s="3">
        <v>0</v>
      </c>
      <c r="AG359" s="3">
        <v>0</v>
      </c>
      <c r="AH359" s="3">
        <v>17000</v>
      </c>
      <c r="AI359" s="3">
        <v>33255274</v>
      </c>
      <c r="AJ359" s="3"/>
    </row>
    <row r="360" spans="1:3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7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7"/>
      <c r="AJ360" s="1"/>
    </row>
  </sheetData>
  <autoFilter ref="A2:AQ2" xr:uid="{00000000-0009-0000-0000-000003000000}"/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4" tint="0.79998168889431442"/>
  </sheetPr>
  <dimension ref="A1:AQ360"/>
  <sheetViews>
    <sheetView zoomScale="70" zoomScaleNormal="70" workbookViewId="0">
      <selection activeCell="K359" sqref="K359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702</v>
      </c>
      <c r="B1" s="114" t="s">
        <v>752</v>
      </c>
      <c r="C1" s="116" t="s">
        <v>753</v>
      </c>
      <c r="D1" s="116" t="s">
        <v>727</v>
      </c>
      <c r="E1" s="114" t="s">
        <v>754</v>
      </c>
      <c r="F1" s="114" t="s">
        <v>689</v>
      </c>
      <c r="G1" s="114" t="s">
        <v>755</v>
      </c>
      <c r="H1" s="114" t="s">
        <v>756</v>
      </c>
      <c r="I1" s="114" t="s">
        <v>552</v>
      </c>
      <c r="J1" s="114" t="s">
        <v>621</v>
      </c>
      <c r="K1" s="115" t="s">
        <v>706</v>
      </c>
      <c r="L1" s="115" t="s">
        <v>623</v>
      </c>
      <c r="M1" s="110" t="s">
        <v>757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625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626</v>
      </c>
      <c r="AJ1" s="113" t="s">
        <v>758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678</v>
      </c>
      <c r="AI2" s="113"/>
      <c r="AJ2" s="113" t="s">
        <v>639</v>
      </c>
    </row>
    <row r="3" spans="1:43" hidden="1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hidden="1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hidden="1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hidden="1" x14ac:dyDescent="0.3">
      <c r="A6" s="1">
        <v>4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0</v>
      </c>
      <c r="AJ6" s="1">
        <v>0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28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11</v>
      </c>
      <c r="K7" s="1">
        <v>1642</v>
      </c>
      <c r="L7" s="1">
        <v>1642</v>
      </c>
      <c r="M7" s="1">
        <v>315000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315000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315000</v>
      </c>
      <c r="AJ7" s="1">
        <v>191</v>
      </c>
    </row>
    <row r="8" spans="1:43" hidden="1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hidden="1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hidden="1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hidden="1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x14ac:dyDescent="0.3">
      <c r="A12" s="1">
        <v>10</v>
      </c>
      <c r="B12" s="1" t="s">
        <v>14</v>
      </c>
      <c r="C12" s="1" t="s">
        <v>15</v>
      </c>
      <c r="D12" s="1" t="s">
        <v>601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11</v>
      </c>
      <c r="K12" s="1">
        <v>1072</v>
      </c>
      <c r="L12" s="1">
        <v>1072</v>
      </c>
      <c r="M12" s="1">
        <v>206000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206000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206000</v>
      </c>
      <c r="AJ12" s="1">
        <v>192</v>
      </c>
    </row>
    <row r="13" spans="1:43" hidden="1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2714</v>
      </c>
      <c r="L14" s="2">
        <v>2714</v>
      </c>
      <c r="M14" s="2">
        <v>521000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521000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521000</v>
      </c>
      <c r="AJ14" s="2"/>
    </row>
    <row r="15" spans="1:43" hidden="1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hidden="1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12</v>
      </c>
      <c r="K17" s="1">
        <v>572</v>
      </c>
      <c r="L17" s="1">
        <v>572</v>
      </c>
      <c r="M17" s="1">
        <v>40000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40000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40000</v>
      </c>
      <c r="AJ17" s="1">
        <v>69</v>
      </c>
    </row>
    <row r="18" spans="1:36" hidden="1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14</v>
      </c>
      <c r="K19" s="1">
        <v>1641</v>
      </c>
      <c r="L19" s="1">
        <v>1641</v>
      </c>
      <c r="M19" s="1">
        <v>159188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11000</v>
      </c>
      <c r="T19" s="1">
        <v>0</v>
      </c>
      <c r="U19" s="1">
        <v>0</v>
      </c>
      <c r="V19" s="1">
        <v>0</v>
      </c>
      <c r="W19" s="7">
        <v>170188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170188</v>
      </c>
      <c r="AJ19" s="1">
        <v>97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2213</v>
      </c>
      <c r="L20" s="2">
        <v>2213</v>
      </c>
      <c r="M20" s="2">
        <v>199188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11000</v>
      </c>
      <c r="T20" s="2">
        <v>0</v>
      </c>
      <c r="U20" s="2">
        <v>0</v>
      </c>
      <c r="V20" s="2">
        <v>0</v>
      </c>
      <c r="W20" s="2">
        <v>210188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210188</v>
      </c>
      <c r="AJ20" s="2"/>
    </row>
    <row r="21" spans="1:36" hidden="1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hidden="1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hidden="1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hidden="1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hidden="1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hidden="1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hidden="1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hidden="1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hidden="1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hidden="1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hidden="1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hidden="1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hidden="1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hidden="1" x14ac:dyDescent="0.3">
      <c r="A34" s="1">
        <v>14</v>
      </c>
      <c r="B34" s="1" t="s">
        <v>14</v>
      </c>
      <c r="C34" s="1" t="s">
        <v>60</v>
      </c>
      <c r="D34" s="1" t="s">
        <v>16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0</v>
      </c>
      <c r="AJ34" s="1">
        <v>0</v>
      </c>
    </row>
    <row r="35" spans="1:36" hidden="1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hidden="1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hidden="1" x14ac:dyDescent="0.3">
      <c r="A37" s="1">
        <v>17</v>
      </c>
      <c r="B37" s="1" t="s">
        <v>14</v>
      </c>
      <c r="C37" s="1" t="s">
        <v>60</v>
      </c>
      <c r="D37" s="1" t="s">
        <v>16</v>
      </c>
      <c r="E37" s="1" t="s">
        <v>17</v>
      </c>
      <c r="F37" s="1" t="s">
        <v>29</v>
      </c>
      <c r="G37" s="1" t="s">
        <v>30</v>
      </c>
      <c r="H37" s="1" t="s">
        <v>392</v>
      </c>
      <c r="I37" s="1" t="s">
        <v>21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0</v>
      </c>
      <c r="AJ37" s="1">
        <v>0</v>
      </c>
    </row>
    <row r="38" spans="1:36" hidden="1" x14ac:dyDescent="0.3">
      <c r="A38" s="1">
        <v>18</v>
      </c>
      <c r="B38" s="1" t="s">
        <v>14</v>
      </c>
      <c r="C38" s="1" t="s">
        <v>60</v>
      </c>
      <c r="D38" s="1" t="s">
        <v>16</v>
      </c>
      <c r="E38" s="1" t="s">
        <v>17</v>
      </c>
      <c r="F38" s="1" t="s">
        <v>29</v>
      </c>
      <c r="G38" s="1" t="s">
        <v>30</v>
      </c>
      <c r="H38" s="1" t="s">
        <v>323</v>
      </c>
      <c r="I38" s="1" t="s">
        <v>21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0</v>
      </c>
      <c r="AJ38" s="1">
        <v>0</v>
      </c>
    </row>
    <row r="39" spans="1:36" hidden="1" x14ac:dyDescent="0.3">
      <c r="A39" s="1">
        <v>19</v>
      </c>
      <c r="B39" s="1" t="s">
        <v>14</v>
      </c>
      <c r="C39" s="1" t="s">
        <v>60</v>
      </c>
      <c r="D39" s="1" t="s">
        <v>16</v>
      </c>
      <c r="E39" s="1" t="s">
        <v>17</v>
      </c>
      <c r="F39" s="1" t="s">
        <v>29</v>
      </c>
      <c r="G39" s="1" t="s">
        <v>85</v>
      </c>
      <c r="H39" s="1" t="s">
        <v>86</v>
      </c>
      <c r="I39" s="1" t="s">
        <v>26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hidden="1" x14ac:dyDescent="0.3">
      <c r="A40" s="1">
        <v>20</v>
      </c>
      <c r="B40" s="1" t="s">
        <v>14</v>
      </c>
      <c r="C40" s="1" t="s">
        <v>60</v>
      </c>
      <c r="D40" s="1" t="s">
        <v>16</v>
      </c>
      <c r="E40" s="1" t="s">
        <v>17</v>
      </c>
      <c r="F40" s="1" t="s">
        <v>29</v>
      </c>
      <c r="G40" s="1" t="s">
        <v>30</v>
      </c>
      <c r="H40" s="1" t="s">
        <v>395</v>
      </c>
      <c r="I40" s="1" t="s">
        <v>26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0</v>
      </c>
      <c r="AJ40" s="1">
        <v>0</v>
      </c>
    </row>
    <row r="41" spans="1:36" hidden="1" x14ac:dyDescent="0.3">
      <c r="A41" s="1">
        <v>21</v>
      </c>
      <c r="B41" s="1" t="s">
        <v>14</v>
      </c>
      <c r="C41" s="1" t="s">
        <v>60</v>
      </c>
      <c r="D41" s="1" t="s">
        <v>16</v>
      </c>
      <c r="E41" s="1" t="s">
        <v>17</v>
      </c>
      <c r="F41" s="1" t="s">
        <v>29</v>
      </c>
      <c r="G41" s="1" t="s">
        <v>98</v>
      </c>
      <c r="H41" s="1" t="s">
        <v>99</v>
      </c>
      <c r="I41" s="1" t="s">
        <v>26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0</v>
      </c>
      <c r="AJ41" s="1">
        <v>0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136</v>
      </c>
      <c r="E42" s="1" t="s">
        <v>17</v>
      </c>
      <c r="F42" s="1" t="s">
        <v>18</v>
      </c>
      <c r="G42" s="1" t="s">
        <v>107</v>
      </c>
      <c r="H42" s="1" t="s">
        <v>108</v>
      </c>
      <c r="I42" s="1" t="s">
        <v>21</v>
      </c>
      <c r="J42" s="1">
        <v>9</v>
      </c>
      <c r="K42" s="1">
        <v>895</v>
      </c>
      <c r="L42" s="1">
        <v>895</v>
      </c>
      <c r="M42" s="1">
        <v>80000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80000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80000</v>
      </c>
      <c r="AJ42" s="1">
        <v>89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115</v>
      </c>
      <c r="E43" s="1" t="s">
        <v>17</v>
      </c>
      <c r="F43" s="1" t="s">
        <v>18</v>
      </c>
      <c r="G43" s="1" t="s">
        <v>107</v>
      </c>
      <c r="H43" s="1" t="s">
        <v>445</v>
      </c>
      <c r="I43" s="1" t="s">
        <v>21</v>
      </c>
      <c r="J43" s="1">
        <v>23</v>
      </c>
      <c r="K43" s="1">
        <v>2826</v>
      </c>
      <c r="L43" s="1">
        <v>2818</v>
      </c>
      <c r="M43" s="1">
        <v>464000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464000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464000</v>
      </c>
      <c r="AJ43" s="1">
        <v>164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590</v>
      </c>
      <c r="E44" s="1" t="s">
        <v>17</v>
      </c>
      <c r="F44" s="1" t="s">
        <v>29</v>
      </c>
      <c r="G44" s="1" t="s">
        <v>61</v>
      </c>
      <c r="H44" s="1" t="s">
        <v>114</v>
      </c>
      <c r="I44" s="1" t="s">
        <v>26</v>
      </c>
      <c r="J44" s="1">
        <v>25</v>
      </c>
      <c r="K44" s="1">
        <v>2217</v>
      </c>
      <c r="L44" s="1">
        <v>2217</v>
      </c>
      <c r="M44" s="1">
        <v>360000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360000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360000</v>
      </c>
      <c r="AJ44" s="1">
        <v>162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679</v>
      </c>
      <c r="E45" s="1" t="s">
        <v>17</v>
      </c>
      <c r="F45" s="1" t="s">
        <v>29</v>
      </c>
      <c r="G45" s="1" t="s">
        <v>61</v>
      </c>
      <c r="H45" s="1" t="s">
        <v>116</v>
      </c>
      <c r="I45" s="1" t="s">
        <v>26</v>
      </c>
      <c r="J45" s="1">
        <v>25</v>
      </c>
      <c r="K45" s="1">
        <v>3868</v>
      </c>
      <c r="L45" s="1">
        <v>3868</v>
      </c>
      <c r="M45" s="1">
        <v>434000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434000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434000</v>
      </c>
      <c r="AJ45" s="1">
        <v>112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78</v>
      </c>
      <c r="E46" s="1" t="s">
        <v>32</v>
      </c>
      <c r="F46" s="1" t="s">
        <v>118</v>
      </c>
      <c r="G46" s="1" t="s">
        <v>119</v>
      </c>
      <c r="H46" s="1" t="s">
        <v>120</v>
      </c>
      <c r="I46" s="1" t="s">
        <v>26</v>
      </c>
      <c r="J46" s="1">
        <v>3</v>
      </c>
      <c r="K46" s="1">
        <v>160</v>
      </c>
      <c r="L46" s="1">
        <v>160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0</v>
      </c>
      <c r="AJ46" s="1">
        <v>0</v>
      </c>
    </row>
    <row r="47" spans="1:36" hidden="1" x14ac:dyDescent="0.3">
      <c r="A47" s="1">
        <v>27</v>
      </c>
      <c r="B47" s="1" t="s">
        <v>14</v>
      </c>
      <c r="C47" s="1" t="s">
        <v>60</v>
      </c>
      <c r="D47" s="1" t="s">
        <v>16</v>
      </c>
      <c r="E47" s="1" t="s">
        <v>17</v>
      </c>
      <c r="F47" s="1" t="s">
        <v>37</v>
      </c>
      <c r="G47" s="1" t="s">
        <v>121</v>
      </c>
      <c r="H47" s="1" t="s">
        <v>122</v>
      </c>
      <c r="I47" s="1" t="s">
        <v>21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0</v>
      </c>
      <c r="AJ47" s="1">
        <v>0</v>
      </c>
    </row>
    <row r="48" spans="1:36" hidden="1" x14ac:dyDescent="0.3">
      <c r="A48" s="1">
        <v>28</v>
      </c>
      <c r="B48" s="1" t="s">
        <v>14</v>
      </c>
      <c r="C48" s="1" t="s">
        <v>60</v>
      </c>
      <c r="D48" s="1" t="s">
        <v>16</v>
      </c>
      <c r="E48" s="1" t="s">
        <v>17</v>
      </c>
      <c r="F48" s="1" t="s">
        <v>40</v>
      </c>
      <c r="G48" s="1" t="s">
        <v>123</v>
      </c>
      <c r="H48" s="1" t="s">
        <v>124</v>
      </c>
      <c r="I48" s="1" t="s">
        <v>21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0</v>
      </c>
      <c r="AJ48" s="1">
        <v>0</v>
      </c>
    </row>
    <row r="49" spans="1:36" hidden="1" x14ac:dyDescent="0.3">
      <c r="A49" s="1">
        <v>29</v>
      </c>
      <c r="B49" s="1" t="s">
        <v>14</v>
      </c>
      <c r="C49" s="1" t="s">
        <v>60</v>
      </c>
      <c r="D49" s="1" t="s">
        <v>16</v>
      </c>
      <c r="E49" s="1" t="s">
        <v>17</v>
      </c>
      <c r="F49" s="1" t="s">
        <v>37</v>
      </c>
      <c r="G49" s="1" t="s">
        <v>121</v>
      </c>
      <c r="H49" s="1" t="s">
        <v>125</v>
      </c>
      <c r="I49" s="1" t="s">
        <v>26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0</v>
      </c>
      <c r="AJ49" s="1">
        <v>0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81</v>
      </c>
      <c r="E50" s="1" t="s">
        <v>17</v>
      </c>
      <c r="F50" s="1" t="s">
        <v>29</v>
      </c>
      <c r="G50" s="1" t="s">
        <v>129</v>
      </c>
      <c r="H50" s="1" t="s">
        <v>130</v>
      </c>
      <c r="I50" s="1" t="s">
        <v>21</v>
      </c>
      <c r="J50" s="1">
        <v>24</v>
      </c>
      <c r="K50" s="1">
        <v>1805</v>
      </c>
      <c r="L50" s="1">
        <v>1805</v>
      </c>
      <c r="M50" s="1">
        <v>422000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422000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422000</v>
      </c>
      <c r="AJ50" s="1">
        <v>233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201</v>
      </c>
      <c r="E51" s="1" t="s">
        <v>17</v>
      </c>
      <c r="F51" s="1" t="s">
        <v>29</v>
      </c>
      <c r="G51" s="1" t="s">
        <v>129</v>
      </c>
      <c r="H51" s="1" t="s">
        <v>132</v>
      </c>
      <c r="I51" s="1" t="s">
        <v>21</v>
      </c>
      <c r="J51" s="1">
        <v>26</v>
      </c>
      <c r="K51" s="1">
        <v>3917</v>
      </c>
      <c r="L51" s="1">
        <v>3917</v>
      </c>
      <c r="M51" s="1">
        <v>765000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765000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765000</v>
      </c>
      <c r="AJ51" s="1">
        <v>195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489</v>
      </c>
      <c r="E52" s="1" t="s">
        <v>17</v>
      </c>
      <c r="F52" s="1" t="s">
        <v>29</v>
      </c>
      <c r="G52" s="1" t="s">
        <v>129</v>
      </c>
      <c r="H52" s="1" t="s">
        <v>405</v>
      </c>
      <c r="I52" s="1" t="s">
        <v>21</v>
      </c>
      <c r="J52" s="1">
        <v>18</v>
      </c>
      <c r="K52" s="1">
        <v>1515</v>
      </c>
      <c r="L52" s="1">
        <v>1515</v>
      </c>
      <c r="M52" s="1">
        <v>350000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350000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350000</v>
      </c>
      <c r="AJ52" s="1">
        <v>231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128</v>
      </c>
      <c r="E53" s="1" t="s">
        <v>17</v>
      </c>
      <c r="F53" s="1" t="s">
        <v>29</v>
      </c>
      <c r="G53" s="1" t="s">
        <v>129</v>
      </c>
      <c r="H53" s="1" t="s">
        <v>345</v>
      </c>
      <c r="I53" s="1" t="s">
        <v>21</v>
      </c>
      <c r="J53" s="1">
        <v>25</v>
      </c>
      <c r="K53" s="1">
        <v>2599</v>
      </c>
      <c r="L53" s="1">
        <v>2599</v>
      </c>
      <c r="M53" s="1">
        <v>539573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539573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539573</v>
      </c>
      <c r="AJ53" s="1">
        <v>207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683</v>
      </c>
      <c r="E54" s="1" t="s">
        <v>17</v>
      </c>
      <c r="F54" s="1" t="s">
        <v>29</v>
      </c>
      <c r="G54" s="1" t="s">
        <v>129</v>
      </c>
      <c r="H54" s="1" t="s">
        <v>451</v>
      </c>
      <c r="I54" s="1" t="s">
        <v>21</v>
      </c>
      <c r="J54" s="1">
        <v>22</v>
      </c>
      <c r="K54" s="1">
        <v>1684</v>
      </c>
      <c r="L54" s="1">
        <v>1684</v>
      </c>
      <c r="M54" s="1">
        <v>330000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330000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330000</v>
      </c>
      <c r="AJ54" s="1">
        <v>195</v>
      </c>
    </row>
    <row r="55" spans="1:36" hidden="1" x14ac:dyDescent="0.3">
      <c r="A55" s="1">
        <v>35</v>
      </c>
      <c r="B55" s="1" t="s">
        <v>14</v>
      </c>
      <c r="C55" s="1" t="s">
        <v>60</v>
      </c>
      <c r="D55" s="1" t="s">
        <v>16</v>
      </c>
      <c r="E55" s="1" t="s">
        <v>17</v>
      </c>
      <c r="F55" s="1" t="s">
        <v>29</v>
      </c>
      <c r="G55" s="1" t="s">
        <v>85</v>
      </c>
      <c r="H55" s="1" t="s">
        <v>133</v>
      </c>
      <c r="I55" s="1" t="s">
        <v>26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0</v>
      </c>
      <c r="AJ55" s="1">
        <v>0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751</v>
      </c>
      <c r="E56" s="1" t="s">
        <v>32</v>
      </c>
      <c r="F56" s="1" t="s">
        <v>29</v>
      </c>
      <c r="G56" s="1" t="s">
        <v>33</v>
      </c>
      <c r="H56" s="1" t="s">
        <v>137</v>
      </c>
      <c r="I56" s="1" t="s">
        <v>26</v>
      </c>
      <c r="J56" s="1">
        <v>27</v>
      </c>
      <c r="K56" s="1">
        <v>3241</v>
      </c>
      <c r="L56" s="1">
        <v>3241</v>
      </c>
      <c r="M56" s="1">
        <v>460000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460000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460000</v>
      </c>
      <c r="AJ56" s="1">
        <v>141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605</v>
      </c>
      <c r="E57" s="1" t="s">
        <v>32</v>
      </c>
      <c r="F57" s="1" t="s">
        <v>29</v>
      </c>
      <c r="G57" s="1" t="s">
        <v>33</v>
      </c>
      <c r="H57" s="1" t="s">
        <v>226</v>
      </c>
      <c r="I57" s="1" t="s">
        <v>26</v>
      </c>
      <c r="J57" s="1">
        <v>24</v>
      </c>
      <c r="K57" s="1">
        <v>3032</v>
      </c>
      <c r="L57" s="1">
        <v>3032</v>
      </c>
      <c r="M57" s="1">
        <v>450000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450000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450000</v>
      </c>
      <c r="AJ57" s="1">
        <v>148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136</v>
      </c>
      <c r="E58" s="1" t="s">
        <v>32</v>
      </c>
      <c r="F58" s="1" t="s">
        <v>29</v>
      </c>
      <c r="G58" s="1" t="s">
        <v>33</v>
      </c>
      <c r="H58" s="1" t="s">
        <v>522</v>
      </c>
      <c r="I58" s="1" t="s">
        <v>26</v>
      </c>
      <c r="J58" s="1">
        <v>25</v>
      </c>
      <c r="K58" s="1">
        <v>4078</v>
      </c>
      <c r="L58" s="1">
        <v>4078</v>
      </c>
      <c r="M58" s="1">
        <v>490000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490000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490000</v>
      </c>
      <c r="AJ58" s="1">
        <v>120</v>
      </c>
    </row>
    <row r="59" spans="1:36" hidden="1" x14ac:dyDescent="0.3">
      <c r="A59" s="1">
        <v>39</v>
      </c>
      <c r="B59" s="1" t="s">
        <v>14</v>
      </c>
      <c r="C59" s="1" t="s">
        <v>60</v>
      </c>
      <c r="D59" s="1" t="s">
        <v>16</v>
      </c>
      <c r="E59" s="1" t="s">
        <v>17</v>
      </c>
      <c r="F59" s="1" t="s">
        <v>29</v>
      </c>
      <c r="G59" s="1" t="s">
        <v>138</v>
      </c>
      <c r="H59" s="1" t="s">
        <v>139</v>
      </c>
      <c r="I59" s="1" t="s">
        <v>26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0</v>
      </c>
      <c r="AJ59" s="1">
        <v>0</v>
      </c>
    </row>
    <row r="60" spans="1:36" hidden="1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98</v>
      </c>
      <c r="H60" s="1" t="s">
        <v>141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hidden="1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61</v>
      </c>
      <c r="H61" s="1" t="s">
        <v>142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521</v>
      </c>
      <c r="E62" s="1" t="s">
        <v>32</v>
      </c>
      <c r="F62" s="1" t="s">
        <v>29</v>
      </c>
      <c r="G62" s="1" t="s">
        <v>33</v>
      </c>
      <c r="H62" s="1" t="s">
        <v>143</v>
      </c>
      <c r="I62" s="1" t="s">
        <v>26</v>
      </c>
      <c r="J62" s="1">
        <v>23</v>
      </c>
      <c r="K62" s="1">
        <v>3733</v>
      </c>
      <c r="L62" s="1">
        <v>3733</v>
      </c>
      <c r="M62" s="1">
        <v>480000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480000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480000</v>
      </c>
      <c r="AJ62" s="1">
        <v>128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470</v>
      </c>
      <c r="E63" s="1" t="s">
        <v>17</v>
      </c>
      <c r="F63" s="1" t="s">
        <v>29</v>
      </c>
      <c r="G63" s="1" t="s">
        <v>144</v>
      </c>
      <c r="H63" s="1" t="s">
        <v>285</v>
      </c>
      <c r="I63" s="1" t="s">
        <v>21</v>
      </c>
      <c r="J63" s="1">
        <v>10</v>
      </c>
      <c r="K63" s="1">
        <v>1691</v>
      </c>
      <c r="L63" s="1">
        <v>1691</v>
      </c>
      <c r="M63" s="1">
        <v>279000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279000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279000</v>
      </c>
      <c r="AJ63" s="1">
        <v>164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103</v>
      </c>
      <c r="E64" s="1" t="s">
        <v>17</v>
      </c>
      <c r="F64" s="1" t="s">
        <v>29</v>
      </c>
      <c r="G64" s="1" t="s">
        <v>144</v>
      </c>
      <c r="H64" s="1" t="s">
        <v>145</v>
      </c>
      <c r="I64" s="1" t="s">
        <v>21</v>
      </c>
      <c r="J64" s="1">
        <v>20</v>
      </c>
      <c r="K64" s="1">
        <v>3423</v>
      </c>
      <c r="L64" s="1">
        <v>3423</v>
      </c>
      <c r="M64" s="1">
        <v>632682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632682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632682</v>
      </c>
      <c r="AJ64" s="1">
        <v>184</v>
      </c>
    </row>
    <row r="65" spans="1:36" hidden="1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17</v>
      </c>
      <c r="F65" s="1" t="s">
        <v>29</v>
      </c>
      <c r="G65" s="1" t="s">
        <v>61</v>
      </c>
      <c r="H65" s="1" t="s">
        <v>146</v>
      </c>
      <c r="I65" s="1" t="s">
        <v>26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hidden="1" x14ac:dyDescent="0.3">
      <c r="A66" s="1">
        <v>46</v>
      </c>
      <c r="B66" s="1" t="s">
        <v>14</v>
      </c>
      <c r="C66" s="1" t="s">
        <v>60</v>
      </c>
      <c r="D66" s="1" t="s">
        <v>16</v>
      </c>
      <c r="E66" s="1" t="s">
        <v>17</v>
      </c>
      <c r="F66" s="1" t="s">
        <v>29</v>
      </c>
      <c r="G66" s="1" t="s">
        <v>61</v>
      </c>
      <c r="H66" s="1" t="s">
        <v>147</v>
      </c>
      <c r="I66" s="1" t="s">
        <v>26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0</v>
      </c>
      <c r="AJ66" s="1">
        <v>0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78</v>
      </c>
      <c r="E67" s="1" t="s">
        <v>17</v>
      </c>
      <c r="F67" s="1" t="s">
        <v>29</v>
      </c>
      <c r="G67" s="1" t="s">
        <v>61</v>
      </c>
      <c r="H67" s="1" t="s">
        <v>148</v>
      </c>
      <c r="I67" s="1" t="s">
        <v>26</v>
      </c>
      <c r="J67" s="1">
        <v>25</v>
      </c>
      <c r="K67" s="1">
        <v>3139</v>
      </c>
      <c r="L67" s="1">
        <v>3139</v>
      </c>
      <c r="M67" s="1">
        <v>333000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333000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333000</v>
      </c>
      <c r="AJ67" s="1">
        <v>106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555</v>
      </c>
      <c r="E68" s="1" t="s">
        <v>17</v>
      </c>
      <c r="F68" s="1" t="s">
        <v>29</v>
      </c>
      <c r="G68" s="1" t="s">
        <v>61</v>
      </c>
      <c r="H68" s="1" t="s">
        <v>149</v>
      </c>
      <c r="I68" s="1" t="s">
        <v>26</v>
      </c>
      <c r="J68" s="1">
        <v>24</v>
      </c>
      <c r="K68" s="1">
        <v>4625</v>
      </c>
      <c r="L68" s="1">
        <v>4625</v>
      </c>
      <c r="M68" s="1">
        <v>453000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453000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453000</v>
      </c>
      <c r="AJ68" s="1">
        <v>97</v>
      </c>
    </row>
    <row r="69" spans="1:36" hidden="1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29</v>
      </c>
      <c r="G69" s="1" t="s">
        <v>150</v>
      </c>
      <c r="H69" s="1" t="s">
        <v>151</v>
      </c>
      <c r="I69" s="1" t="s">
        <v>21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hidden="1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152</v>
      </c>
      <c r="G70" s="1" t="s">
        <v>153</v>
      </c>
      <c r="H70" s="1" t="s">
        <v>154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hidden="1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37</v>
      </c>
      <c r="G71" s="1" t="s">
        <v>155</v>
      </c>
      <c r="H71" s="1" t="s">
        <v>156</v>
      </c>
      <c r="I71" s="1" t="s">
        <v>21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131</v>
      </c>
      <c r="E72" s="1" t="s">
        <v>17</v>
      </c>
      <c r="F72" s="1" t="s">
        <v>29</v>
      </c>
      <c r="G72" s="1" t="s">
        <v>44</v>
      </c>
      <c r="H72" s="1" t="s">
        <v>157</v>
      </c>
      <c r="I72" s="1" t="s">
        <v>21</v>
      </c>
      <c r="J72" s="1">
        <v>23</v>
      </c>
      <c r="K72" s="1">
        <v>1932</v>
      </c>
      <c r="L72" s="1">
        <v>1932</v>
      </c>
      <c r="M72" s="1">
        <v>300000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300000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300000</v>
      </c>
      <c r="AJ72" s="1">
        <v>155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92</v>
      </c>
      <c r="E73" s="1" t="s">
        <v>17</v>
      </c>
      <c r="F73" s="1" t="s">
        <v>29</v>
      </c>
      <c r="G73" s="1" t="s">
        <v>44</v>
      </c>
      <c r="H73" s="1" t="s">
        <v>158</v>
      </c>
      <c r="I73" s="1" t="s">
        <v>21</v>
      </c>
      <c r="J73" s="1">
        <v>23</v>
      </c>
      <c r="K73" s="1">
        <v>1809</v>
      </c>
      <c r="L73" s="1">
        <v>1809</v>
      </c>
      <c r="M73" s="1">
        <v>461000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461000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461000</v>
      </c>
      <c r="AJ73" s="1">
        <v>254</v>
      </c>
    </row>
    <row r="74" spans="1:36" x14ac:dyDescent="0.3">
      <c r="A74" s="1">
        <v>54</v>
      </c>
      <c r="B74" s="1" t="s">
        <v>14</v>
      </c>
      <c r="C74" s="1" t="s">
        <v>60</v>
      </c>
      <c r="D74" s="1" t="s">
        <v>603</v>
      </c>
      <c r="E74" s="1" t="s">
        <v>17</v>
      </c>
      <c r="F74" s="1" t="s">
        <v>29</v>
      </c>
      <c r="G74" s="1" t="s">
        <v>44</v>
      </c>
      <c r="H74" s="1" t="s">
        <v>159</v>
      </c>
      <c r="I74" s="1" t="s">
        <v>21</v>
      </c>
      <c r="J74" s="1">
        <v>17</v>
      </c>
      <c r="K74" s="1">
        <v>2614</v>
      </c>
      <c r="L74" s="1">
        <v>2614</v>
      </c>
      <c r="M74" s="1">
        <v>397000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397000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397000</v>
      </c>
      <c r="AJ74" s="1">
        <v>151</v>
      </c>
    </row>
    <row r="75" spans="1:36" hidden="1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85</v>
      </c>
      <c r="H75" s="1" t="s">
        <v>160</v>
      </c>
      <c r="I75" s="1" t="s">
        <v>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hidden="1" x14ac:dyDescent="0.3">
      <c r="A76" s="1">
        <v>56</v>
      </c>
      <c r="B76" s="1" t="s">
        <v>14</v>
      </c>
      <c r="C76" s="1" t="s">
        <v>60</v>
      </c>
      <c r="D76" s="1" t="s">
        <v>16</v>
      </c>
      <c r="E76" s="1" t="s">
        <v>17</v>
      </c>
      <c r="F76" s="1" t="s">
        <v>29</v>
      </c>
      <c r="G76" s="1" t="s">
        <v>161</v>
      </c>
      <c r="H76" s="1" t="s">
        <v>162</v>
      </c>
      <c r="I76" s="1" t="s">
        <v>26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0</v>
      </c>
      <c r="AJ76" s="1">
        <v>0</v>
      </c>
    </row>
    <row r="77" spans="1:36" x14ac:dyDescent="0.3">
      <c r="A77" s="2"/>
      <c r="B77" s="2" t="s">
        <v>47</v>
      </c>
      <c r="C77" s="2" t="s">
        <v>60</v>
      </c>
      <c r="D77" s="2"/>
      <c r="E77" s="2"/>
      <c r="F77" s="2"/>
      <c r="G77" s="2"/>
      <c r="H77" s="2"/>
      <c r="I77" s="2"/>
      <c r="J77" s="2"/>
      <c r="K77" s="2">
        <v>54803</v>
      </c>
      <c r="L77" s="2">
        <v>54795</v>
      </c>
      <c r="M77" s="2">
        <v>8480255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8480255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8480255</v>
      </c>
      <c r="AJ77" s="2"/>
    </row>
    <row r="78" spans="1:36" hidden="1" x14ac:dyDescent="0.3">
      <c r="A78" s="1">
        <v>1</v>
      </c>
      <c r="B78" s="1" t="s">
        <v>14</v>
      </c>
      <c r="C78" s="1" t="s">
        <v>163</v>
      </c>
      <c r="D78" s="1" t="s">
        <v>16</v>
      </c>
      <c r="E78" s="1" t="s">
        <v>32</v>
      </c>
      <c r="F78" s="1" t="s">
        <v>118</v>
      </c>
      <c r="G78" s="1" t="s">
        <v>164</v>
      </c>
      <c r="H78" s="1" t="s">
        <v>165</v>
      </c>
      <c r="I78" s="1" t="s">
        <v>26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hidden="1" x14ac:dyDescent="0.3">
      <c r="A79" s="1">
        <v>2</v>
      </c>
      <c r="B79" s="1" t="s">
        <v>14</v>
      </c>
      <c r="C79" s="1" t="s">
        <v>163</v>
      </c>
      <c r="D79" s="1" t="s">
        <v>16</v>
      </c>
      <c r="E79" s="1" t="s">
        <v>17</v>
      </c>
      <c r="F79" s="1" t="s">
        <v>18</v>
      </c>
      <c r="G79" s="1" t="s">
        <v>19</v>
      </c>
      <c r="H79" s="1" t="s">
        <v>166</v>
      </c>
      <c r="I79" s="1" t="s">
        <v>21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hidden="1" x14ac:dyDescent="0.3">
      <c r="A80" s="1">
        <v>3</v>
      </c>
      <c r="B80" s="1" t="s">
        <v>14</v>
      </c>
      <c r="C80" s="1" t="s">
        <v>163</v>
      </c>
      <c r="D80" s="1" t="s">
        <v>16</v>
      </c>
      <c r="E80" s="1" t="s">
        <v>17</v>
      </c>
      <c r="F80" s="1" t="s">
        <v>49</v>
      </c>
      <c r="G80" s="1" t="s">
        <v>63</v>
      </c>
      <c r="H80" s="1" t="s">
        <v>167</v>
      </c>
      <c r="I80" s="1" t="s">
        <v>49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hidden="1" x14ac:dyDescent="0.3">
      <c r="A81" s="1">
        <v>4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49</v>
      </c>
      <c r="G81" s="1" t="s">
        <v>63</v>
      </c>
      <c r="H81" s="1" t="s">
        <v>168</v>
      </c>
      <c r="I81" s="1" t="s">
        <v>49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hidden="1" x14ac:dyDescent="0.3">
      <c r="A82" s="1">
        <v>5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49</v>
      </c>
      <c r="G82" s="1" t="s">
        <v>63</v>
      </c>
      <c r="H82" s="1" t="s">
        <v>169</v>
      </c>
      <c r="I82" s="1" t="s">
        <v>49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hidden="1" x14ac:dyDescent="0.3">
      <c r="A83" s="1">
        <v>6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18</v>
      </c>
      <c r="G83" s="1" t="s">
        <v>19</v>
      </c>
      <c r="H83" s="1" t="s">
        <v>170</v>
      </c>
      <c r="I83" s="1" t="s">
        <v>21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hidden="1" x14ac:dyDescent="0.3">
      <c r="A84" s="1">
        <v>7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171</v>
      </c>
      <c r="I84" s="1" t="s">
        <v>21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hidden="1" x14ac:dyDescent="0.3">
      <c r="A85" s="1">
        <v>8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172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hidden="1" x14ac:dyDescent="0.3">
      <c r="A86" s="1">
        <v>9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173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hidden="1" x14ac:dyDescent="0.3">
      <c r="A87" s="1">
        <v>10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29</v>
      </c>
      <c r="G87" s="1" t="s">
        <v>61</v>
      </c>
      <c r="H87" s="1" t="s">
        <v>174</v>
      </c>
      <c r="I87" s="1" t="s">
        <v>26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hidden="1" x14ac:dyDescent="0.3">
      <c r="A88" s="1">
        <v>11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18</v>
      </c>
      <c r="G88" s="1" t="s">
        <v>69</v>
      </c>
      <c r="H88" s="1" t="s">
        <v>175</v>
      </c>
      <c r="I88" s="1" t="s">
        <v>21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hidden="1" x14ac:dyDescent="0.3">
      <c r="A89" s="1">
        <v>12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29</v>
      </c>
      <c r="G89" s="1" t="s">
        <v>61</v>
      </c>
      <c r="H89" s="1" t="s">
        <v>176</v>
      </c>
      <c r="I89" s="1" t="s">
        <v>26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hidden="1" x14ac:dyDescent="0.3">
      <c r="A90" s="1">
        <v>13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18</v>
      </c>
      <c r="G90" s="1" t="s">
        <v>69</v>
      </c>
      <c r="H90" s="1" t="s">
        <v>177</v>
      </c>
      <c r="I90" s="1" t="s">
        <v>21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hidden="1" x14ac:dyDescent="0.3">
      <c r="A91" s="1">
        <v>14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29</v>
      </c>
      <c r="G91" s="1" t="s">
        <v>61</v>
      </c>
      <c r="H91" s="1" t="s">
        <v>178</v>
      </c>
      <c r="I91" s="1" t="s">
        <v>26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hidden="1" x14ac:dyDescent="0.3">
      <c r="A92" s="1">
        <v>15</v>
      </c>
      <c r="B92" s="1" t="s">
        <v>14</v>
      </c>
      <c r="C92" s="1" t="s">
        <v>163</v>
      </c>
      <c r="D92" s="1" t="s">
        <v>16</v>
      </c>
      <c r="E92" s="1" t="s">
        <v>22</v>
      </c>
      <c r="F92" s="1" t="s">
        <v>23</v>
      </c>
      <c r="G92" s="1" t="s">
        <v>24</v>
      </c>
      <c r="H92" s="1" t="s">
        <v>179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hidden="1" x14ac:dyDescent="0.3">
      <c r="A93" s="1">
        <v>16</v>
      </c>
      <c r="B93" s="1" t="s">
        <v>14</v>
      </c>
      <c r="C93" s="1" t="s">
        <v>163</v>
      </c>
      <c r="D93" s="1" t="s">
        <v>16</v>
      </c>
      <c r="E93" s="1" t="s">
        <v>17</v>
      </c>
      <c r="F93" s="1" t="s">
        <v>29</v>
      </c>
      <c r="G93" s="1" t="s">
        <v>79</v>
      </c>
      <c r="H93" s="1" t="s">
        <v>183</v>
      </c>
      <c r="I93" s="1" t="s">
        <v>26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0</v>
      </c>
      <c r="AJ93" s="1">
        <v>0</v>
      </c>
    </row>
    <row r="94" spans="1:36" hidden="1" x14ac:dyDescent="0.3">
      <c r="A94" s="1">
        <v>17</v>
      </c>
      <c r="B94" s="1" t="s">
        <v>14</v>
      </c>
      <c r="C94" s="1" t="s">
        <v>163</v>
      </c>
      <c r="D94" s="1" t="s">
        <v>16</v>
      </c>
      <c r="E94" s="1" t="s">
        <v>17</v>
      </c>
      <c r="F94" s="1" t="s">
        <v>29</v>
      </c>
      <c r="G94" s="1" t="s">
        <v>30</v>
      </c>
      <c r="H94" s="1" t="s">
        <v>193</v>
      </c>
      <c r="I94" s="1" t="s">
        <v>26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0</v>
      </c>
      <c r="AJ94" s="1">
        <v>0</v>
      </c>
    </row>
    <row r="95" spans="1:36" hidden="1" x14ac:dyDescent="0.3">
      <c r="A95" s="1">
        <v>18</v>
      </c>
      <c r="B95" s="1" t="s">
        <v>14</v>
      </c>
      <c r="C95" s="1" t="s">
        <v>163</v>
      </c>
      <c r="D95" s="1" t="s">
        <v>16</v>
      </c>
      <c r="E95" s="1" t="s">
        <v>17</v>
      </c>
      <c r="F95" s="1" t="s">
        <v>29</v>
      </c>
      <c r="G95" s="1" t="s">
        <v>30</v>
      </c>
      <c r="H95" s="1" t="s">
        <v>97</v>
      </c>
      <c r="I95" s="1" t="s">
        <v>26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0</v>
      </c>
      <c r="AJ95" s="1">
        <v>0</v>
      </c>
    </row>
    <row r="96" spans="1:36" hidden="1" x14ac:dyDescent="0.3">
      <c r="A96" s="1">
        <v>19</v>
      </c>
      <c r="B96" s="1" t="s">
        <v>14</v>
      </c>
      <c r="C96" s="1" t="s">
        <v>163</v>
      </c>
      <c r="D96" s="1" t="s">
        <v>16</v>
      </c>
      <c r="E96" s="1" t="s">
        <v>17</v>
      </c>
      <c r="F96" s="1" t="s">
        <v>29</v>
      </c>
      <c r="G96" s="1" t="s">
        <v>30</v>
      </c>
      <c r="H96" s="1" t="s">
        <v>494</v>
      </c>
      <c r="I96" s="1" t="s">
        <v>26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0</v>
      </c>
      <c r="AJ96" s="1">
        <v>0</v>
      </c>
    </row>
    <row r="97" spans="1:36" hidden="1" x14ac:dyDescent="0.3">
      <c r="A97" s="1">
        <v>20</v>
      </c>
      <c r="B97" s="1" t="s">
        <v>14</v>
      </c>
      <c r="C97" s="1" t="s">
        <v>163</v>
      </c>
      <c r="D97" s="1" t="s">
        <v>16</v>
      </c>
      <c r="E97" s="1" t="s">
        <v>17</v>
      </c>
      <c r="F97" s="1" t="s">
        <v>29</v>
      </c>
      <c r="G97" s="1" t="s">
        <v>98</v>
      </c>
      <c r="H97" s="1" t="s">
        <v>194</v>
      </c>
      <c r="I97" s="1" t="s">
        <v>26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hidden="1" x14ac:dyDescent="0.3">
      <c r="A98" s="1">
        <v>21</v>
      </c>
      <c r="B98" s="1" t="s">
        <v>14</v>
      </c>
      <c r="C98" s="1" t="s">
        <v>163</v>
      </c>
      <c r="D98" s="1" t="s">
        <v>16</v>
      </c>
      <c r="E98" s="1" t="s">
        <v>17</v>
      </c>
      <c r="F98" s="1" t="s">
        <v>49</v>
      </c>
      <c r="G98" s="1" t="s">
        <v>195</v>
      </c>
      <c r="H98" s="1" t="s">
        <v>196</v>
      </c>
      <c r="I98" s="1" t="s">
        <v>49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hidden="1" x14ac:dyDescent="0.3">
      <c r="A99" s="1">
        <v>22</v>
      </c>
      <c r="B99" s="1" t="s">
        <v>14</v>
      </c>
      <c r="C99" s="1" t="s">
        <v>163</v>
      </c>
      <c r="D99" s="1" t="s">
        <v>16</v>
      </c>
      <c r="E99" s="1" t="s">
        <v>17</v>
      </c>
      <c r="F99" s="1" t="s">
        <v>18</v>
      </c>
      <c r="G99" s="1" t="s">
        <v>19</v>
      </c>
      <c r="H99" s="1" t="s">
        <v>197</v>
      </c>
      <c r="I99" s="1" t="s">
        <v>198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0</v>
      </c>
      <c r="AJ99" s="1">
        <v>0</v>
      </c>
    </row>
    <row r="100" spans="1:36" hidden="1" x14ac:dyDescent="0.3">
      <c r="A100" s="1">
        <v>23</v>
      </c>
      <c r="B100" s="1" t="s">
        <v>14</v>
      </c>
      <c r="C100" s="1" t="s">
        <v>163</v>
      </c>
      <c r="D100" s="1" t="s">
        <v>16</v>
      </c>
      <c r="E100" s="1" t="s">
        <v>17</v>
      </c>
      <c r="F100" s="1" t="s">
        <v>37</v>
      </c>
      <c r="G100" s="1" t="s">
        <v>123</v>
      </c>
      <c r="H100" s="1" t="s">
        <v>203</v>
      </c>
      <c r="I100" s="1" t="s">
        <v>21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x14ac:dyDescent="0.3">
      <c r="A101" s="1">
        <v>24</v>
      </c>
      <c r="B101" s="1" t="s">
        <v>14</v>
      </c>
      <c r="C101" s="1" t="s">
        <v>163</v>
      </c>
      <c r="D101" s="1" t="s">
        <v>186</v>
      </c>
      <c r="E101" s="1" t="s">
        <v>17</v>
      </c>
      <c r="F101" s="1" t="s">
        <v>18</v>
      </c>
      <c r="G101" s="1" t="s">
        <v>107</v>
      </c>
      <c r="H101" s="1" t="s">
        <v>508</v>
      </c>
      <c r="I101" s="1" t="s">
        <v>21</v>
      </c>
      <c r="J101" s="1">
        <v>22</v>
      </c>
      <c r="K101" s="1">
        <v>1010</v>
      </c>
      <c r="L101" s="1">
        <v>1010</v>
      </c>
      <c r="M101" s="1">
        <v>179000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179000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179000</v>
      </c>
      <c r="AJ101" s="1">
        <v>177</v>
      </c>
    </row>
    <row r="102" spans="1:36" x14ac:dyDescent="0.3">
      <c r="A102" s="1">
        <v>25</v>
      </c>
      <c r="B102" s="1" t="s">
        <v>14</v>
      </c>
      <c r="C102" s="1" t="s">
        <v>163</v>
      </c>
      <c r="D102" s="1" t="s">
        <v>206</v>
      </c>
      <c r="E102" s="1" t="s">
        <v>17</v>
      </c>
      <c r="F102" s="1" t="s">
        <v>18</v>
      </c>
      <c r="G102" s="1" t="s">
        <v>107</v>
      </c>
      <c r="H102" s="1" t="s">
        <v>207</v>
      </c>
      <c r="I102" s="1" t="s">
        <v>21</v>
      </c>
      <c r="J102" s="1">
        <v>22</v>
      </c>
      <c r="K102" s="1">
        <v>1047</v>
      </c>
      <c r="L102" s="1">
        <v>1047</v>
      </c>
      <c r="M102" s="1">
        <v>221000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221000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221000</v>
      </c>
      <c r="AJ102" s="1">
        <v>211</v>
      </c>
    </row>
    <row r="103" spans="1:36" x14ac:dyDescent="0.3">
      <c r="A103" s="1">
        <v>26</v>
      </c>
      <c r="B103" s="1" t="s">
        <v>14</v>
      </c>
      <c r="C103" s="1" t="s">
        <v>163</v>
      </c>
      <c r="D103" s="1" t="s">
        <v>208</v>
      </c>
      <c r="E103" s="1" t="s">
        <v>17</v>
      </c>
      <c r="F103" s="1" t="s">
        <v>18</v>
      </c>
      <c r="G103" s="1" t="s">
        <v>107</v>
      </c>
      <c r="H103" s="1" t="s">
        <v>209</v>
      </c>
      <c r="I103" s="1" t="s">
        <v>21</v>
      </c>
      <c r="J103" s="1">
        <v>21</v>
      </c>
      <c r="K103" s="1">
        <v>2721</v>
      </c>
      <c r="L103" s="1">
        <v>2721</v>
      </c>
      <c r="M103" s="1">
        <v>388000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388000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388000</v>
      </c>
      <c r="AJ103" s="1">
        <v>142</v>
      </c>
    </row>
    <row r="104" spans="1:36" x14ac:dyDescent="0.3">
      <c r="A104" s="1">
        <v>27</v>
      </c>
      <c r="B104" s="1" t="s">
        <v>14</v>
      </c>
      <c r="C104" s="1" t="s">
        <v>163</v>
      </c>
      <c r="D104" s="1" t="s">
        <v>593</v>
      </c>
      <c r="E104" s="1" t="s">
        <v>17</v>
      </c>
      <c r="F104" s="1" t="s">
        <v>18</v>
      </c>
      <c r="G104" s="1" t="s">
        <v>107</v>
      </c>
      <c r="H104" s="1" t="s">
        <v>110</v>
      </c>
      <c r="I104" s="1" t="s">
        <v>21</v>
      </c>
      <c r="J104" s="1">
        <v>21</v>
      </c>
      <c r="K104" s="1">
        <v>1042</v>
      </c>
      <c r="L104" s="1">
        <v>1042</v>
      </c>
      <c r="M104" s="1">
        <v>149000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149000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149000</v>
      </c>
      <c r="AJ104" s="1">
        <v>142</v>
      </c>
    </row>
    <row r="105" spans="1:36" x14ac:dyDescent="0.3">
      <c r="A105" s="1">
        <v>28</v>
      </c>
      <c r="B105" s="1" t="s">
        <v>14</v>
      </c>
      <c r="C105" s="1" t="s">
        <v>163</v>
      </c>
      <c r="D105" s="1" t="s">
        <v>759</v>
      </c>
      <c r="E105" s="1" t="s">
        <v>17</v>
      </c>
      <c r="F105" s="1" t="s">
        <v>18</v>
      </c>
      <c r="G105" s="1" t="s">
        <v>107</v>
      </c>
      <c r="H105" s="1" t="s">
        <v>211</v>
      </c>
      <c r="I105" s="1" t="s">
        <v>21</v>
      </c>
      <c r="J105" s="1">
        <v>14</v>
      </c>
      <c r="K105" s="1">
        <v>546</v>
      </c>
      <c r="L105" s="1">
        <v>546</v>
      </c>
      <c r="M105" s="1">
        <v>84000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84000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84000</v>
      </c>
      <c r="AJ105" s="1">
        <v>153</v>
      </c>
    </row>
    <row r="106" spans="1:36" x14ac:dyDescent="0.3">
      <c r="A106" s="1">
        <v>29</v>
      </c>
      <c r="B106" s="1" t="s">
        <v>14</v>
      </c>
      <c r="C106" s="1" t="s">
        <v>163</v>
      </c>
      <c r="D106" s="1" t="s">
        <v>559</v>
      </c>
      <c r="E106" s="1" t="s">
        <v>17</v>
      </c>
      <c r="F106" s="1" t="s">
        <v>29</v>
      </c>
      <c r="G106" s="1" t="s">
        <v>61</v>
      </c>
      <c r="H106" s="1" t="s">
        <v>338</v>
      </c>
      <c r="I106" s="1" t="s">
        <v>26</v>
      </c>
      <c r="J106" s="1">
        <v>27</v>
      </c>
      <c r="K106" s="1">
        <v>2693</v>
      </c>
      <c r="L106" s="1">
        <v>2693</v>
      </c>
      <c r="M106" s="1">
        <v>358000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358000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358000</v>
      </c>
      <c r="AJ106" s="1">
        <v>132</v>
      </c>
    </row>
    <row r="107" spans="1:36" x14ac:dyDescent="0.3">
      <c r="A107" s="1">
        <v>30</v>
      </c>
      <c r="B107" s="1" t="s">
        <v>14</v>
      </c>
      <c r="C107" s="1" t="s">
        <v>163</v>
      </c>
      <c r="D107" s="1" t="s">
        <v>560</v>
      </c>
      <c r="E107" s="1" t="s">
        <v>17</v>
      </c>
      <c r="F107" s="1" t="s">
        <v>29</v>
      </c>
      <c r="G107" s="1" t="s">
        <v>61</v>
      </c>
      <c r="H107" s="1" t="s">
        <v>213</v>
      </c>
      <c r="I107" s="1" t="s">
        <v>26</v>
      </c>
      <c r="J107" s="1">
        <v>25</v>
      </c>
      <c r="K107" s="1">
        <v>2009</v>
      </c>
      <c r="L107" s="1">
        <v>2009</v>
      </c>
      <c r="M107" s="1">
        <v>286000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286000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286000</v>
      </c>
      <c r="AJ107" s="1">
        <v>142</v>
      </c>
    </row>
    <row r="108" spans="1:36" x14ac:dyDescent="0.3">
      <c r="A108" s="1">
        <v>31</v>
      </c>
      <c r="B108" s="1" t="s">
        <v>14</v>
      </c>
      <c r="C108" s="1" t="s">
        <v>163</v>
      </c>
      <c r="D108" s="1" t="s">
        <v>593</v>
      </c>
      <c r="E108" s="1" t="s">
        <v>17</v>
      </c>
      <c r="F108" s="1" t="s">
        <v>18</v>
      </c>
      <c r="G108" s="1" t="s">
        <v>69</v>
      </c>
      <c r="H108" s="1" t="s">
        <v>403</v>
      </c>
      <c r="I108" s="1" t="s">
        <v>21</v>
      </c>
      <c r="J108" s="1">
        <v>24</v>
      </c>
      <c r="K108" s="1">
        <v>1221</v>
      </c>
      <c r="L108" s="1">
        <v>1221</v>
      </c>
      <c r="M108" s="1">
        <v>213000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213000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213000</v>
      </c>
      <c r="AJ108" s="1">
        <v>174</v>
      </c>
    </row>
    <row r="109" spans="1:36" hidden="1" x14ac:dyDescent="0.3">
      <c r="A109" s="1">
        <v>32</v>
      </c>
      <c r="B109" s="1" t="s">
        <v>14</v>
      </c>
      <c r="C109" s="1" t="s">
        <v>163</v>
      </c>
      <c r="D109" s="1" t="s">
        <v>16</v>
      </c>
      <c r="E109" s="1" t="s">
        <v>17</v>
      </c>
      <c r="F109" s="1" t="s">
        <v>37</v>
      </c>
      <c r="G109" s="1" t="s">
        <v>38</v>
      </c>
      <c r="H109" s="1" t="s">
        <v>216</v>
      </c>
      <c r="I109" s="1" t="s">
        <v>21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0</v>
      </c>
      <c r="AJ109" s="1">
        <v>0</v>
      </c>
    </row>
    <row r="110" spans="1:36" x14ac:dyDescent="0.3">
      <c r="A110" s="1">
        <v>33</v>
      </c>
      <c r="B110" s="1" t="s">
        <v>14</v>
      </c>
      <c r="C110" s="1" t="s">
        <v>163</v>
      </c>
      <c r="D110" s="1" t="s">
        <v>126</v>
      </c>
      <c r="E110" s="1" t="s">
        <v>17</v>
      </c>
      <c r="F110" s="1" t="s">
        <v>29</v>
      </c>
      <c r="G110" s="1" t="s">
        <v>129</v>
      </c>
      <c r="H110" s="1" t="s">
        <v>513</v>
      </c>
      <c r="I110" s="1" t="s">
        <v>21</v>
      </c>
      <c r="J110" s="1">
        <v>23</v>
      </c>
      <c r="K110" s="1">
        <v>1318</v>
      </c>
      <c r="L110" s="1">
        <v>1318</v>
      </c>
      <c r="M110" s="1">
        <v>243000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243000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243000</v>
      </c>
      <c r="AJ110" s="1">
        <v>184</v>
      </c>
    </row>
    <row r="111" spans="1:36" x14ac:dyDescent="0.3">
      <c r="A111" s="1">
        <v>34</v>
      </c>
      <c r="B111" s="1" t="s">
        <v>14</v>
      </c>
      <c r="C111" s="1" t="s">
        <v>163</v>
      </c>
      <c r="D111" s="1" t="s">
        <v>510</v>
      </c>
      <c r="E111" s="1" t="s">
        <v>17</v>
      </c>
      <c r="F111" s="1" t="s">
        <v>29</v>
      </c>
      <c r="G111" s="1" t="s">
        <v>129</v>
      </c>
      <c r="H111" s="1" t="s">
        <v>515</v>
      </c>
      <c r="I111" s="1" t="s">
        <v>21</v>
      </c>
      <c r="J111" s="1">
        <v>25</v>
      </c>
      <c r="K111" s="1">
        <v>1124</v>
      </c>
      <c r="L111" s="1">
        <v>1124</v>
      </c>
      <c r="M111" s="1">
        <v>264000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264000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264000</v>
      </c>
      <c r="AJ111" s="1">
        <v>234</v>
      </c>
    </row>
    <row r="112" spans="1:36" x14ac:dyDescent="0.3">
      <c r="A112" s="1">
        <v>35</v>
      </c>
      <c r="B112" s="1" t="s">
        <v>14</v>
      </c>
      <c r="C112" s="1" t="s">
        <v>163</v>
      </c>
      <c r="D112" s="1" t="s">
        <v>180</v>
      </c>
      <c r="E112" s="1" t="s">
        <v>17</v>
      </c>
      <c r="F112" s="1" t="s">
        <v>29</v>
      </c>
      <c r="G112" s="1" t="s">
        <v>129</v>
      </c>
      <c r="H112" s="1" t="s">
        <v>218</v>
      </c>
      <c r="I112" s="1" t="s">
        <v>21</v>
      </c>
      <c r="J112" s="1">
        <v>26</v>
      </c>
      <c r="K112" s="1">
        <v>2048</v>
      </c>
      <c r="L112" s="1">
        <v>2048</v>
      </c>
      <c r="M112" s="1">
        <v>392000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392000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392000</v>
      </c>
      <c r="AJ112" s="1">
        <v>191</v>
      </c>
    </row>
    <row r="113" spans="1:36" x14ac:dyDescent="0.3">
      <c r="A113" s="1">
        <v>36</v>
      </c>
      <c r="B113" s="1" t="s">
        <v>14</v>
      </c>
      <c r="C113" s="1" t="s">
        <v>163</v>
      </c>
      <c r="D113" s="1" t="s">
        <v>188</v>
      </c>
      <c r="E113" s="1" t="s">
        <v>17</v>
      </c>
      <c r="F113" s="1" t="s">
        <v>29</v>
      </c>
      <c r="G113" s="1" t="s">
        <v>129</v>
      </c>
      <c r="H113" s="1" t="s">
        <v>220</v>
      </c>
      <c r="I113" s="1" t="s">
        <v>21</v>
      </c>
      <c r="J113" s="1">
        <v>24</v>
      </c>
      <c r="K113" s="1">
        <v>1635</v>
      </c>
      <c r="L113" s="1">
        <v>1635</v>
      </c>
      <c r="M113" s="1">
        <v>381000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381000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381000</v>
      </c>
      <c r="AJ113" s="1">
        <v>233</v>
      </c>
    </row>
    <row r="114" spans="1:36" hidden="1" x14ac:dyDescent="0.3">
      <c r="A114" s="1">
        <v>37</v>
      </c>
      <c r="B114" s="1" t="s">
        <v>14</v>
      </c>
      <c r="C114" s="1" t="s">
        <v>163</v>
      </c>
      <c r="D114" s="1" t="s">
        <v>16</v>
      </c>
      <c r="E114" s="1" t="s">
        <v>17</v>
      </c>
      <c r="F114" s="1" t="s">
        <v>49</v>
      </c>
      <c r="G114" s="1" t="s">
        <v>221</v>
      </c>
      <c r="H114" s="1" t="s">
        <v>222</v>
      </c>
      <c r="I114" s="1" t="s">
        <v>49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0</v>
      </c>
      <c r="AJ114" s="1">
        <v>0</v>
      </c>
    </row>
    <row r="115" spans="1:36" hidden="1" x14ac:dyDescent="0.3">
      <c r="A115" s="1">
        <v>38</v>
      </c>
      <c r="B115" s="1" t="s">
        <v>14</v>
      </c>
      <c r="C115" s="1" t="s">
        <v>163</v>
      </c>
      <c r="D115" s="1" t="s">
        <v>16</v>
      </c>
      <c r="E115" s="1" t="s">
        <v>17</v>
      </c>
      <c r="F115" s="1" t="s">
        <v>152</v>
      </c>
      <c r="G115" s="1" t="s">
        <v>223</v>
      </c>
      <c r="H115" s="1" t="s">
        <v>224</v>
      </c>
      <c r="I115" s="1" t="s">
        <v>198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0</v>
      </c>
      <c r="AJ115" s="1">
        <v>0</v>
      </c>
    </row>
    <row r="116" spans="1:36" hidden="1" x14ac:dyDescent="0.3">
      <c r="A116" s="1">
        <v>39</v>
      </c>
      <c r="B116" s="1" t="s">
        <v>14</v>
      </c>
      <c r="C116" s="1" t="s">
        <v>163</v>
      </c>
      <c r="D116" s="1" t="s">
        <v>16</v>
      </c>
      <c r="E116" s="1" t="s">
        <v>17</v>
      </c>
      <c r="F116" s="1" t="s">
        <v>29</v>
      </c>
      <c r="G116" s="1" t="s">
        <v>227</v>
      </c>
      <c r="H116" s="1" t="s">
        <v>228</v>
      </c>
      <c r="I116" s="1" t="s">
        <v>26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0</v>
      </c>
      <c r="AJ116" s="1">
        <v>0</v>
      </c>
    </row>
    <row r="117" spans="1:36" hidden="1" x14ac:dyDescent="0.3">
      <c r="A117" s="1">
        <v>40</v>
      </c>
      <c r="B117" s="1" t="s">
        <v>14</v>
      </c>
      <c r="C117" s="1" t="s">
        <v>163</v>
      </c>
      <c r="D117" s="1" t="s">
        <v>16</v>
      </c>
      <c r="E117" s="1" t="s">
        <v>17</v>
      </c>
      <c r="F117" s="1" t="s">
        <v>29</v>
      </c>
      <c r="G117" s="1" t="s">
        <v>61</v>
      </c>
      <c r="H117" s="1" t="s">
        <v>229</v>
      </c>
      <c r="I117" s="1" t="s">
        <v>26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0</v>
      </c>
      <c r="AJ117" s="1">
        <v>0</v>
      </c>
    </row>
    <row r="118" spans="1:36" x14ac:dyDescent="0.3">
      <c r="A118" s="1">
        <v>41</v>
      </c>
      <c r="B118" s="1" t="s">
        <v>14</v>
      </c>
      <c r="C118" s="1" t="s">
        <v>163</v>
      </c>
      <c r="D118" s="1" t="s">
        <v>606</v>
      </c>
      <c r="E118" s="1" t="s">
        <v>17</v>
      </c>
      <c r="F118" s="1" t="s">
        <v>29</v>
      </c>
      <c r="G118" s="1" t="s">
        <v>61</v>
      </c>
      <c r="H118" s="1" t="s">
        <v>230</v>
      </c>
      <c r="I118" s="1" t="s">
        <v>26</v>
      </c>
      <c r="J118" s="1">
        <v>25</v>
      </c>
      <c r="K118" s="1">
        <v>1776</v>
      </c>
      <c r="L118" s="1">
        <v>1776</v>
      </c>
      <c r="M118" s="1">
        <v>280000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280000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280000</v>
      </c>
      <c r="AJ118" s="1">
        <v>157</v>
      </c>
    </row>
    <row r="119" spans="1:36" hidden="1" x14ac:dyDescent="0.3">
      <c r="A119" s="1">
        <v>42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37</v>
      </c>
      <c r="G119" s="1" t="s">
        <v>123</v>
      </c>
      <c r="H119" s="1" t="s">
        <v>231</v>
      </c>
      <c r="I119" s="1" t="s">
        <v>21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hidden="1" x14ac:dyDescent="0.3">
      <c r="A120" s="1">
        <v>43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29</v>
      </c>
      <c r="G120" s="1" t="s">
        <v>98</v>
      </c>
      <c r="H120" s="1" t="s">
        <v>232</v>
      </c>
      <c r="I120" s="1" t="s">
        <v>21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hidden="1" x14ac:dyDescent="0.3">
      <c r="A121" s="1">
        <v>44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18</v>
      </c>
      <c r="G121" s="1" t="s">
        <v>69</v>
      </c>
      <c r="H121" s="1" t="s">
        <v>233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x14ac:dyDescent="0.3">
      <c r="A122" s="1">
        <v>45</v>
      </c>
      <c r="B122" s="1" t="s">
        <v>14</v>
      </c>
      <c r="C122" s="1" t="s">
        <v>163</v>
      </c>
      <c r="D122" s="1" t="s">
        <v>190</v>
      </c>
      <c r="E122" s="1" t="s">
        <v>17</v>
      </c>
      <c r="F122" s="1" t="s">
        <v>29</v>
      </c>
      <c r="G122" s="1" t="s">
        <v>44</v>
      </c>
      <c r="H122" s="1" t="s">
        <v>234</v>
      </c>
      <c r="I122" s="1" t="s">
        <v>21</v>
      </c>
      <c r="J122" s="1">
        <v>23</v>
      </c>
      <c r="K122" s="1">
        <v>1624</v>
      </c>
      <c r="L122" s="1">
        <v>1624</v>
      </c>
      <c r="M122" s="1">
        <v>420000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420000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420000</v>
      </c>
      <c r="AJ122" s="1">
        <v>258</v>
      </c>
    </row>
    <row r="123" spans="1:36" x14ac:dyDescent="0.3">
      <c r="A123" s="1">
        <v>46</v>
      </c>
      <c r="B123" s="1" t="s">
        <v>14</v>
      </c>
      <c r="C123" s="1" t="s">
        <v>163</v>
      </c>
      <c r="D123" s="1" t="s">
        <v>493</v>
      </c>
      <c r="E123" s="1" t="s">
        <v>17</v>
      </c>
      <c r="F123" s="1" t="s">
        <v>29</v>
      </c>
      <c r="G123" s="1" t="s">
        <v>44</v>
      </c>
      <c r="H123" s="1" t="s">
        <v>235</v>
      </c>
      <c r="I123" s="1" t="s">
        <v>21</v>
      </c>
      <c r="J123" s="1">
        <v>23</v>
      </c>
      <c r="K123" s="1">
        <v>3487</v>
      </c>
      <c r="L123" s="1">
        <v>3487</v>
      </c>
      <c r="M123" s="1">
        <v>658000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658000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658000</v>
      </c>
      <c r="AJ123" s="1">
        <v>188</v>
      </c>
    </row>
    <row r="124" spans="1:36" x14ac:dyDescent="0.3">
      <c r="A124" s="1">
        <v>47</v>
      </c>
      <c r="B124" s="1" t="s">
        <v>14</v>
      </c>
      <c r="C124" s="1" t="s">
        <v>163</v>
      </c>
      <c r="D124" s="1" t="s">
        <v>554</v>
      </c>
      <c r="E124" s="1" t="s">
        <v>17</v>
      </c>
      <c r="F124" s="1" t="s">
        <v>29</v>
      </c>
      <c r="G124" s="1" t="s">
        <v>44</v>
      </c>
      <c r="H124" s="1" t="s">
        <v>236</v>
      </c>
      <c r="I124" s="1" t="s">
        <v>21</v>
      </c>
      <c r="J124" s="1">
        <v>23</v>
      </c>
      <c r="K124" s="1">
        <v>3222</v>
      </c>
      <c r="L124" s="1">
        <v>3222</v>
      </c>
      <c r="M124" s="1">
        <v>640000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640000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640000</v>
      </c>
      <c r="AJ124" s="1">
        <v>198</v>
      </c>
    </row>
    <row r="125" spans="1:36" x14ac:dyDescent="0.3">
      <c r="A125" s="2"/>
      <c r="B125" s="2" t="s">
        <v>47</v>
      </c>
      <c r="C125" s="2" t="s">
        <v>163</v>
      </c>
      <c r="D125" s="2"/>
      <c r="E125" s="2"/>
      <c r="F125" s="2"/>
      <c r="G125" s="2"/>
      <c r="H125" s="2"/>
      <c r="I125" s="2"/>
      <c r="J125" s="2"/>
      <c r="K125" s="2">
        <v>28523</v>
      </c>
      <c r="L125" s="2">
        <v>28523</v>
      </c>
      <c r="M125" s="2">
        <v>5156000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5156000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5156000</v>
      </c>
      <c r="AJ125" s="2"/>
    </row>
    <row r="126" spans="1:36" hidden="1" x14ac:dyDescent="0.3">
      <c r="A126" s="1">
        <v>1</v>
      </c>
      <c r="B126" s="1" t="s">
        <v>14</v>
      </c>
      <c r="C126" s="1" t="s">
        <v>237</v>
      </c>
      <c r="D126" s="1" t="s">
        <v>16</v>
      </c>
      <c r="E126" s="1" t="s">
        <v>17</v>
      </c>
      <c r="F126" s="1" t="s">
        <v>49</v>
      </c>
      <c r="G126" s="1" t="s">
        <v>63</v>
      </c>
      <c r="H126" s="1" t="s">
        <v>238</v>
      </c>
      <c r="I126" s="1" t="s">
        <v>49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0</v>
      </c>
      <c r="AJ126" s="1">
        <v>0</v>
      </c>
    </row>
    <row r="127" spans="1:36" hidden="1" x14ac:dyDescent="0.3">
      <c r="A127" s="1">
        <v>2</v>
      </c>
      <c r="B127" s="1" t="s">
        <v>14</v>
      </c>
      <c r="C127" s="1" t="s">
        <v>237</v>
      </c>
      <c r="D127" s="1" t="s">
        <v>16</v>
      </c>
      <c r="E127" s="1" t="s">
        <v>17</v>
      </c>
      <c r="F127" s="1" t="s">
        <v>29</v>
      </c>
      <c r="G127" s="1" t="s">
        <v>61</v>
      </c>
      <c r="H127" s="1" t="s">
        <v>239</v>
      </c>
      <c r="I127" s="1" t="s">
        <v>26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hidden="1" x14ac:dyDescent="0.3">
      <c r="A128" s="1">
        <v>3</v>
      </c>
      <c r="B128" s="1" t="s">
        <v>14</v>
      </c>
      <c r="C128" s="1" t="s">
        <v>237</v>
      </c>
      <c r="D128" s="1" t="s">
        <v>16</v>
      </c>
      <c r="E128" s="1" t="s">
        <v>17</v>
      </c>
      <c r="F128" s="1" t="s">
        <v>29</v>
      </c>
      <c r="G128" s="1" t="s">
        <v>61</v>
      </c>
      <c r="H128" s="1" t="s">
        <v>240</v>
      </c>
      <c r="I128" s="1" t="s">
        <v>26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hidden="1" x14ac:dyDescent="0.3">
      <c r="A129" s="1">
        <v>4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29</v>
      </c>
      <c r="G129" s="1" t="s">
        <v>61</v>
      </c>
      <c r="H129" s="1" t="s">
        <v>241</v>
      </c>
      <c r="I129" s="1" t="s">
        <v>26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hidden="1" x14ac:dyDescent="0.3">
      <c r="A130" s="1">
        <v>5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40</v>
      </c>
      <c r="G130" s="1" t="s">
        <v>242</v>
      </c>
      <c r="H130" s="1" t="s">
        <v>243</v>
      </c>
      <c r="I130" s="1" t="s">
        <v>26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hidden="1" x14ac:dyDescent="0.3">
      <c r="A131" s="1">
        <v>6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61</v>
      </c>
      <c r="H131" s="1" t="s">
        <v>244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hidden="1" x14ac:dyDescent="0.3">
      <c r="A132" s="1">
        <v>7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18</v>
      </c>
      <c r="G132" s="1" t="s">
        <v>69</v>
      </c>
      <c r="H132" s="1" t="s">
        <v>245</v>
      </c>
      <c r="I132" s="1" t="s">
        <v>21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hidden="1" x14ac:dyDescent="0.3">
      <c r="A133" s="1">
        <v>8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29</v>
      </c>
      <c r="G133" s="1" t="s">
        <v>246</v>
      </c>
      <c r="H133" s="1" t="s">
        <v>247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hidden="1" x14ac:dyDescent="0.3">
      <c r="A134" s="1">
        <v>9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29</v>
      </c>
      <c r="G134" s="1" t="s">
        <v>246</v>
      </c>
      <c r="H134" s="1" t="s">
        <v>248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hidden="1" x14ac:dyDescent="0.3">
      <c r="A135" s="1">
        <v>10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61</v>
      </c>
      <c r="H135" s="1" t="s">
        <v>249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hidden="1" x14ac:dyDescent="0.3">
      <c r="A136" s="1">
        <v>11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61</v>
      </c>
      <c r="H136" s="1" t="s">
        <v>250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hidden="1" x14ac:dyDescent="0.3">
      <c r="A137" s="1">
        <v>12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61</v>
      </c>
      <c r="H137" s="1" t="s">
        <v>251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hidden="1" x14ac:dyDescent="0.3">
      <c r="A138" s="1">
        <v>13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79</v>
      </c>
      <c r="H138" s="1" t="s">
        <v>253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hidden="1" x14ac:dyDescent="0.3">
      <c r="A139" s="1">
        <v>14</v>
      </c>
      <c r="B139" s="1" t="s">
        <v>14</v>
      </c>
      <c r="C139" s="1" t="s">
        <v>237</v>
      </c>
      <c r="D139" s="1" t="s">
        <v>16</v>
      </c>
      <c r="E139" s="1" t="s">
        <v>17</v>
      </c>
      <c r="F139" s="1" t="s">
        <v>29</v>
      </c>
      <c r="G139" s="1" t="s">
        <v>61</v>
      </c>
      <c r="H139" s="1" t="s">
        <v>256</v>
      </c>
      <c r="I139" s="1" t="s">
        <v>26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0</v>
      </c>
      <c r="AJ139" s="1">
        <v>0</v>
      </c>
    </row>
    <row r="140" spans="1:36" hidden="1" x14ac:dyDescent="0.3">
      <c r="A140" s="1">
        <v>15</v>
      </c>
      <c r="B140" s="1" t="s">
        <v>14</v>
      </c>
      <c r="C140" s="1" t="s">
        <v>237</v>
      </c>
      <c r="D140" s="1" t="s">
        <v>16</v>
      </c>
      <c r="E140" s="1" t="s">
        <v>17</v>
      </c>
      <c r="F140" s="1" t="s">
        <v>29</v>
      </c>
      <c r="G140" s="1" t="s">
        <v>61</v>
      </c>
      <c r="H140" s="1" t="s">
        <v>258</v>
      </c>
      <c r="I140" s="1" t="s">
        <v>26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0</v>
      </c>
      <c r="AJ140" s="1">
        <v>0</v>
      </c>
    </row>
    <row r="141" spans="1:36" x14ac:dyDescent="0.3">
      <c r="A141" s="1">
        <v>16</v>
      </c>
      <c r="B141" s="1" t="s">
        <v>14</v>
      </c>
      <c r="C141" s="1" t="s">
        <v>237</v>
      </c>
      <c r="D141" s="1" t="s">
        <v>259</v>
      </c>
      <c r="E141" s="1" t="s">
        <v>17</v>
      </c>
      <c r="F141" s="1" t="s">
        <v>29</v>
      </c>
      <c r="G141" s="1" t="s">
        <v>61</v>
      </c>
      <c r="H141" s="1" t="s">
        <v>260</v>
      </c>
      <c r="I141" s="1" t="s">
        <v>26</v>
      </c>
      <c r="J141" s="1">
        <v>20</v>
      </c>
      <c r="K141" s="1">
        <v>3919</v>
      </c>
      <c r="L141" s="1">
        <v>3919</v>
      </c>
      <c r="M141" s="1">
        <v>630000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630000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630000</v>
      </c>
      <c r="AJ141" s="1">
        <v>160</v>
      </c>
    </row>
    <row r="142" spans="1:36" hidden="1" x14ac:dyDescent="0.3">
      <c r="A142" s="1">
        <v>17</v>
      </c>
      <c r="B142" s="1" t="s">
        <v>14</v>
      </c>
      <c r="C142" s="1" t="s">
        <v>237</v>
      </c>
      <c r="D142" s="1" t="s">
        <v>16</v>
      </c>
      <c r="E142" s="1" t="s">
        <v>17</v>
      </c>
      <c r="F142" s="1" t="s">
        <v>29</v>
      </c>
      <c r="G142" s="1" t="s">
        <v>30</v>
      </c>
      <c r="H142" s="1" t="s">
        <v>262</v>
      </c>
      <c r="I142" s="1" t="s">
        <v>26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0</v>
      </c>
      <c r="AJ142" s="1">
        <v>0</v>
      </c>
    </row>
    <row r="143" spans="1:36" x14ac:dyDescent="0.3">
      <c r="A143" s="1">
        <v>18</v>
      </c>
      <c r="B143" s="1" t="s">
        <v>14</v>
      </c>
      <c r="C143" s="1" t="s">
        <v>237</v>
      </c>
      <c r="D143" s="1" t="s">
        <v>575</v>
      </c>
      <c r="E143" s="1" t="s">
        <v>32</v>
      </c>
      <c r="F143" s="1" t="s">
        <v>75</v>
      </c>
      <c r="G143" s="1" t="s">
        <v>76</v>
      </c>
      <c r="H143" s="1" t="s">
        <v>264</v>
      </c>
      <c r="I143" s="1" t="s">
        <v>26</v>
      </c>
      <c r="J143" s="1">
        <v>5</v>
      </c>
      <c r="K143" s="1">
        <v>373</v>
      </c>
      <c r="L143" s="1">
        <v>373</v>
      </c>
      <c r="M143" s="1">
        <v>65000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65000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65000</v>
      </c>
      <c r="AJ143" s="1">
        <v>174</v>
      </c>
    </row>
    <row r="144" spans="1:36" x14ac:dyDescent="0.3">
      <c r="A144" s="1">
        <v>19</v>
      </c>
      <c r="B144" s="1" t="s">
        <v>14</v>
      </c>
      <c r="C144" s="1" t="s">
        <v>237</v>
      </c>
      <c r="D144" s="1" t="s">
        <v>265</v>
      </c>
      <c r="E144" s="1" t="s">
        <v>17</v>
      </c>
      <c r="F144" s="1" t="s">
        <v>40</v>
      </c>
      <c r="G144" s="1" t="s">
        <v>55</v>
      </c>
      <c r="H144" s="1" t="s">
        <v>266</v>
      </c>
      <c r="I144" s="1" t="s">
        <v>21</v>
      </c>
      <c r="J144" s="1">
        <v>15</v>
      </c>
      <c r="K144" s="1">
        <v>1920</v>
      </c>
      <c r="L144" s="1">
        <v>1920</v>
      </c>
      <c r="M144" s="1">
        <v>231000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231000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0</v>
      </c>
      <c r="AI144" s="7">
        <v>231000</v>
      </c>
      <c r="AJ144" s="1">
        <v>120</v>
      </c>
    </row>
    <row r="145" spans="1:36" x14ac:dyDescent="0.3">
      <c r="A145" s="1">
        <v>20</v>
      </c>
      <c r="B145" s="1" t="s">
        <v>14</v>
      </c>
      <c r="C145" s="1" t="s">
        <v>237</v>
      </c>
      <c r="D145" s="1" t="s">
        <v>562</v>
      </c>
      <c r="E145" s="1" t="s">
        <v>17</v>
      </c>
      <c r="F145" s="1" t="s">
        <v>18</v>
      </c>
      <c r="G145" s="1" t="s">
        <v>104</v>
      </c>
      <c r="H145" s="1" t="s">
        <v>443</v>
      </c>
      <c r="I145" s="1" t="s">
        <v>21</v>
      </c>
      <c r="J145" s="1">
        <v>9</v>
      </c>
      <c r="K145" s="1">
        <v>1114</v>
      </c>
      <c r="L145" s="1">
        <v>1114</v>
      </c>
      <c r="M145" s="1">
        <v>120000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120000</v>
      </c>
      <c r="X145" s="1">
        <v>0</v>
      </c>
      <c r="Y145" s="1">
        <v>0</v>
      </c>
      <c r="Z145" s="1">
        <v>6000</v>
      </c>
      <c r="AA145" s="1">
        <v>1350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7350</v>
      </c>
      <c r="AI145" s="7">
        <v>127350</v>
      </c>
      <c r="AJ145" s="1">
        <v>107</v>
      </c>
    </row>
    <row r="146" spans="1:36" x14ac:dyDescent="0.3">
      <c r="A146" s="1">
        <v>21</v>
      </c>
      <c r="B146" s="1" t="s">
        <v>14</v>
      </c>
      <c r="C146" s="1" t="s">
        <v>237</v>
      </c>
      <c r="D146" s="1" t="s">
        <v>275</v>
      </c>
      <c r="E146" s="1" t="s">
        <v>17</v>
      </c>
      <c r="F146" s="1" t="s">
        <v>29</v>
      </c>
      <c r="G146" s="1" t="s">
        <v>61</v>
      </c>
      <c r="H146" s="1" t="s">
        <v>401</v>
      </c>
      <c r="I146" s="1" t="s">
        <v>26</v>
      </c>
      <c r="J146" s="1">
        <v>11</v>
      </c>
      <c r="K146" s="1">
        <v>1358</v>
      </c>
      <c r="L146" s="1">
        <v>1358</v>
      </c>
      <c r="M146" s="1">
        <v>140000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140000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140000</v>
      </c>
      <c r="AJ146" s="1">
        <v>103</v>
      </c>
    </row>
    <row r="147" spans="1:36" hidden="1" x14ac:dyDescent="0.3">
      <c r="A147" s="1">
        <v>22</v>
      </c>
      <c r="B147" s="1" t="s">
        <v>14</v>
      </c>
      <c r="C147" s="1" t="s">
        <v>237</v>
      </c>
      <c r="D147" s="1" t="s">
        <v>16</v>
      </c>
      <c r="E147" s="1" t="s">
        <v>17</v>
      </c>
      <c r="F147" s="1" t="s">
        <v>29</v>
      </c>
      <c r="G147" s="1" t="s">
        <v>246</v>
      </c>
      <c r="H147" s="1" t="s">
        <v>270</v>
      </c>
      <c r="I147" s="1" t="s">
        <v>21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0</v>
      </c>
      <c r="AJ147" s="1">
        <v>0</v>
      </c>
    </row>
    <row r="148" spans="1:36" x14ac:dyDescent="0.3">
      <c r="A148" s="1">
        <v>23</v>
      </c>
      <c r="B148" s="1" t="s">
        <v>14</v>
      </c>
      <c r="C148" s="1" t="s">
        <v>237</v>
      </c>
      <c r="D148" s="1" t="s">
        <v>257</v>
      </c>
      <c r="E148" s="1" t="s">
        <v>17</v>
      </c>
      <c r="F148" s="1" t="s">
        <v>29</v>
      </c>
      <c r="G148" s="1" t="s">
        <v>129</v>
      </c>
      <c r="H148" s="1" t="s">
        <v>273</v>
      </c>
      <c r="I148" s="1" t="s">
        <v>21</v>
      </c>
      <c r="J148" s="1">
        <v>25</v>
      </c>
      <c r="K148" s="1">
        <v>1936</v>
      </c>
      <c r="L148" s="1">
        <v>1936</v>
      </c>
      <c r="M148" s="1">
        <v>420000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420000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420000</v>
      </c>
      <c r="AJ148" s="1">
        <v>216</v>
      </c>
    </row>
    <row r="149" spans="1:36" x14ac:dyDescent="0.3">
      <c r="A149" s="1">
        <v>24</v>
      </c>
      <c r="B149" s="1" t="s">
        <v>14</v>
      </c>
      <c r="C149" s="1" t="s">
        <v>237</v>
      </c>
      <c r="D149" s="1" t="s">
        <v>263</v>
      </c>
      <c r="E149" s="1" t="s">
        <v>17</v>
      </c>
      <c r="F149" s="1" t="s">
        <v>29</v>
      </c>
      <c r="G149" s="1" t="s">
        <v>129</v>
      </c>
      <c r="H149" s="1" t="s">
        <v>347</v>
      </c>
      <c r="I149" s="1" t="s">
        <v>21</v>
      </c>
      <c r="J149" s="1">
        <v>24</v>
      </c>
      <c r="K149" s="1">
        <v>1612</v>
      </c>
      <c r="L149" s="1">
        <v>1612</v>
      </c>
      <c r="M149" s="1">
        <v>350000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350000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350000</v>
      </c>
      <c r="AJ149" s="1">
        <v>217</v>
      </c>
    </row>
    <row r="150" spans="1:36" hidden="1" x14ac:dyDescent="0.3">
      <c r="A150" s="1">
        <v>25</v>
      </c>
      <c r="B150" s="1" t="s">
        <v>14</v>
      </c>
      <c r="C150" s="1" t="s">
        <v>237</v>
      </c>
      <c r="D150" s="1" t="s">
        <v>16</v>
      </c>
      <c r="E150" s="1" t="s">
        <v>17</v>
      </c>
      <c r="F150" s="1" t="s">
        <v>37</v>
      </c>
      <c r="G150" s="1" t="s">
        <v>83</v>
      </c>
      <c r="H150" s="1" t="s">
        <v>274</v>
      </c>
      <c r="I150" s="1" t="s">
        <v>49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0</v>
      </c>
      <c r="AJ150" s="1">
        <v>0</v>
      </c>
    </row>
    <row r="151" spans="1:36" x14ac:dyDescent="0.3">
      <c r="A151" s="1">
        <v>26</v>
      </c>
      <c r="B151" s="1" t="s">
        <v>14</v>
      </c>
      <c r="C151" s="1" t="s">
        <v>237</v>
      </c>
      <c r="D151" s="1" t="s">
        <v>277</v>
      </c>
      <c r="E151" s="1" t="s">
        <v>17</v>
      </c>
      <c r="F151" s="1" t="s">
        <v>29</v>
      </c>
      <c r="G151" s="1" t="s">
        <v>61</v>
      </c>
      <c r="H151" s="1" t="s">
        <v>276</v>
      </c>
      <c r="I151" s="1" t="s">
        <v>26</v>
      </c>
      <c r="J151" s="1">
        <v>24</v>
      </c>
      <c r="K151" s="1">
        <v>2606</v>
      </c>
      <c r="L151" s="1">
        <v>2606</v>
      </c>
      <c r="M151" s="1">
        <v>300000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300000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300000</v>
      </c>
      <c r="AJ151" s="1">
        <v>115</v>
      </c>
    </row>
    <row r="152" spans="1:36" x14ac:dyDescent="0.3">
      <c r="A152" s="1">
        <v>27</v>
      </c>
      <c r="B152" s="1" t="s">
        <v>14</v>
      </c>
      <c r="C152" s="1" t="s">
        <v>237</v>
      </c>
      <c r="D152" s="1" t="s">
        <v>272</v>
      </c>
      <c r="E152" s="1" t="s">
        <v>17</v>
      </c>
      <c r="F152" s="1" t="s">
        <v>29</v>
      </c>
      <c r="G152" s="1" t="s">
        <v>61</v>
      </c>
      <c r="H152" s="1" t="s">
        <v>278</v>
      </c>
      <c r="I152" s="1" t="s">
        <v>26</v>
      </c>
      <c r="J152" s="1">
        <v>25</v>
      </c>
      <c r="K152" s="1">
        <v>3378</v>
      </c>
      <c r="L152" s="1">
        <v>3378</v>
      </c>
      <c r="M152" s="1">
        <v>410000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410000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410000</v>
      </c>
      <c r="AJ152" s="1">
        <v>121</v>
      </c>
    </row>
    <row r="153" spans="1:36" x14ac:dyDescent="0.3">
      <c r="A153" s="1">
        <v>28</v>
      </c>
      <c r="B153" s="1" t="s">
        <v>14</v>
      </c>
      <c r="C153" s="1" t="s">
        <v>237</v>
      </c>
      <c r="D153" s="1" t="s">
        <v>279</v>
      </c>
      <c r="E153" s="1" t="s">
        <v>17</v>
      </c>
      <c r="F153" s="1" t="s">
        <v>29</v>
      </c>
      <c r="G153" s="1" t="s">
        <v>61</v>
      </c>
      <c r="H153" s="1" t="s">
        <v>280</v>
      </c>
      <c r="I153" s="1" t="s">
        <v>26</v>
      </c>
      <c r="J153" s="1">
        <v>25</v>
      </c>
      <c r="K153" s="1">
        <v>3284</v>
      </c>
      <c r="L153" s="1">
        <v>3284</v>
      </c>
      <c r="M153" s="1">
        <v>431000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431000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431000</v>
      </c>
      <c r="AJ153" s="1">
        <v>131</v>
      </c>
    </row>
    <row r="154" spans="1:36" x14ac:dyDescent="0.3">
      <c r="A154" s="1">
        <v>29</v>
      </c>
      <c r="B154" s="1" t="s">
        <v>14</v>
      </c>
      <c r="C154" s="1" t="s">
        <v>237</v>
      </c>
      <c r="D154" s="1" t="s">
        <v>596</v>
      </c>
      <c r="E154" s="1" t="s">
        <v>32</v>
      </c>
      <c r="F154" s="1" t="s">
        <v>29</v>
      </c>
      <c r="G154" s="1" t="s">
        <v>33</v>
      </c>
      <c r="H154" s="1" t="s">
        <v>281</v>
      </c>
      <c r="I154" s="1" t="s">
        <v>26</v>
      </c>
      <c r="J154" s="1">
        <v>24</v>
      </c>
      <c r="K154" s="1">
        <v>3304</v>
      </c>
      <c r="L154" s="1">
        <v>3304</v>
      </c>
      <c r="M154" s="1">
        <v>490000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490000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490000</v>
      </c>
      <c r="AJ154" s="1">
        <v>148</v>
      </c>
    </row>
    <row r="155" spans="1:36" hidden="1" x14ac:dyDescent="0.3">
      <c r="A155" s="1">
        <v>30</v>
      </c>
      <c r="B155" s="1" t="s">
        <v>14</v>
      </c>
      <c r="C155" s="1" t="s">
        <v>237</v>
      </c>
      <c r="D155" s="1" t="s">
        <v>16</v>
      </c>
      <c r="E155" s="1" t="s">
        <v>17</v>
      </c>
      <c r="F155" s="1" t="s">
        <v>29</v>
      </c>
      <c r="G155" s="1" t="s">
        <v>282</v>
      </c>
      <c r="H155" s="1" t="s">
        <v>283</v>
      </c>
      <c r="I155" s="1" t="s">
        <v>21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0</v>
      </c>
      <c r="AJ155" s="1">
        <v>0</v>
      </c>
    </row>
    <row r="156" spans="1:36" x14ac:dyDescent="0.3">
      <c r="A156" s="1">
        <v>31</v>
      </c>
      <c r="B156" s="1" t="s">
        <v>14</v>
      </c>
      <c r="C156" s="1" t="s">
        <v>237</v>
      </c>
      <c r="D156" s="1" t="s">
        <v>261</v>
      </c>
      <c r="E156" s="1" t="s">
        <v>32</v>
      </c>
      <c r="F156" s="1" t="s">
        <v>29</v>
      </c>
      <c r="G156" s="1" t="s">
        <v>33</v>
      </c>
      <c r="H156" s="1" t="s">
        <v>284</v>
      </c>
      <c r="I156" s="1" t="s">
        <v>26</v>
      </c>
      <c r="J156" s="1">
        <v>24</v>
      </c>
      <c r="K156" s="1">
        <v>3164</v>
      </c>
      <c r="L156" s="1">
        <v>3164</v>
      </c>
      <c r="M156" s="1">
        <v>513000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20000</v>
      </c>
      <c r="T156" s="1">
        <v>0</v>
      </c>
      <c r="U156" s="1">
        <v>0</v>
      </c>
      <c r="V156" s="1">
        <v>0</v>
      </c>
      <c r="W156" s="7">
        <v>533000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533000</v>
      </c>
      <c r="AJ156" s="1">
        <v>162</v>
      </c>
    </row>
    <row r="157" spans="1:36" x14ac:dyDescent="0.3">
      <c r="A157" s="1">
        <v>32</v>
      </c>
      <c r="B157" s="1" t="s">
        <v>14</v>
      </c>
      <c r="C157" s="1" t="s">
        <v>237</v>
      </c>
      <c r="D157" s="1" t="s">
        <v>259</v>
      </c>
      <c r="E157" s="1" t="s">
        <v>17</v>
      </c>
      <c r="F157" s="1" t="s">
        <v>29</v>
      </c>
      <c r="G157" s="1" t="s">
        <v>144</v>
      </c>
      <c r="H157" s="1" t="s">
        <v>285</v>
      </c>
      <c r="I157" s="1" t="s">
        <v>21</v>
      </c>
      <c r="J157" s="1">
        <v>1</v>
      </c>
      <c r="K157" s="1">
        <v>218</v>
      </c>
      <c r="L157" s="1">
        <v>218</v>
      </c>
      <c r="M157" s="1">
        <v>69000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69000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69000</v>
      </c>
      <c r="AJ157" s="1">
        <v>316</v>
      </c>
    </row>
    <row r="158" spans="1:36" hidden="1" x14ac:dyDescent="0.3">
      <c r="A158" s="1">
        <v>33</v>
      </c>
      <c r="B158" s="1" t="s">
        <v>14</v>
      </c>
      <c r="C158" s="1" t="s">
        <v>237</v>
      </c>
      <c r="D158" s="1" t="s">
        <v>16</v>
      </c>
      <c r="E158" s="1" t="s">
        <v>17</v>
      </c>
      <c r="F158" s="1" t="s">
        <v>29</v>
      </c>
      <c r="G158" s="1" t="s">
        <v>61</v>
      </c>
      <c r="H158" s="1" t="s">
        <v>286</v>
      </c>
      <c r="I158" s="1" t="s">
        <v>26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0</v>
      </c>
      <c r="AJ158" s="1">
        <v>0</v>
      </c>
    </row>
    <row r="159" spans="1:36" hidden="1" x14ac:dyDescent="0.3">
      <c r="A159" s="1">
        <v>34</v>
      </c>
      <c r="B159" s="1" t="s">
        <v>14</v>
      </c>
      <c r="C159" s="1" t="s">
        <v>237</v>
      </c>
      <c r="D159" s="1" t="s">
        <v>16</v>
      </c>
      <c r="E159" s="1" t="s">
        <v>17</v>
      </c>
      <c r="F159" s="1" t="s">
        <v>29</v>
      </c>
      <c r="G159" s="1" t="s">
        <v>61</v>
      </c>
      <c r="H159" s="1" t="s">
        <v>287</v>
      </c>
      <c r="I159" s="1" t="s">
        <v>26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0</v>
      </c>
      <c r="AJ159" s="1">
        <v>0</v>
      </c>
    </row>
    <row r="160" spans="1:36" hidden="1" x14ac:dyDescent="0.3">
      <c r="A160" s="1">
        <v>35</v>
      </c>
      <c r="B160" s="1" t="s">
        <v>14</v>
      </c>
      <c r="C160" s="1" t="s">
        <v>237</v>
      </c>
      <c r="D160" s="1" t="s">
        <v>16</v>
      </c>
      <c r="E160" s="1" t="s">
        <v>17</v>
      </c>
      <c r="F160" s="1" t="s">
        <v>29</v>
      </c>
      <c r="G160" s="1" t="s">
        <v>61</v>
      </c>
      <c r="H160" s="1" t="s">
        <v>288</v>
      </c>
      <c r="I160" s="1" t="s">
        <v>26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0</v>
      </c>
      <c r="AJ160" s="1">
        <v>0</v>
      </c>
    </row>
    <row r="161" spans="1:36" x14ac:dyDescent="0.3">
      <c r="A161" s="1">
        <v>36</v>
      </c>
      <c r="B161" s="1" t="s">
        <v>14</v>
      </c>
      <c r="C161" s="1" t="s">
        <v>237</v>
      </c>
      <c r="D161" s="1" t="s">
        <v>595</v>
      </c>
      <c r="E161" s="1" t="s">
        <v>17</v>
      </c>
      <c r="F161" s="1" t="s">
        <v>29</v>
      </c>
      <c r="G161" s="1" t="s">
        <v>61</v>
      </c>
      <c r="H161" s="1" t="s">
        <v>289</v>
      </c>
      <c r="I161" s="1" t="s">
        <v>26</v>
      </c>
      <c r="J161" s="1">
        <v>21</v>
      </c>
      <c r="K161" s="1">
        <v>3422</v>
      </c>
      <c r="L161" s="1">
        <v>3422</v>
      </c>
      <c r="M161" s="1">
        <v>360000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360000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360000</v>
      </c>
      <c r="AJ161" s="1">
        <v>105</v>
      </c>
    </row>
    <row r="162" spans="1:36" x14ac:dyDescent="0.3">
      <c r="A162" s="1">
        <v>37</v>
      </c>
      <c r="B162" s="1" t="s">
        <v>14</v>
      </c>
      <c r="C162" s="1" t="s">
        <v>237</v>
      </c>
      <c r="D162" s="1" t="s">
        <v>267</v>
      </c>
      <c r="E162" s="1" t="s">
        <v>17</v>
      </c>
      <c r="F162" s="1" t="s">
        <v>29</v>
      </c>
      <c r="G162" s="1" t="s">
        <v>61</v>
      </c>
      <c r="H162" s="1" t="s">
        <v>290</v>
      </c>
      <c r="I162" s="1" t="s">
        <v>26</v>
      </c>
      <c r="J162" s="1">
        <v>22</v>
      </c>
      <c r="K162" s="1">
        <v>3748</v>
      </c>
      <c r="L162" s="1">
        <v>3748</v>
      </c>
      <c r="M162" s="1">
        <v>490000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10000</v>
      </c>
      <c r="T162" s="1">
        <v>0</v>
      </c>
      <c r="U162" s="1">
        <v>0</v>
      </c>
      <c r="V162" s="1">
        <v>0</v>
      </c>
      <c r="W162" s="7">
        <v>500000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500000</v>
      </c>
      <c r="AJ162" s="1">
        <v>130</v>
      </c>
    </row>
    <row r="163" spans="1:36" x14ac:dyDescent="0.3">
      <c r="A163" s="1">
        <v>38</v>
      </c>
      <c r="B163" s="1" t="s">
        <v>14</v>
      </c>
      <c r="C163" s="1" t="s">
        <v>237</v>
      </c>
      <c r="D163" s="1" t="s">
        <v>608</v>
      </c>
      <c r="E163" s="1" t="s">
        <v>17</v>
      </c>
      <c r="F163" s="1" t="s">
        <v>29</v>
      </c>
      <c r="G163" s="1" t="s">
        <v>61</v>
      </c>
      <c r="H163" s="1" t="s">
        <v>291</v>
      </c>
      <c r="I163" s="1" t="s">
        <v>26</v>
      </c>
      <c r="J163" s="1">
        <v>24</v>
      </c>
      <c r="K163" s="1">
        <v>4099</v>
      </c>
      <c r="L163" s="1">
        <v>4099</v>
      </c>
      <c r="M163" s="1">
        <v>510000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13000</v>
      </c>
      <c r="T163" s="1">
        <v>0</v>
      </c>
      <c r="U163" s="1">
        <v>0</v>
      </c>
      <c r="V163" s="1">
        <v>0</v>
      </c>
      <c r="W163" s="7">
        <v>523000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523000</v>
      </c>
      <c r="AJ163" s="1">
        <v>124</v>
      </c>
    </row>
    <row r="164" spans="1:36" x14ac:dyDescent="0.3">
      <c r="A164" s="1">
        <v>39</v>
      </c>
      <c r="B164" s="1" t="s">
        <v>14</v>
      </c>
      <c r="C164" s="1" t="s">
        <v>237</v>
      </c>
      <c r="D164" s="1" t="s">
        <v>252</v>
      </c>
      <c r="E164" s="1" t="s">
        <v>17</v>
      </c>
      <c r="F164" s="1" t="s">
        <v>29</v>
      </c>
      <c r="G164" s="1" t="s">
        <v>44</v>
      </c>
      <c r="H164" s="1" t="s">
        <v>292</v>
      </c>
      <c r="I164" s="1" t="s">
        <v>21</v>
      </c>
      <c r="J164" s="1">
        <v>23</v>
      </c>
      <c r="K164" s="1">
        <v>5139</v>
      </c>
      <c r="L164" s="1">
        <v>5139</v>
      </c>
      <c r="M164" s="1">
        <v>650000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650000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650000</v>
      </c>
      <c r="AJ164" s="1">
        <v>126</v>
      </c>
    </row>
    <row r="165" spans="1:36" x14ac:dyDescent="0.3">
      <c r="A165" s="1">
        <v>40</v>
      </c>
      <c r="B165" s="1" t="s">
        <v>14</v>
      </c>
      <c r="C165" s="1" t="s">
        <v>237</v>
      </c>
      <c r="D165" s="1" t="s">
        <v>564</v>
      </c>
      <c r="E165" s="1" t="s">
        <v>17</v>
      </c>
      <c r="F165" s="1" t="s">
        <v>29</v>
      </c>
      <c r="G165" s="1" t="s">
        <v>98</v>
      </c>
      <c r="H165" s="1" t="s">
        <v>293</v>
      </c>
      <c r="I165" s="1" t="s">
        <v>21</v>
      </c>
      <c r="J165" s="1">
        <v>13</v>
      </c>
      <c r="K165" s="1">
        <v>1779</v>
      </c>
      <c r="L165" s="1">
        <v>1763</v>
      </c>
      <c r="M165" s="1">
        <v>210000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16000</v>
      </c>
      <c r="T165" s="1">
        <v>0</v>
      </c>
      <c r="U165" s="1">
        <v>0</v>
      </c>
      <c r="V165" s="1">
        <v>0</v>
      </c>
      <c r="W165" s="7">
        <v>226000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226000</v>
      </c>
      <c r="AJ165" s="1">
        <v>118</v>
      </c>
    </row>
    <row r="166" spans="1:36" x14ac:dyDescent="0.3">
      <c r="A166" s="1">
        <v>41</v>
      </c>
      <c r="B166" s="1" t="s">
        <v>14</v>
      </c>
      <c r="C166" s="1" t="s">
        <v>237</v>
      </c>
      <c r="D166" s="1" t="s">
        <v>267</v>
      </c>
      <c r="E166" s="1" t="s">
        <v>17</v>
      </c>
      <c r="F166" s="1" t="s">
        <v>37</v>
      </c>
      <c r="G166" s="1" t="s">
        <v>83</v>
      </c>
      <c r="H166" s="1" t="s">
        <v>294</v>
      </c>
      <c r="I166" s="1" t="s">
        <v>21</v>
      </c>
      <c r="J166" s="1">
        <v>4</v>
      </c>
      <c r="K166" s="1">
        <v>644</v>
      </c>
      <c r="L166" s="1">
        <v>644</v>
      </c>
      <c r="M166" s="1">
        <v>80000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10000</v>
      </c>
      <c r="T166" s="1">
        <v>0</v>
      </c>
      <c r="U166" s="1">
        <v>0</v>
      </c>
      <c r="V166" s="1">
        <v>0</v>
      </c>
      <c r="W166" s="7">
        <v>90000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90000</v>
      </c>
      <c r="AJ166" s="1">
        <v>124</v>
      </c>
    </row>
    <row r="167" spans="1:36" x14ac:dyDescent="0.3">
      <c r="A167" s="2"/>
      <c r="B167" s="2" t="s">
        <v>47</v>
      </c>
      <c r="C167" s="2" t="s">
        <v>237</v>
      </c>
      <c r="D167" s="2"/>
      <c r="E167" s="2"/>
      <c r="F167" s="2"/>
      <c r="G167" s="2"/>
      <c r="H167" s="2"/>
      <c r="I167" s="2"/>
      <c r="J167" s="2"/>
      <c r="K167" s="2">
        <v>47017</v>
      </c>
      <c r="L167" s="2">
        <v>47001</v>
      </c>
      <c r="M167" s="2">
        <v>6469000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69000</v>
      </c>
      <c r="T167" s="2">
        <v>0</v>
      </c>
      <c r="U167" s="2">
        <v>0</v>
      </c>
      <c r="V167" s="2">
        <v>0</v>
      </c>
      <c r="W167" s="2">
        <v>6538000</v>
      </c>
      <c r="X167" s="2">
        <v>0</v>
      </c>
      <c r="Y167" s="2">
        <v>0</v>
      </c>
      <c r="Z167" s="2">
        <v>6000</v>
      </c>
      <c r="AA167" s="2">
        <v>1350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7350</v>
      </c>
      <c r="AI167" s="2">
        <v>6545350</v>
      </c>
      <c r="AJ167" s="2"/>
    </row>
    <row r="168" spans="1:36" hidden="1" x14ac:dyDescent="0.3">
      <c r="A168" s="1">
        <v>1</v>
      </c>
      <c r="B168" s="1" t="s">
        <v>14</v>
      </c>
      <c r="C168" s="1" t="s">
        <v>295</v>
      </c>
      <c r="D168" s="1" t="s">
        <v>16</v>
      </c>
      <c r="E168" s="1" t="s">
        <v>17</v>
      </c>
      <c r="F168" s="1" t="s">
        <v>29</v>
      </c>
      <c r="G168" s="1" t="s">
        <v>61</v>
      </c>
      <c r="H168" s="1" t="s">
        <v>296</v>
      </c>
      <c r="I168" s="1" t="s">
        <v>26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hidden="1" x14ac:dyDescent="0.3">
      <c r="A169" s="1">
        <v>2</v>
      </c>
      <c r="B169" s="1" t="s">
        <v>14</v>
      </c>
      <c r="C169" s="1" t="s">
        <v>295</v>
      </c>
      <c r="D169" s="1" t="s">
        <v>16</v>
      </c>
      <c r="E169" s="1" t="s">
        <v>17</v>
      </c>
      <c r="F169" s="1" t="s">
        <v>18</v>
      </c>
      <c r="G169" s="1" t="s">
        <v>19</v>
      </c>
      <c r="H169" s="1" t="s">
        <v>297</v>
      </c>
      <c r="I169" s="1" t="s">
        <v>21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hidden="1" x14ac:dyDescent="0.3">
      <c r="A170" s="1">
        <v>3</v>
      </c>
      <c r="B170" s="1" t="s">
        <v>14</v>
      </c>
      <c r="C170" s="1" t="s">
        <v>295</v>
      </c>
      <c r="D170" s="1" t="s">
        <v>16</v>
      </c>
      <c r="E170" s="1" t="s">
        <v>17</v>
      </c>
      <c r="F170" s="1" t="s">
        <v>29</v>
      </c>
      <c r="G170" s="1" t="s">
        <v>246</v>
      </c>
      <c r="H170" s="1" t="s">
        <v>298</v>
      </c>
      <c r="I170" s="1" t="s">
        <v>26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hidden="1" x14ac:dyDescent="0.3">
      <c r="A171" s="1">
        <v>4</v>
      </c>
      <c r="B171" s="1" t="s">
        <v>14</v>
      </c>
      <c r="C171" s="1" t="s">
        <v>295</v>
      </c>
      <c r="D171" s="1" t="s">
        <v>16</v>
      </c>
      <c r="E171" s="1" t="s">
        <v>17</v>
      </c>
      <c r="F171" s="1" t="s">
        <v>18</v>
      </c>
      <c r="G171" s="1" t="s">
        <v>19</v>
      </c>
      <c r="H171" s="1" t="s">
        <v>299</v>
      </c>
      <c r="I171" s="1" t="s">
        <v>21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hidden="1" x14ac:dyDescent="0.3">
      <c r="A172" s="1">
        <v>5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29</v>
      </c>
      <c r="G172" s="1" t="s">
        <v>61</v>
      </c>
      <c r="H172" s="1" t="s">
        <v>300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hidden="1" x14ac:dyDescent="0.3">
      <c r="A173" s="1">
        <v>6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29</v>
      </c>
      <c r="G173" s="1" t="s">
        <v>61</v>
      </c>
      <c r="H173" s="1" t="s">
        <v>301</v>
      </c>
      <c r="I173" s="1" t="s">
        <v>26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hidden="1" x14ac:dyDescent="0.3">
      <c r="A174" s="1">
        <v>7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18</v>
      </c>
      <c r="G174" s="1" t="s">
        <v>19</v>
      </c>
      <c r="H174" s="1" t="s">
        <v>302</v>
      </c>
      <c r="I174" s="1" t="s">
        <v>198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hidden="1" x14ac:dyDescent="0.3">
      <c r="A175" s="1">
        <v>8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40</v>
      </c>
      <c r="G175" s="1" t="s">
        <v>242</v>
      </c>
      <c r="H175" s="1" t="s">
        <v>303</v>
      </c>
      <c r="I175" s="1" t="s">
        <v>26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hidden="1" x14ac:dyDescent="0.3">
      <c r="A176" s="1">
        <v>9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29</v>
      </c>
      <c r="G176" s="1" t="s">
        <v>61</v>
      </c>
      <c r="H176" s="1" t="s">
        <v>304</v>
      </c>
      <c r="I176" s="1" t="s">
        <v>26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hidden="1" x14ac:dyDescent="0.3">
      <c r="A177" s="1">
        <v>10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29</v>
      </c>
      <c r="G177" s="1" t="s">
        <v>61</v>
      </c>
      <c r="H177" s="1" t="s">
        <v>305</v>
      </c>
      <c r="I177" s="1" t="s">
        <v>26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hidden="1" x14ac:dyDescent="0.3">
      <c r="A178" s="1">
        <v>11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306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hidden="1" x14ac:dyDescent="0.3">
      <c r="A179" s="1">
        <v>12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29</v>
      </c>
      <c r="G179" s="1" t="s">
        <v>61</v>
      </c>
      <c r="H179" s="1" t="s">
        <v>307</v>
      </c>
      <c r="I179" s="1" t="s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hidden="1" x14ac:dyDescent="0.3">
      <c r="A180" s="1">
        <v>13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18</v>
      </c>
      <c r="G180" s="1" t="s">
        <v>69</v>
      </c>
      <c r="H180" s="1" t="s">
        <v>308</v>
      </c>
      <c r="I180" s="1" t="s">
        <v>21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hidden="1" x14ac:dyDescent="0.3">
      <c r="A181" s="1">
        <v>14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18</v>
      </c>
      <c r="G181" s="1" t="s">
        <v>69</v>
      </c>
      <c r="H181" s="1" t="s">
        <v>309</v>
      </c>
      <c r="I181" s="1" t="s">
        <v>21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hidden="1" x14ac:dyDescent="0.3">
      <c r="A182" s="1">
        <v>15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29</v>
      </c>
      <c r="G182" s="1" t="s">
        <v>61</v>
      </c>
      <c r="H182" s="1" t="s">
        <v>310</v>
      </c>
      <c r="I182" s="1" t="s">
        <v>26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hidden="1" x14ac:dyDescent="0.3">
      <c r="A183" s="1">
        <v>16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29</v>
      </c>
      <c r="G183" s="1" t="s">
        <v>79</v>
      </c>
      <c r="H183" s="1" t="s">
        <v>312</v>
      </c>
      <c r="I183" s="1" t="s">
        <v>26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hidden="1" x14ac:dyDescent="0.3">
      <c r="A184" s="1">
        <v>17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18</v>
      </c>
      <c r="G184" s="1" t="s">
        <v>104</v>
      </c>
      <c r="H184" s="1" t="s">
        <v>314</v>
      </c>
      <c r="I184" s="1" t="s">
        <v>21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hidden="1" x14ac:dyDescent="0.3">
      <c r="A185" s="1">
        <v>18</v>
      </c>
      <c r="B185" s="1" t="s">
        <v>14</v>
      </c>
      <c r="C185" s="1" t="s">
        <v>295</v>
      </c>
      <c r="D185" s="1" t="s">
        <v>16</v>
      </c>
      <c r="E185" s="1" t="s">
        <v>17</v>
      </c>
      <c r="F185" s="1" t="s">
        <v>29</v>
      </c>
      <c r="G185" s="1" t="s">
        <v>79</v>
      </c>
      <c r="H185" s="1" t="s">
        <v>316</v>
      </c>
      <c r="I185" s="1" t="s">
        <v>26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hidden="1" x14ac:dyDescent="0.3">
      <c r="A186" s="1">
        <v>19</v>
      </c>
      <c r="B186" s="1" t="s">
        <v>14</v>
      </c>
      <c r="C186" s="1" t="s">
        <v>295</v>
      </c>
      <c r="D186" s="1" t="s">
        <v>16</v>
      </c>
      <c r="E186" s="1" t="s">
        <v>17</v>
      </c>
      <c r="F186" s="1" t="s">
        <v>29</v>
      </c>
      <c r="G186" s="1" t="s">
        <v>79</v>
      </c>
      <c r="H186" s="1" t="s">
        <v>318</v>
      </c>
      <c r="I186" s="1" t="s">
        <v>26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0</v>
      </c>
      <c r="AJ186" s="1">
        <v>0</v>
      </c>
    </row>
    <row r="187" spans="1:36" hidden="1" x14ac:dyDescent="0.3">
      <c r="A187" s="1">
        <v>20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18</v>
      </c>
      <c r="G187" s="1" t="s">
        <v>104</v>
      </c>
      <c r="H187" s="1" t="s">
        <v>320</v>
      </c>
      <c r="I187" s="1" t="s">
        <v>21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hidden="1" x14ac:dyDescent="0.3">
      <c r="A188" s="1">
        <v>21</v>
      </c>
      <c r="B188" s="1" t="s">
        <v>14</v>
      </c>
      <c r="C188" s="1" t="s">
        <v>295</v>
      </c>
      <c r="D188" s="1" t="s">
        <v>16</v>
      </c>
      <c r="E188" s="1" t="s">
        <v>17</v>
      </c>
      <c r="F188" s="1" t="s">
        <v>29</v>
      </c>
      <c r="G188" s="1" t="s">
        <v>85</v>
      </c>
      <c r="H188" s="1" t="s">
        <v>321</v>
      </c>
      <c r="I188" s="1" t="s">
        <v>26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22</v>
      </c>
      <c r="B189" s="1" t="s">
        <v>14</v>
      </c>
      <c r="C189" s="1" t="s">
        <v>295</v>
      </c>
      <c r="D189" s="1" t="s">
        <v>444</v>
      </c>
      <c r="E189" s="1" t="s">
        <v>17</v>
      </c>
      <c r="F189" s="1" t="s">
        <v>49</v>
      </c>
      <c r="G189" s="1" t="s">
        <v>88</v>
      </c>
      <c r="H189" s="1" t="s">
        <v>189</v>
      </c>
      <c r="I189" s="1" t="s">
        <v>49</v>
      </c>
      <c r="J189" s="1">
        <v>18</v>
      </c>
      <c r="K189" s="1">
        <v>1686</v>
      </c>
      <c r="L189" s="1">
        <v>1686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x14ac:dyDescent="0.3">
      <c r="A190" s="1">
        <v>23</v>
      </c>
      <c r="B190" s="1" t="s">
        <v>14</v>
      </c>
      <c r="C190" s="1" t="s">
        <v>295</v>
      </c>
      <c r="D190" s="1" t="s">
        <v>333</v>
      </c>
      <c r="E190" s="1" t="s">
        <v>17</v>
      </c>
      <c r="F190" s="1" t="s">
        <v>49</v>
      </c>
      <c r="G190" s="1" t="s">
        <v>88</v>
      </c>
      <c r="H190" s="1" t="s">
        <v>191</v>
      </c>
      <c r="I190" s="1" t="s">
        <v>49</v>
      </c>
      <c r="J190" s="1">
        <v>19</v>
      </c>
      <c r="K190" s="1">
        <v>2209</v>
      </c>
      <c r="L190" s="1">
        <v>2209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hidden="1" x14ac:dyDescent="0.3">
      <c r="A191" s="1">
        <v>24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29</v>
      </c>
      <c r="G191" s="1" t="s">
        <v>246</v>
      </c>
      <c r="H191" s="1" t="s">
        <v>324</v>
      </c>
      <c r="I191" s="1" t="s">
        <v>26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hidden="1" x14ac:dyDescent="0.3">
      <c r="A192" s="1">
        <v>25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29</v>
      </c>
      <c r="G192" s="1" t="s">
        <v>30</v>
      </c>
      <c r="H192" s="1" t="s">
        <v>325</v>
      </c>
      <c r="I192" s="1" t="s">
        <v>26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26</v>
      </c>
      <c r="B193" s="1" t="s">
        <v>14</v>
      </c>
      <c r="C193" s="1" t="s">
        <v>295</v>
      </c>
      <c r="D193" s="1" t="s">
        <v>598</v>
      </c>
      <c r="E193" s="1" t="s">
        <v>32</v>
      </c>
      <c r="F193" s="1" t="s">
        <v>75</v>
      </c>
      <c r="G193" s="1" t="s">
        <v>76</v>
      </c>
      <c r="H193" s="1" t="s">
        <v>326</v>
      </c>
      <c r="I193" s="1" t="s">
        <v>26</v>
      </c>
      <c r="J193" s="1">
        <v>1</v>
      </c>
      <c r="K193" s="1">
        <v>72</v>
      </c>
      <c r="L193" s="1">
        <v>72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hidden="1" x14ac:dyDescent="0.3">
      <c r="A194" s="1">
        <v>27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37</v>
      </c>
      <c r="G194" s="1" t="s">
        <v>83</v>
      </c>
      <c r="H194" s="1" t="s">
        <v>327</v>
      </c>
      <c r="I194" s="1" t="s">
        <v>21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hidden="1" x14ac:dyDescent="0.3">
      <c r="A195" s="1">
        <v>28</v>
      </c>
      <c r="B195" s="1" t="s">
        <v>14</v>
      </c>
      <c r="C195" s="1" t="s">
        <v>295</v>
      </c>
      <c r="D195" s="1" t="s">
        <v>16</v>
      </c>
      <c r="E195" s="1" t="s">
        <v>17</v>
      </c>
      <c r="F195" s="1" t="s">
        <v>37</v>
      </c>
      <c r="G195" s="1" t="s">
        <v>38</v>
      </c>
      <c r="H195" s="1" t="s">
        <v>328</v>
      </c>
      <c r="I195" s="1" t="s">
        <v>21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hidden="1" x14ac:dyDescent="0.3">
      <c r="A196" s="1">
        <v>29</v>
      </c>
      <c r="B196" s="1" t="s">
        <v>14</v>
      </c>
      <c r="C196" s="1" t="s">
        <v>295</v>
      </c>
      <c r="D196" s="1" t="s">
        <v>16</v>
      </c>
      <c r="E196" s="1" t="s">
        <v>17</v>
      </c>
      <c r="F196" s="1" t="s">
        <v>37</v>
      </c>
      <c r="G196" s="1" t="s">
        <v>38</v>
      </c>
      <c r="H196" s="1" t="s">
        <v>329</v>
      </c>
      <c r="I196" s="1" t="s">
        <v>21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0</v>
      </c>
      <c r="AJ196" s="1">
        <v>0</v>
      </c>
    </row>
    <row r="197" spans="1:36" x14ac:dyDescent="0.3">
      <c r="A197" s="1">
        <v>30</v>
      </c>
      <c r="B197" s="1" t="s">
        <v>14</v>
      </c>
      <c r="C197" s="1" t="s">
        <v>295</v>
      </c>
      <c r="D197" s="1" t="s">
        <v>569</v>
      </c>
      <c r="E197" s="1" t="s">
        <v>32</v>
      </c>
      <c r="F197" s="1" t="s">
        <v>29</v>
      </c>
      <c r="G197" s="1" t="s">
        <v>268</v>
      </c>
      <c r="H197" s="1" t="s">
        <v>269</v>
      </c>
      <c r="I197" s="1" t="s">
        <v>26</v>
      </c>
      <c r="J197" s="1">
        <v>24</v>
      </c>
      <c r="K197" s="1">
        <v>5116</v>
      </c>
      <c r="L197" s="1">
        <v>5116</v>
      </c>
      <c r="M197" s="1">
        <v>640000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640000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640000</v>
      </c>
      <c r="AJ197" s="1">
        <v>125</v>
      </c>
    </row>
    <row r="198" spans="1:36" x14ac:dyDescent="0.3">
      <c r="A198" s="1">
        <v>31</v>
      </c>
      <c r="B198" s="1" t="s">
        <v>14</v>
      </c>
      <c r="C198" s="1" t="s">
        <v>295</v>
      </c>
      <c r="D198" s="1" t="s">
        <v>330</v>
      </c>
      <c r="E198" s="1" t="s">
        <v>32</v>
      </c>
      <c r="F198" s="1" t="s">
        <v>29</v>
      </c>
      <c r="G198" s="1" t="s">
        <v>268</v>
      </c>
      <c r="H198" s="1" t="s">
        <v>331</v>
      </c>
      <c r="I198" s="1" t="s">
        <v>26</v>
      </c>
      <c r="J198" s="1">
        <v>24</v>
      </c>
      <c r="K198" s="1">
        <v>2221</v>
      </c>
      <c r="L198" s="1">
        <v>2221</v>
      </c>
      <c r="M198" s="1">
        <v>504000</v>
      </c>
      <c r="N198" s="1">
        <v>0</v>
      </c>
      <c r="O198" s="1">
        <v>0</v>
      </c>
      <c r="P198" s="1">
        <v>0</v>
      </c>
      <c r="Q198" s="1">
        <v>5000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509000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509000</v>
      </c>
      <c r="AJ198" s="1">
        <v>226</v>
      </c>
    </row>
    <row r="199" spans="1:36" hidden="1" x14ac:dyDescent="0.3">
      <c r="A199" s="1">
        <v>32</v>
      </c>
      <c r="B199" s="1" t="s">
        <v>14</v>
      </c>
      <c r="C199" s="1" t="s">
        <v>295</v>
      </c>
      <c r="D199" s="1" t="s">
        <v>16</v>
      </c>
      <c r="E199" s="1" t="s">
        <v>17</v>
      </c>
      <c r="F199" s="1" t="s">
        <v>37</v>
      </c>
      <c r="G199" s="1" t="s">
        <v>38</v>
      </c>
      <c r="H199" s="1" t="s">
        <v>332</v>
      </c>
      <c r="I199" s="1" t="s">
        <v>21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0</v>
      </c>
      <c r="AJ199" s="1">
        <v>0</v>
      </c>
    </row>
    <row r="200" spans="1:36" hidden="1" x14ac:dyDescent="0.3">
      <c r="A200" s="1">
        <v>33</v>
      </c>
      <c r="B200" s="1" t="s">
        <v>14</v>
      </c>
      <c r="C200" s="1" t="s">
        <v>295</v>
      </c>
      <c r="D200" s="1" t="s">
        <v>16</v>
      </c>
      <c r="E200" s="1" t="s">
        <v>17</v>
      </c>
      <c r="F200" s="1" t="s">
        <v>49</v>
      </c>
      <c r="G200" s="1" t="s">
        <v>101</v>
      </c>
      <c r="H200" s="1" t="s">
        <v>200</v>
      </c>
      <c r="I200" s="1" t="s">
        <v>49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0</v>
      </c>
      <c r="AJ200" s="1">
        <v>0</v>
      </c>
    </row>
    <row r="201" spans="1:36" hidden="1" x14ac:dyDescent="0.3">
      <c r="A201" s="1">
        <v>34</v>
      </c>
      <c r="B201" s="1" t="s">
        <v>14</v>
      </c>
      <c r="C201" s="1" t="s">
        <v>295</v>
      </c>
      <c r="D201" s="1" t="s">
        <v>16</v>
      </c>
      <c r="E201" s="1" t="s">
        <v>17</v>
      </c>
      <c r="F201" s="1" t="s">
        <v>49</v>
      </c>
      <c r="G201" s="1" t="s">
        <v>101</v>
      </c>
      <c r="H201" s="1" t="s">
        <v>202</v>
      </c>
      <c r="I201" s="1" t="s">
        <v>49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0</v>
      </c>
      <c r="AJ201" s="1">
        <v>0</v>
      </c>
    </row>
    <row r="202" spans="1:36" hidden="1" x14ac:dyDescent="0.3">
      <c r="A202" s="1">
        <v>35</v>
      </c>
      <c r="B202" s="1" t="s">
        <v>14</v>
      </c>
      <c r="C202" s="1" t="s">
        <v>295</v>
      </c>
      <c r="D202" s="1" t="s">
        <v>16</v>
      </c>
      <c r="E202" s="1" t="s">
        <v>17</v>
      </c>
      <c r="F202" s="1" t="s">
        <v>18</v>
      </c>
      <c r="G202" s="1" t="s">
        <v>104</v>
      </c>
      <c r="H202" s="1" t="s">
        <v>334</v>
      </c>
      <c r="I202" s="1" t="s">
        <v>21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0</v>
      </c>
      <c r="AJ202" s="1">
        <v>0</v>
      </c>
    </row>
    <row r="203" spans="1:36" x14ac:dyDescent="0.3">
      <c r="A203" s="1">
        <v>36</v>
      </c>
      <c r="B203" s="1" t="s">
        <v>14</v>
      </c>
      <c r="C203" s="1" t="s">
        <v>295</v>
      </c>
      <c r="D203" s="1" t="s">
        <v>335</v>
      </c>
      <c r="E203" s="1" t="s">
        <v>17</v>
      </c>
      <c r="F203" s="1" t="s">
        <v>18</v>
      </c>
      <c r="G203" s="1" t="s">
        <v>107</v>
      </c>
      <c r="H203" s="1" t="s">
        <v>336</v>
      </c>
      <c r="I203" s="1" t="s">
        <v>21</v>
      </c>
      <c r="J203" s="1">
        <v>21</v>
      </c>
      <c r="K203" s="1">
        <v>2863</v>
      </c>
      <c r="L203" s="1">
        <v>2863</v>
      </c>
      <c r="M203" s="1">
        <v>376000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376000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376000</v>
      </c>
      <c r="AJ203" s="1">
        <v>131</v>
      </c>
    </row>
    <row r="204" spans="1:36" x14ac:dyDescent="0.3">
      <c r="A204" s="1">
        <v>37</v>
      </c>
      <c r="B204" s="1" t="s">
        <v>14</v>
      </c>
      <c r="C204" s="1" t="s">
        <v>295</v>
      </c>
      <c r="D204" s="1" t="s">
        <v>568</v>
      </c>
      <c r="E204" s="1" t="s">
        <v>17</v>
      </c>
      <c r="F204" s="1" t="s">
        <v>29</v>
      </c>
      <c r="G204" s="1" t="s">
        <v>61</v>
      </c>
      <c r="H204" s="1" t="s">
        <v>339</v>
      </c>
      <c r="I204" s="1" t="s">
        <v>26</v>
      </c>
      <c r="J204" s="1">
        <v>22</v>
      </c>
      <c r="K204" s="1">
        <v>1452</v>
      </c>
      <c r="L204" s="1">
        <v>1452</v>
      </c>
      <c r="M204" s="1">
        <v>217000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217000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217000</v>
      </c>
      <c r="AJ204" s="1">
        <v>149</v>
      </c>
    </row>
    <row r="205" spans="1:36" x14ac:dyDescent="0.3">
      <c r="A205" s="1">
        <v>38</v>
      </c>
      <c r="B205" s="1" t="s">
        <v>14</v>
      </c>
      <c r="C205" s="1" t="s">
        <v>295</v>
      </c>
      <c r="D205" s="1" t="s">
        <v>340</v>
      </c>
      <c r="E205" s="1" t="s">
        <v>17</v>
      </c>
      <c r="F205" s="1" t="s">
        <v>18</v>
      </c>
      <c r="G205" s="1" t="s">
        <v>69</v>
      </c>
      <c r="H205" s="1" t="s">
        <v>341</v>
      </c>
      <c r="I205" s="1" t="s">
        <v>21</v>
      </c>
      <c r="J205" s="1">
        <v>21</v>
      </c>
      <c r="K205" s="1">
        <v>4086</v>
      </c>
      <c r="L205" s="1">
        <v>4086</v>
      </c>
      <c r="M205" s="1">
        <v>453000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453000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453000</v>
      </c>
      <c r="AJ205" s="1">
        <v>110</v>
      </c>
    </row>
    <row r="206" spans="1:36" x14ac:dyDescent="0.3">
      <c r="A206" s="1">
        <v>39</v>
      </c>
      <c r="B206" s="1" t="s">
        <v>14</v>
      </c>
      <c r="C206" s="1" t="s">
        <v>295</v>
      </c>
      <c r="D206" s="1" t="s">
        <v>337</v>
      </c>
      <c r="E206" s="1" t="s">
        <v>17</v>
      </c>
      <c r="F206" s="1" t="s">
        <v>49</v>
      </c>
      <c r="G206" s="1" t="s">
        <v>101</v>
      </c>
      <c r="H206" s="1" t="s">
        <v>215</v>
      </c>
      <c r="I206" s="1" t="s">
        <v>49</v>
      </c>
      <c r="J206" s="1">
        <v>23</v>
      </c>
      <c r="K206" s="1">
        <v>2874</v>
      </c>
      <c r="L206" s="1">
        <v>2874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0</v>
      </c>
      <c r="AJ206" s="1">
        <v>0</v>
      </c>
    </row>
    <row r="207" spans="1:36" x14ac:dyDescent="0.3">
      <c r="A207" s="1">
        <v>40</v>
      </c>
      <c r="B207" s="1" t="s">
        <v>14</v>
      </c>
      <c r="C207" s="1" t="s">
        <v>295</v>
      </c>
      <c r="D207" s="1" t="s">
        <v>741</v>
      </c>
      <c r="E207" s="1" t="s">
        <v>17</v>
      </c>
      <c r="F207" s="1" t="s">
        <v>49</v>
      </c>
      <c r="G207" s="1" t="s">
        <v>101</v>
      </c>
      <c r="H207" s="1" t="s">
        <v>343</v>
      </c>
      <c r="I207" s="1" t="s">
        <v>49</v>
      </c>
      <c r="J207" s="1">
        <v>24</v>
      </c>
      <c r="K207" s="1">
        <v>3237</v>
      </c>
      <c r="L207" s="1">
        <v>3237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0</v>
      </c>
      <c r="AJ207" s="1">
        <v>0</v>
      </c>
    </row>
    <row r="208" spans="1:36" x14ac:dyDescent="0.3">
      <c r="A208" s="1">
        <v>41</v>
      </c>
      <c r="B208" s="1" t="s">
        <v>14</v>
      </c>
      <c r="C208" s="1" t="s">
        <v>295</v>
      </c>
      <c r="D208" s="1" t="s">
        <v>348</v>
      </c>
      <c r="E208" s="1" t="s">
        <v>17</v>
      </c>
      <c r="F208" s="1" t="s">
        <v>40</v>
      </c>
      <c r="G208" s="1" t="s">
        <v>55</v>
      </c>
      <c r="H208" s="1" t="s">
        <v>349</v>
      </c>
      <c r="I208" s="1" t="s">
        <v>21</v>
      </c>
      <c r="J208" s="1">
        <v>22</v>
      </c>
      <c r="K208" s="1">
        <v>3546</v>
      </c>
      <c r="L208" s="1">
        <v>3546</v>
      </c>
      <c r="M208" s="1">
        <v>343000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343000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343000</v>
      </c>
      <c r="AJ208" s="1">
        <v>96</v>
      </c>
    </row>
    <row r="209" spans="1:36" x14ac:dyDescent="0.3">
      <c r="A209" s="1">
        <v>42</v>
      </c>
      <c r="B209" s="1" t="s">
        <v>14</v>
      </c>
      <c r="C209" s="1" t="s">
        <v>295</v>
      </c>
      <c r="D209" s="1" t="s">
        <v>598</v>
      </c>
      <c r="E209" s="1" t="s">
        <v>17</v>
      </c>
      <c r="F209" s="1" t="s">
        <v>29</v>
      </c>
      <c r="G209" s="1" t="s">
        <v>61</v>
      </c>
      <c r="H209" s="1" t="s">
        <v>351</v>
      </c>
      <c r="I209" s="1" t="s">
        <v>26</v>
      </c>
      <c r="J209" s="1">
        <v>25</v>
      </c>
      <c r="K209" s="1">
        <v>2296</v>
      </c>
      <c r="L209" s="1">
        <v>2296</v>
      </c>
      <c r="M209" s="1">
        <v>292000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292000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292000</v>
      </c>
      <c r="AJ209" s="1">
        <v>127</v>
      </c>
    </row>
    <row r="210" spans="1:36" x14ac:dyDescent="0.3">
      <c r="A210" s="1">
        <v>43</v>
      </c>
      <c r="B210" s="1" t="s">
        <v>14</v>
      </c>
      <c r="C210" s="1" t="s">
        <v>295</v>
      </c>
      <c r="D210" s="1" t="s">
        <v>570</v>
      </c>
      <c r="E210" s="1" t="s">
        <v>17</v>
      </c>
      <c r="F210" s="1" t="s">
        <v>29</v>
      </c>
      <c r="G210" s="1" t="s">
        <v>246</v>
      </c>
      <c r="H210" s="1" t="s">
        <v>353</v>
      </c>
      <c r="I210" s="1" t="s">
        <v>26</v>
      </c>
      <c r="J210" s="1">
        <v>23</v>
      </c>
      <c r="K210" s="1">
        <v>1392</v>
      </c>
      <c r="L210" s="1">
        <v>1392</v>
      </c>
      <c r="M210" s="1">
        <v>270000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270000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270000</v>
      </c>
      <c r="AJ210" s="1">
        <v>193</v>
      </c>
    </row>
    <row r="211" spans="1:36" x14ac:dyDescent="0.3">
      <c r="A211" s="1">
        <v>44</v>
      </c>
      <c r="B211" s="1" t="s">
        <v>14</v>
      </c>
      <c r="C211" s="1" t="s">
        <v>295</v>
      </c>
      <c r="D211" s="1" t="s">
        <v>344</v>
      </c>
      <c r="E211" s="1" t="s">
        <v>32</v>
      </c>
      <c r="F211" s="1" t="s">
        <v>29</v>
      </c>
      <c r="G211" s="1" t="s">
        <v>33</v>
      </c>
      <c r="H211" s="1" t="s">
        <v>354</v>
      </c>
      <c r="I211" s="1" t="s">
        <v>26</v>
      </c>
      <c r="J211" s="1">
        <v>25</v>
      </c>
      <c r="K211" s="1">
        <v>4987</v>
      </c>
      <c r="L211" s="1">
        <v>4987</v>
      </c>
      <c r="M211" s="1">
        <v>600000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600000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600000</v>
      </c>
      <c r="AJ211" s="1">
        <v>120</v>
      </c>
    </row>
    <row r="212" spans="1:36" hidden="1" x14ac:dyDescent="0.3">
      <c r="A212" s="1">
        <v>45</v>
      </c>
      <c r="B212" s="1" t="s">
        <v>14</v>
      </c>
      <c r="C212" s="1" t="s">
        <v>295</v>
      </c>
      <c r="D212" s="1" t="s">
        <v>16</v>
      </c>
      <c r="E212" s="1" t="s">
        <v>17</v>
      </c>
      <c r="F212" s="1" t="s">
        <v>29</v>
      </c>
      <c r="G212" s="1" t="s">
        <v>98</v>
      </c>
      <c r="H212" s="1" t="s">
        <v>355</v>
      </c>
      <c r="I212" s="1" t="s">
        <v>26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hidden="1" x14ac:dyDescent="0.3">
      <c r="A213" s="1">
        <v>46</v>
      </c>
      <c r="B213" s="1" t="s">
        <v>14</v>
      </c>
      <c r="C213" s="1" t="s">
        <v>295</v>
      </c>
      <c r="D213" s="1" t="s">
        <v>16</v>
      </c>
      <c r="E213" s="1" t="s">
        <v>17</v>
      </c>
      <c r="F213" s="1" t="s">
        <v>29</v>
      </c>
      <c r="G213" s="1" t="s">
        <v>61</v>
      </c>
      <c r="H213" s="1" t="s">
        <v>356</v>
      </c>
      <c r="I213" s="1" t="s">
        <v>26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hidden="1" x14ac:dyDescent="0.3">
      <c r="A214" s="1">
        <v>47</v>
      </c>
      <c r="B214" s="1" t="s">
        <v>14</v>
      </c>
      <c r="C214" s="1" t="s">
        <v>295</v>
      </c>
      <c r="D214" s="1" t="s">
        <v>16</v>
      </c>
      <c r="E214" s="1" t="s">
        <v>17</v>
      </c>
      <c r="F214" s="1" t="s">
        <v>29</v>
      </c>
      <c r="G214" s="1" t="s">
        <v>61</v>
      </c>
      <c r="H214" s="1" t="s">
        <v>357</v>
      </c>
      <c r="I214" s="1" t="s">
        <v>26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0</v>
      </c>
      <c r="AJ214" s="1">
        <v>0</v>
      </c>
    </row>
    <row r="215" spans="1:36" hidden="1" x14ac:dyDescent="0.3">
      <c r="A215" s="1">
        <v>48</v>
      </c>
      <c r="B215" s="1" t="s">
        <v>14</v>
      </c>
      <c r="C215" s="1" t="s">
        <v>295</v>
      </c>
      <c r="D215" s="1" t="s">
        <v>16</v>
      </c>
      <c r="E215" s="1" t="s">
        <v>17</v>
      </c>
      <c r="F215" s="1" t="s">
        <v>29</v>
      </c>
      <c r="G215" s="1" t="s">
        <v>61</v>
      </c>
      <c r="H215" s="1" t="s">
        <v>358</v>
      </c>
      <c r="I215" s="1" t="s">
        <v>26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0</v>
      </c>
      <c r="AJ215" s="1">
        <v>0</v>
      </c>
    </row>
    <row r="216" spans="1:36" hidden="1" x14ac:dyDescent="0.3">
      <c r="A216" s="1">
        <v>49</v>
      </c>
      <c r="B216" s="1" t="s">
        <v>14</v>
      </c>
      <c r="C216" s="1" t="s">
        <v>295</v>
      </c>
      <c r="D216" s="1" t="s">
        <v>16</v>
      </c>
      <c r="E216" s="1" t="s">
        <v>17</v>
      </c>
      <c r="F216" s="1" t="s">
        <v>37</v>
      </c>
      <c r="G216" s="1" t="s">
        <v>38</v>
      </c>
      <c r="H216" s="1" t="s">
        <v>359</v>
      </c>
      <c r="I216" s="1" t="s">
        <v>21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0</v>
      </c>
      <c r="AJ216" s="1">
        <v>0</v>
      </c>
    </row>
    <row r="217" spans="1:36" x14ac:dyDescent="0.3">
      <c r="A217" s="1">
        <v>50</v>
      </c>
      <c r="B217" s="1" t="s">
        <v>14</v>
      </c>
      <c r="C217" s="1" t="s">
        <v>295</v>
      </c>
      <c r="D217" s="1" t="s">
        <v>346</v>
      </c>
      <c r="E217" s="1" t="s">
        <v>17</v>
      </c>
      <c r="F217" s="1" t="s">
        <v>29</v>
      </c>
      <c r="G217" s="1" t="s">
        <v>61</v>
      </c>
      <c r="H217" s="1" t="s">
        <v>360</v>
      </c>
      <c r="I217" s="1" t="s">
        <v>26</v>
      </c>
      <c r="J217" s="1">
        <v>25</v>
      </c>
      <c r="K217" s="1">
        <v>3867</v>
      </c>
      <c r="L217" s="1">
        <v>3867</v>
      </c>
      <c r="M217" s="1">
        <v>434000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434000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434000</v>
      </c>
      <c r="AJ217" s="1">
        <v>112</v>
      </c>
    </row>
    <row r="218" spans="1:36" x14ac:dyDescent="0.3">
      <c r="A218" s="1">
        <v>51</v>
      </c>
      <c r="B218" s="1" t="s">
        <v>14</v>
      </c>
      <c r="C218" s="1" t="s">
        <v>295</v>
      </c>
      <c r="D218" s="1" t="s">
        <v>744</v>
      </c>
      <c r="E218" s="1" t="s">
        <v>17</v>
      </c>
      <c r="F218" s="1" t="s">
        <v>29</v>
      </c>
      <c r="G218" s="1" t="s">
        <v>61</v>
      </c>
      <c r="H218" s="1" t="s">
        <v>361</v>
      </c>
      <c r="I218" s="1" t="s">
        <v>26</v>
      </c>
      <c r="J218" s="1">
        <v>26</v>
      </c>
      <c r="K218" s="1">
        <v>4915</v>
      </c>
      <c r="L218" s="1">
        <v>4915</v>
      </c>
      <c r="M218" s="1">
        <v>480000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480000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480000</v>
      </c>
      <c r="AJ218" s="1">
        <v>97</v>
      </c>
    </row>
    <row r="219" spans="1:36" x14ac:dyDescent="0.3">
      <c r="A219" s="1">
        <v>52</v>
      </c>
      <c r="B219" s="1" t="s">
        <v>14</v>
      </c>
      <c r="C219" s="1" t="s">
        <v>295</v>
      </c>
      <c r="D219" s="1" t="s">
        <v>728</v>
      </c>
      <c r="E219" s="1" t="s">
        <v>17</v>
      </c>
      <c r="F219" s="1" t="s">
        <v>29</v>
      </c>
      <c r="G219" s="1" t="s">
        <v>61</v>
      </c>
      <c r="H219" s="1" t="s">
        <v>362</v>
      </c>
      <c r="I219" s="1" t="s">
        <v>26</v>
      </c>
      <c r="J219" s="1">
        <v>25</v>
      </c>
      <c r="K219" s="1">
        <v>3140</v>
      </c>
      <c r="L219" s="1">
        <v>3140</v>
      </c>
      <c r="M219" s="1">
        <v>370000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370000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370000</v>
      </c>
      <c r="AJ219" s="1">
        <v>117</v>
      </c>
    </row>
    <row r="220" spans="1:36" hidden="1" x14ac:dyDescent="0.3">
      <c r="A220" s="1">
        <v>53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29</v>
      </c>
      <c r="G220" s="1" t="s">
        <v>363</v>
      </c>
      <c r="H220" s="1" t="s">
        <v>364</v>
      </c>
      <c r="I220" s="1" t="s">
        <v>21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hidden="1" x14ac:dyDescent="0.3">
      <c r="A221" s="1">
        <v>54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37</v>
      </c>
      <c r="G221" s="1" t="s">
        <v>83</v>
      </c>
      <c r="H221" s="1" t="s">
        <v>365</v>
      </c>
      <c r="I221" s="1" t="s">
        <v>21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x14ac:dyDescent="0.3">
      <c r="A222" s="1">
        <v>55</v>
      </c>
      <c r="B222" s="1" t="s">
        <v>14</v>
      </c>
      <c r="C222" s="1" t="s">
        <v>295</v>
      </c>
      <c r="D222" s="1" t="s">
        <v>315</v>
      </c>
      <c r="E222" s="1" t="s">
        <v>17</v>
      </c>
      <c r="F222" s="1" t="s">
        <v>29</v>
      </c>
      <c r="G222" s="1" t="s">
        <v>44</v>
      </c>
      <c r="H222" s="1" t="s">
        <v>366</v>
      </c>
      <c r="I222" s="1" t="s">
        <v>21</v>
      </c>
      <c r="J222" s="1">
        <v>24</v>
      </c>
      <c r="K222" s="1">
        <v>3234</v>
      </c>
      <c r="L222" s="1">
        <v>3234</v>
      </c>
      <c r="M222" s="1">
        <v>590000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590000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590000</v>
      </c>
      <c r="AJ222" s="1">
        <v>182</v>
      </c>
    </row>
    <row r="223" spans="1:36" x14ac:dyDescent="0.3">
      <c r="A223" s="1">
        <v>56</v>
      </c>
      <c r="B223" s="1" t="s">
        <v>14</v>
      </c>
      <c r="C223" s="1" t="s">
        <v>295</v>
      </c>
      <c r="D223" s="1" t="s">
        <v>319</v>
      </c>
      <c r="E223" s="1" t="s">
        <v>17</v>
      </c>
      <c r="F223" s="1" t="s">
        <v>29</v>
      </c>
      <c r="G223" s="1" t="s">
        <v>44</v>
      </c>
      <c r="H223" s="1" t="s">
        <v>367</v>
      </c>
      <c r="I223" s="1" t="s">
        <v>21</v>
      </c>
      <c r="J223" s="1">
        <v>24</v>
      </c>
      <c r="K223" s="1">
        <v>2303</v>
      </c>
      <c r="L223" s="1">
        <v>2303</v>
      </c>
      <c r="M223" s="1">
        <v>416000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416000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416000</v>
      </c>
      <c r="AJ223" s="1">
        <v>180</v>
      </c>
    </row>
    <row r="224" spans="1:36" hidden="1" x14ac:dyDescent="0.3">
      <c r="A224" s="1">
        <v>57</v>
      </c>
      <c r="B224" s="1" t="s">
        <v>14</v>
      </c>
      <c r="C224" s="1" t="s">
        <v>295</v>
      </c>
      <c r="D224" s="1" t="s">
        <v>16</v>
      </c>
      <c r="E224" s="1" t="s">
        <v>17</v>
      </c>
      <c r="F224" s="1" t="s">
        <v>18</v>
      </c>
      <c r="G224" s="1" t="s">
        <v>368</v>
      </c>
      <c r="H224" s="1" t="s">
        <v>369</v>
      </c>
      <c r="I224" s="1" t="s">
        <v>21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0</v>
      </c>
      <c r="AJ224" s="1">
        <v>0</v>
      </c>
    </row>
    <row r="225" spans="1:36" hidden="1" x14ac:dyDescent="0.3">
      <c r="A225" s="1">
        <v>58</v>
      </c>
      <c r="B225" s="1" t="s">
        <v>14</v>
      </c>
      <c r="C225" s="1" t="s">
        <v>295</v>
      </c>
      <c r="D225" s="1" t="s">
        <v>16</v>
      </c>
      <c r="E225" s="1" t="s">
        <v>17</v>
      </c>
      <c r="F225" s="1" t="s">
        <v>18</v>
      </c>
      <c r="G225" s="1" t="s">
        <v>368</v>
      </c>
      <c r="H225" s="1" t="s">
        <v>370</v>
      </c>
      <c r="I225" s="1" t="s">
        <v>21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0</v>
      </c>
      <c r="AJ225" s="1">
        <v>0</v>
      </c>
    </row>
    <row r="226" spans="1:36" hidden="1" x14ac:dyDescent="0.3">
      <c r="A226" s="1">
        <v>59</v>
      </c>
      <c r="B226" s="1" t="s">
        <v>14</v>
      </c>
      <c r="C226" s="1" t="s">
        <v>295</v>
      </c>
      <c r="D226" s="1" t="s">
        <v>16</v>
      </c>
      <c r="E226" s="1" t="s">
        <v>17</v>
      </c>
      <c r="F226" s="1" t="s">
        <v>18</v>
      </c>
      <c r="G226" s="1" t="s">
        <v>368</v>
      </c>
      <c r="H226" s="1" t="s">
        <v>371</v>
      </c>
      <c r="I226" s="1" t="s">
        <v>21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hidden="1" x14ac:dyDescent="0.3">
      <c r="A227" s="1">
        <v>60</v>
      </c>
      <c r="B227" s="1" t="s">
        <v>14</v>
      </c>
      <c r="C227" s="1" t="s">
        <v>295</v>
      </c>
      <c r="D227" s="1" t="s">
        <v>16</v>
      </c>
      <c r="E227" s="1" t="s">
        <v>17</v>
      </c>
      <c r="F227" s="1" t="s">
        <v>29</v>
      </c>
      <c r="G227" s="1" t="s">
        <v>372</v>
      </c>
      <c r="H227" s="1" t="s">
        <v>373</v>
      </c>
      <c r="I227" s="1" t="s">
        <v>26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hidden="1" x14ac:dyDescent="0.3">
      <c r="A228" s="1">
        <v>61</v>
      </c>
      <c r="B228" s="1" t="s">
        <v>14</v>
      </c>
      <c r="C228" s="1" t="s">
        <v>295</v>
      </c>
      <c r="D228" s="1" t="s">
        <v>16</v>
      </c>
      <c r="E228" s="1" t="s">
        <v>17</v>
      </c>
      <c r="F228" s="1" t="s">
        <v>29</v>
      </c>
      <c r="G228" s="1" t="s">
        <v>372</v>
      </c>
      <c r="H228" s="1" t="s">
        <v>374</v>
      </c>
      <c r="I228" s="1" t="s">
        <v>26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0</v>
      </c>
      <c r="AJ228" s="1">
        <v>0</v>
      </c>
    </row>
    <row r="229" spans="1:36" x14ac:dyDescent="0.3">
      <c r="A229" s="2"/>
      <c r="B229" s="2" t="s">
        <v>47</v>
      </c>
      <c r="C229" s="2" t="s">
        <v>295</v>
      </c>
      <c r="D229" s="2"/>
      <c r="E229" s="2"/>
      <c r="F229" s="2"/>
      <c r="G229" s="2"/>
      <c r="H229" s="2"/>
      <c r="I229" s="2"/>
      <c r="J229" s="2"/>
      <c r="K229" s="2">
        <v>55496</v>
      </c>
      <c r="L229" s="2">
        <v>55496</v>
      </c>
      <c r="M229" s="2">
        <v>5985000</v>
      </c>
      <c r="N229" s="2">
        <v>0</v>
      </c>
      <c r="O229" s="2">
        <v>0</v>
      </c>
      <c r="P229" s="2">
        <v>0</v>
      </c>
      <c r="Q229" s="2">
        <v>5000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5990000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5990000</v>
      </c>
      <c r="AJ229" s="2"/>
    </row>
    <row r="230" spans="1:36" hidden="1" x14ac:dyDescent="0.3">
      <c r="A230" s="1">
        <v>1</v>
      </c>
      <c r="B230" s="1" t="s">
        <v>14</v>
      </c>
      <c r="C230" s="1" t="s">
        <v>375</v>
      </c>
      <c r="D230" s="1" t="s">
        <v>16</v>
      </c>
      <c r="E230" s="1" t="s">
        <v>32</v>
      </c>
      <c r="F230" s="1" t="s">
        <v>118</v>
      </c>
      <c r="G230" s="1" t="s">
        <v>164</v>
      </c>
      <c r="H230" s="1" t="s">
        <v>376</v>
      </c>
      <c r="I230" s="1" t="s">
        <v>26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hidden="1" x14ac:dyDescent="0.3">
      <c r="A231" s="1">
        <v>2</v>
      </c>
      <c r="B231" s="1" t="s">
        <v>14</v>
      </c>
      <c r="C231" s="1" t="s">
        <v>375</v>
      </c>
      <c r="D231" s="1" t="s">
        <v>16</v>
      </c>
      <c r="E231" s="1" t="s">
        <v>17</v>
      </c>
      <c r="F231" s="1" t="s">
        <v>49</v>
      </c>
      <c r="G231" s="1" t="s">
        <v>63</v>
      </c>
      <c r="H231" s="1" t="s">
        <v>377</v>
      </c>
      <c r="I231" s="1" t="s">
        <v>49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hidden="1" x14ac:dyDescent="0.3">
      <c r="A232" s="1">
        <v>3</v>
      </c>
      <c r="B232" s="1" t="s">
        <v>14</v>
      </c>
      <c r="C232" s="1" t="s">
        <v>375</v>
      </c>
      <c r="D232" s="1" t="s">
        <v>16</v>
      </c>
      <c r="E232" s="1" t="s">
        <v>17</v>
      </c>
      <c r="F232" s="1" t="s">
        <v>29</v>
      </c>
      <c r="G232" s="1" t="s">
        <v>61</v>
      </c>
      <c r="H232" s="1" t="s">
        <v>378</v>
      </c>
      <c r="I232" s="1" t="s">
        <v>26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hidden="1" x14ac:dyDescent="0.3">
      <c r="A233" s="1">
        <v>4</v>
      </c>
      <c r="B233" s="1" t="s">
        <v>14</v>
      </c>
      <c r="C233" s="1" t="s">
        <v>375</v>
      </c>
      <c r="D233" s="1" t="s">
        <v>16</v>
      </c>
      <c r="E233" s="1" t="s">
        <v>17</v>
      </c>
      <c r="F233" s="1" t="s">
        <v>29</v>
      </c>
      <c r="G233" s="1" t="s">
        <v>61</v>
      </c>
      <c r="H233" s="1" t="s">
        <v>379</v>
      </c>
      <c r="I233" s="1" t="s">
        <v>26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hidden="1" x14ac:dyDescent="0.3">
      <c r="A234" s="1">
        <v>5</v>
      </c>
      <c r="B234" s="1" t="s">
        <v>14</v>
      </c>
      <c r="C234" s="1" t="s">
        <v>375</v>
      </c>
      <c r="D234" s="1" t="s">
        <v>16</v>
      </c>
      <c r="E234" s="1" t="s">
        <v>17</v>
      </c>
      <c r="F234" s="1" t="s">
        <v>29</v>
      </c>
      <c r="G234" s="1" t="s">
        <v>61</v>
      </c>
      <c r="H234" s="1" t="s">
        <v>380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hidden="1" x14ac:dyDescent="0.3">
      <c r="A235" s="1">
        <v>6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29</v>
      </c>
      <c r="G235" s="1" t="s">
        <v>61</v>
      </c>
      <c r="H235" s="1" t="s">
        <v>381</v>
      </c>
      <c r="I235" s="1" t="s">
        <v>26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hidden="1" x14ac:dyDescent="0.3">
      <c r="A236" s="1">
        <v>7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18</v>
      </c>
      <c r="G236" s="1" t="s">
        <v>69</v>
      </c>
      <c r="H236" s="1" t="s">
        <v>382</v>
      </c>
      <c r="I236" s="1" t="s">
        <v>21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hidden="1" x14ac:dyDescent="0.3">
      <c r="A237" s="1">
        <v>8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29</v>
      </c>
      <c r="G237" s="1" t="s">
        <v>61</v>
      </c>
      <c r="H237" s="1" t="s">
        <v>383</v>
      </c>
      <c r="I237" s="1" t="s">
        <v>26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hidden="1" x14ac:dyDescent="0.3">
      <c r="A238" s="1">
        <v>9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29</v>
      </c>
      <c r="G238" s="1" t="s">
        <v>61</v>
      </c>
      <c r="H238" s="1" t="s">
        <v>384</v>
      </c>
      <c r="I238" s="1" t="s">
        <v>26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hidden="1" x14ac:dyDescent="0.3">
      <c r="A239" s="1">
        <v>10</v>
      </c>
      <c r="B239" s="1" t="s">
        <v>14</v>
      </c>
      <c r="C239" s="1" t="s">
        <v>375</v>
      </c>
      <c r="D239" s="1" t="s">
        <v>16</v>
      </c>
      <c r="E239" s="1" t="s">
        <v>17</v>
      </c>
      <c r="F239" s="1" t="s">
        <v>29</v>
      </c>
      <c r="G239" s="1" t="s">
        <v>61</v>
      </c>
      <c r="H239" s="1" t="s">
        <v>385</v>
      </c>
      <c r="I239" s="1" t="s">
        <v>26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hidden="1" x14ac:dyDescent="0.3">
      <c r="A240" s="1">
        <v>11</v>
      </c>
      <c r="B240" s="1" t="s">
        <v>14</v>
      </c>
      <c r="C240" s="1" t="s">
        <v>375</v>
      </c>
      <c r="D240" s="1" t="s">
        <v>16</v>
      </c>
      <c r="E240" s="1" t="s">
        <v>17</v>
      </c>
      <c r="F240" s="1" t="s">
        <v>18</v>
      </c>
      <c r="G240" s="1" t="s">
        <v>19</v>
      </c>
      <c r="H240" s="1" t="s">
        <v>386</v>
      </c>
      <c r="I240" s="1" t="s">
        <v>198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hidden="1" x14ac:dyDescent="0.3">
      <c r="A241" s="1">
        <v>12</v>
      </c>
      <c r="B241" s="1" t="s">
        <v>14</v>
      </c>
      <c r="C241" s="1" t="s">
        <v>375</v>
      </c>
      <c r="D241" s="1" t="s">
        <v>16</v>
      </c>
      <c r="E241" s="1" t="s">
        <v>17</v>
      </c>
      <c r="F241" s="1" t="s">
        <v>29</v>
      </c>
      <c r="G241" s="1" t="s">
        <v>79</v>
      </c>
      <c r="H241" s="1" t="s">
        <v>388</v>
      </c>
      <c r="I241" s="1" t="s">
        <v>26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0</v>
      </c>
      <c r="AJ241" s="1">
        <v>0</v>
      </c>
    </row>
    <row r="242" spans="1:36" hidden="1" x14ac:dyDescent="0.3">
      <c r="A242" s="1">
        <v>13</v>
      </c>
      <c r="B242" s="1" t="s">
        <v>14</v>
      </c>
      <c r="C242" s="1" t="s">
        <v>375</v>
      </c>
      <c r="D242" s="1" t="s">
        <v>16</v>
      </c>
      <c r="E242" s="1" t="s">
        <v>17</v>
      </c>
      <c r="F242" s="1" t="s">
        <v>18</v>
      </c>
      <c r="G242" s="1" t="s">
        <v>104</v>
      </c>
      <c r="H242" s="1" t="s">
        <v>390</v>
      </c>
      <c r="I242" s="1" t="s">
        <v>21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hidden="1" x14ac:dyDescent="0.3">
      <c r="A243" s="1">
        <v>14</v>
      </c>
      <c r="B243" s="1" t="s">
        <v>14</v>
      </c>
      <c r="C243" s="1" t="s">
        <v>375</v>
      </c>
      <c r="D243" s="1" t="s">
        <v>16</v>
      </c>
      <c r="E243" s="1" t="s">
        <v>17</v>
      </c>
      <c r="F243" s="1" t="s">
        <v>29</v>
      </c>
      <c r="G243" s="1" t="s">
        <v>195</v>
      </c>
      <c r="H243" s="1" t="s">
        <v>393</v>
      </c>
      <c r="I243" s="1" t="s">
        <v>26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15</v>
      </c>
      <c r="B244" s="1" t="s">
        <v>14</v>
      </c>
      <c r="C244" s="1" t="s">
        <v>375</v>
      </c>
      <c r="D244" s="1" t="s">
        <v>416</v>
      </c>
      <c r="E244" s="1" t="s">
        <v>17</v>
      </c>
      <c r="F244" s="1" t="s">
        <v>49</v>
      </c>
      <c r="G244" s="1" t="s">
        <v>88</v>
      </c>
      <c r="H244" s="1" t="s">
        <v>185</v>
      </c>
      <c r="I244" s="1" t="s">
        <v>49</v>
      </c>
      <c r="J244" s="1">
        <v>13</v>
      </c>
      <c r="K244" s="1">
        <v>665</v>
      </c>
      <c r="L244" s="1">
        <v>665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16</v>
      </c>
      <c r="B245" s="1" t="s">
        <v>14</v>
      </c>
      <c r="C245" s="1" t="s">
        <v>375</v>
      </c>
      <c r="D245" s="1" t="s">
        <v>416</v>
      </c>
      <c r="E245" s="1" t="s">
        <v>17</v>
      </c>
      <c r="F245" s="1" t="s">
        <v>49</v>
      </c>
      <c r="G245" s="1" t="s">
        <v>88</v>
      </c>
      <c r="H245" s="1" t="s">
        <v>187</v>
      </c>
      <c r="I245" s="1" t="s">
        <v>49</v>
      </c>
      <c r="J245" s="1">
        <v>22</v>
      </c>
      <c r="K245" s="1">
        <v>1635</v>
      </c>
      <c r="L245" s="1">
        <v>1635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0</v>
      </c>
      <c r="AJ245" s="1">
        <v>0</v>
      </c>
    </row>
    <row r="246" spans="1:36" x14ac:dyDescent="0.3">
      <c r="A246" s="1">
        <v>17</v>
      </c>
      <c r="B246" s="1" t="s">
        <v>14</v>
      </c>
      <c r="C246" s="1" t="s">
        <v>375</v>
      </c>
      <c r="D246" s="1" t="s">
        <v>389</v>
      </c>
      <c r="E246" s="1" t="s">
        <v>17</v>
      </c>
      <c r="F246" s="1" t="s">
        <v>49</v>
      </c>
      <c r="G246" s="1" t="s">
        <v>88</v>
      </c>
      <c r="H246" s="1" t="s">
        <v>490</v>
      </c>
      <c r="I246" s="1" t="s">
        <v>49</v>
      </c>
      <c r="J246" s="1">
        <v>11</v>
      </c>
      <c r="K246" s="1">
        <v>797</v>
      </c>
      <c r="L246" s="1">
        <v>797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0</v>
      </c>
      <c r="AJ246" s="1">
        <v>0</v>
      </c>
    </row>
    <row r="247" spans="1:36" hidden="1" x14ac:dyDescent="0.3">
      <c r="A247" s="1">
        <v>18</v>
      </c>
      <c r="B247" s="1" t="s">
        <v>14</v>
      </c>
      <c r="C247" s="1" t="s">
        <v>375</v>
      </c>
      <c r="D247" s="1" t="s">
        <v>16</v>
      </c>
      <c r="E247" s="1" t="s">
        <v>17</v>
      </c>
      <c r="F247" s="1" t="s">
        <v>37</v>
      </c>
      <c r="G247" s="1" t="s">
        <v>83</v>
      </c>
      <c r="H247" s="1" t="s">
        <v>396</v>
      </c>
      <c r="I247" s="1" t="s">
        <v>198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0</v>
      </c>
      <c r="AJ247" s="1">
        <v>0</v>
      </c>
    </row>
    <row r="248" spans="1:36" hidden="1" x14ac:dyDescent="0.3">
      <c r="A248" s="1">
        <v>19</v>
      </c>
      <c r="B248" s="1" t="s">
        <v>14</v>
      </c>
      <c r="C248" s="1" t="s">
        <v>375</v>
      </c>
      <c r="D248" s="1" t="s">
        <v>16</v>
      </c>
      <c r="E248" s="1" t="s">
        <v>17</v>
      </c>
      <c r="F248" s="1" t="s">
        <v>37</v>
      </c>
      <c r="G248" s="1" t="s">
        <v>38</v>
      </c>
      <c r="H248" s="1" t="s">
        <v>397</v>
      </c>
      <c r="I248" s="1" t="s">
        <v>21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0</v>
      </c>
      <c r="AJ248" s="1">
        <v>0</v>
      </c>
    </row>
    <row r="249" spans="1:36" hidden="1" x14ac:dyDescent="0.3">
      <c r="A249" s="1">
        <v>20</v>
      </c>
      <c r="B249" s="1" t="s">
        <v>14</v>
      </c>
      <c r="C249" s="1" t="s">
        <v>375</v>
      </c>
      <c r="D249" s="1" t="s">
        <v>16</v>
      </c>
      <c r="E249" s="1" t="s">
        <v>17</v>
      </c>
      <c r="F249" s="1" t="s">
        <v>49</v>
      </c>
      <c r="G249" s="1" t="s">
        <v>101</v>
      </c>
      <c r="H249" s="1" t="s">
        <v>399</v>
      </c>
      <c r="I249" s="1" t="s">
        <v>49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0</v>
      </c>
      <c r="AJ249" s="1">
        <v>0</v>
      </c>
    </row>
    <row r="250" spans="1:36" hidden="1" x14ac:dyDescent="0.3">
      <c r="A250" s="1">
        <v>21</v>
      </c>
      <c r="B250" s="1" t="s">
        <v>14</v>
      </c>
      <c r="C250" s="1" t="s">
        <v>375</v>
      </c>
      <c r="D250" s="1" t="s">
        <v>16</v>
      </c>
      <c r="E250" s="1" t="s">
        <v>17</v>
      </c>
      <c r="F250" s="1" t="s">
        <v>49</v>
      </c>
      <c r="G250" s="1" t="s">
        <v>101</v>
      </c>
      <c r="H250" s="1" t="s">
        <v>471</v>
      </c>
      <c r="I250" s="1" t="s">
        <v>49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0</v>
      </c>
      <c r="AJ250" s="1">
        <v>0</v>
      </c>
    </row>
    <row r="251" spans="1:36" x14ac:dyDescent="0.3">
      <c r="A251" s="1">
        <v>22</v>
      </c>
      <c r="B251" s="1" t="s">
        <v>14</v>
      </c>
      <c r="C251" s="1" t="s">
        <v>375</v>
      </c>
      <c r="D251" s="1" t="s">
        <v>394</v>
      </c>
      <c r="E251" s="1" t="s">
        <v>17</v>
      </c>
      <c r="F251" s="1" t="s">
        <v>49</v>
      </c>
      <c r="G251" s="1" t="s">
        <v>101</v>
      </c>
      <c r="H251" s="1" t="s">
        <v>271</v>
      </c>
      <c r="I251" s="1" t="s">
        <v>49</v>
      </c>
      <c r="J251" s="1">
        <v>23</v>
      </c>
      <c r="K251" s="1">
        <v>2036</v>
      </c>
      <c r="L251" s="1">
        <v>2036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0</v>
      </c>
      <c r="AJ251" s="1">
        <v>0</v>
      </c>
    </row>
    <row r="252" spans="1:36" x14ac:dyDescent="0.3">
      <c r="A252" s="1">
        <v>23</v>
      </c>
      <c r="B252" s="1" t="s">
        <v>14</v>
      </c>
      <c r="C252" s="1" t="s">
        <v>375</v>
      </c>
      <c r="D252" s="1" t="s">
        <v>398</v>
      </c>
      <c r="E252" s="1" t="s">
        <v>17</v>
      </c>
      <c r="F252" s="1" t="s">
        <v>29</v>
      </c>
      <c r="G252" s="1" t="s">
        <v>61</v>
      </c>
      <c r="H252" s="1" t="s">
        <v>407</v>
      </c>
      <c r="I252" s="1" t="s">
        <v>26</v>
      </c>
      <c r="J252" s="1">
        <v>24</v>
      </c>
      <c r="K252" s="1">
        <v>3234</v>
      </c>
      <c r="L252" s="1">
        <v>3234</v>
      </c>
      <c r="M252" s="1">
        <v>420000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420000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420000</v>
      </c>
      <c r="AJ252" s="1">
        <v>129</v>
      </c>
    </row>
    <row r="253" spans="1:36" x14ac:dyDescent="0.3">
      <c r="A253" s="1">
        <v>24</v>
      </c>
      <c r="B253" s="1" t="s">
        <v>14</v>
      </c>
      <c r="C253" s="1" t="s">
        <v>375</v>
      </c>
      <c r="D253" s="1" t="s">
        <v>400</v>
      </c>
      <c r="E253" s="1" t="s">
        <v>17</v>
      </c>
      <c r="F253" s="1" t="s">
        <v>29</v>
      </c>
      <c r="G253" s="1" t="s">
        <v>61</v>
      </c>
      <c r="H253" s="1" t="s">
        <v>409</v>
      </c>
      <c r="I253" s="1" t="s">
        <v>26</v>
      </c>
      <c r="J253" s="1">
        <v>24</v>
      </c>
      <c r="K253" s="1">
        <v>2973</v>
      </c>
      <c r="L253" s="1">
        <v>2973</v>
      </c>
      <c r="M253" s="1">
        <v>360000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360000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360000</v>
      </c>
      <c r="AJ253" s="1">
        <v>121</v>
      </c>
    </row>
    <row r="254" spans="1:36" x14ac:dyDescent="0.3">
      <c r="A254" s="1">
        <v>25</v>
      </c>
      <c r="B254" s="1" t="s">
        <v>14</v>
      </c>
      <c r="C254" s="1" t="s">
        <v>375</v>
      </c>
      <c r="D254" s="1" t="s">
        <v>90</v>
      </c>
      <c r="E254" s="1" t="s">
        <v>17</v>
      </c>
      <c r="F254" s="1" t="s">
        <v>29</v>
      </c>
      <c r="G254" s="1" t="s">
        <v>61</v>
      </c>
      <c r="H254" s="1" t="s">
        <v>411</v>
      </c>
      <c r="I254" s="1" t="s">
        <v>26</v>
      </c>
      <c r="J254" s="1">
        <v>24</v>
      </c>
      <c r="K254" s="1">
        <v>1679</v>
      </c>
      <c r="L254" s="1">
        <v>1679</v>
      </c>
      <c r="M254" s="1">
        <v>210000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210000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210000</v>
      </c>
      <c r="AJ254" s="1">
        <v>125</v>
      </c>
    </row>
    <row r="255" spans="1:36" x14ac:dyDescent="0.3">
      <c r="A255" s="1">
        <v>26</v>
      </c>
      <c r="B255" s="1" t="s">
        <v>14</v>
      </c>
      <c r="C255" s="1" t="s">
        <v>375</v>
      </c>
      <c r="D255" s="1" t="s">
        <v>573</v>
      </c>
      <c r="E255" s="1" t="s">
        <v>17</v>
      </c>
      <c r="F255" s="1" t="s">
        <v>29</v>
      </c>
      <c r="G255" s="1" t="s">
        <v>61</v>
      </c>
      <c r="H255" s="1" t="s">
        <v>413</v>
      </c>
      <c r="I255" s="1" t="s">
        <v>26</v>
      </c>
      <c r="J255" s="1">
        <v>24</v>
      </c>
      <c r="K255" s="1">
        <v>1878</v>
      </c>
      <c r="L255" s="1">
        <v>1878</v>
      </c>
      <c r="M255" s="1">
        <v>300000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300000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300000</v>
      </c>
      <c r="AJ255" s="1">
        <v>159</v>
      </c>
    </row>
    <row r="256" spans="1:36" x14ac:dyDescent="0.3">
      <c r="A256" s="1">
        <v>27</v>
      </c>
      <c r="B256" s="1" t="s">
        <v>14</v>
      </c>
      <c r="C256" s="1" t="s">
        <v>375</v>
      </c>
      <c r="D256" s="1" t="s">
        <v>714</v>
      </c>
      <c r="E256" s="1" t="s">
        <v>32</v>
      </c>
      <c r="F256" s="1" t="s">
        <v>29</v>
      </c>
      <c r="G256" s="1" t="s">
        <v>33</v>
      </c>
      <c r="H256" s="1" t="s">
        <v>415</v>
      </c>
      <c r="I256" s="1" t="s">
        <v>26</v>
      </c>
      <c r="J256" s="1">
        <v>24</v>
      </c>
      <c r="K256" s="1">
        <v>3214</v>
      </c>
      <c r="L256" s="1">
        <v>3214</v>
      </c>
      <c r="M256" s="1">
        <v>400000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400000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400000</v>
      </c>
      <c r="AJ256" s="1">
        <v>124</v>
      </c>
    </row>
    <row r="257" spans="1:36" hidden="1" x14ac:dyDescent="0.3">
      <c r="A257" s="1">
        <v>28</v>
      </c>
      <c r="B257" s="1" t="s">
        <v>14</v>
      </c>
      <c r="C257" s="1" t="s">
        <v>375</v>
      </c>
      <c r="D257" s="1" t="s">
        <v>16</v>
      </c>
      <c r="E257" s="1" t="s">
        <v>17</v>
      </c>
      <c r="F257" s="1" t="s">
        <v>37</v>
      </c>
      <c r="G257" s="1" t="s">
        <v>123</v>
      </c>
      <c r="H257" s="1" t="s">
        <v>417</v>
      </c>
      <c r="I257" s="1" t="s">
        <v>21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0</v>
      </c>
      <c r="AJ257" s="1">
        <v>0</v>
      </c>
    </row>
    <row r="258" spans="1:36" x14ac:dyDescent="0.3">
      <c r="A258" s="1">
        <v>29</v>
      </c>
      <c r="B258" s="1" t="s">
        <v>14</v>
      </c>
      <c r="C258" s="1" t="s">
        <v>375</v>
      </c>
      <c r="D258" s="1" t="s">
        <v>391</v>
      </c>
      <c r="E258" s="1" t="s">
        <v>17</v>
      </c>
      <c r="F258" s="1" t="s">
        <v>29</v>
      </c>
      <c r="G258" s="1" t="s">
        <v>144</v>
      </c>
      <c r="H258" s="1" t="s">
        <v>418</v>
      </c>
      <c r="I258" s="1" t="s">
        <v>21</v>
      </c>
      <c r="J258" s="1">
        <v>23</v>
      </c>
      <c r="K258" s="1">
        <v>3820</v>
      </c>
      <c r="L258" s="1">
        <v>3820</v>
      </c>
      <c r="M258" s="1">
        <v>780000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780000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780000</v>
      </c>
      <c r="AJ258" s="1">
        <v>204</v>
      </c>
    </row>
    <row r="259" spans="1:36" hidden="1" x14ac:dyDescent="0.3">
      <c r="A259" s="1">
        <v>30</v>
      </c>
      <c r="B259" s="1" t="s">
        <v>14</v>
      </c>
      <c r="C259" s="1" t="s">
        <v>375</v>
      </c>
      <c r="D259" s="1" t="s">
        <v>16</v>
      </c>
      <c r="E259" s="1" t="s">
        <v>17</v>
      </c>
      <c r="F259" s="1" t="s">
        <v>29</v>
      </c>
      <c r="G259" s="1" t="s">
        <v>61</v>
      </c>
      <c r="H259" s="1" t="s">
        <v>419</v>
      </c>
      <c r="I259" s="1" t="s">
        <v>26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0</v>
      </c>
      <c r="AJ259" s="1">
        <v>0</v>
      </c>
    </row>
    <row r="260" spans="1:36" x14ac:dyDescent="0.3">
      <c r="A260" s="1">
        <v>31</v>
      </c>
      <c r="B260" s="1" t="s">
        <v>14</v>
      </c>
      <c r="C260" s="1" t="s">
        <v>375</v>
      </c>
      <c r="D260" s="1" t="s">
        <v>450</v>
      </c>
      <c r="E260" s="1" t="s">
        <v>17</v>
      </c>
      <c r="F260" s="1" t="s">
        <v>29</v>
      </c>
      <c r="G260" s="1" t="s">
        <v>61</v>
      </c>
      <c r="H260" s="1" t="s">
        <v>420</v>
      </c>
      <c r="I260" s="1" t="s">
        <v>26</v>
      </c>
      <c r="J260" s="1">
        <v>25</v>
      </c>
      <c r="K260" s="1">
        <v>3569</v>
      </c>
      <c r="L260" s="1">
        <v>3569</v>
      </c>
      <c r="M260" s="1">
        <v>420000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420000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420000</v>
      </c>
      <c r="AJ260" s="1">
        <v>117</v>
      </c>
    </row>
    <row r="261" spans="1:36" x14ac:dyDescent="0.3">
      <c r="A261" s="1">
        <v>32</v>
      </c>
      <c r="B261" s="1" t="s">
        <v>14</v>
      </c>
      <c r="C261" s="1" t="s">
        <v>375</v>
      </c>
      <c r="D261" s="1" t="s">
        <v>574</v>
      </c>
      <c r="E261" s="1" t="s">
        <v>17</v>
      </c>
      <c r="F261" s="1" t="s">
        <v>29</v>
      </c>
      <c r="G261" s="1" t="s">
        <v>44</v>
      </c>
      <c r="H261" s="1" t="s">
        <v>421</v>
      </c>
      <c r="I261" s="1" t="s">
        <v>21</v>
      </c>
      <c r="J261" s="1">
        <v>20</v>
      </c>
      <c r="K261" s="1">
        <v>1882</v>
      </c>
      <c r="L261" s="1">
        <v>1882</v>
      </c>
      <c r="M261" s="1">
        <v>337000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337000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337000</v>
      </c>
      <c r="AJ261" s="1">
        <v>179</v>
      </c>
    </row>
    <row r="262" spans="1:36" x14ac:dyDescent="0.3">
      <c r="A262" s="1">
        <v>33</v>
      </c>
      <c r="B262" s="1" t="s">
        <v>14</v>
      </c>
      <c r="C262" s="1" t="s">
        <v>375</v>
      </c>
      <c r="D262" s="1" t="s">
        <v>402</v>
      </c>
      <c r="E262" s="1" t="s">
        <v>17</v>
      </c>
      <c r="F262" s="1" t="s">
        <v>29</v>
      </c>
      <c r="G262" s="1" t="s">
        <v>44</v>
      </c>
      <c r="H262" s="1" t="s">
        <v>422</v>
      </c>
      <c r="I262" s="1" t="s">
        <v>21</v>
      </c>
      <c r="J262" s="1">
        <v>22</v>
      </c>
      <c r="K262" s="1">
        <v>991</v>
      </c>
      <c r="L262" s="1">
        <v>991</v>
      </c>
      <c r="M262" s="1">
        <v>289000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289000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289000</v>
      </c>
      <c r="AJ262" s="1">
        <v>291</v>
      </c>
    </row>
    <row r="263" spans="1:36" hidden="1" x14ac:dyDescent="0.3">
      <c r="A263" s="1">
        <v>34</v>
      </c>
      <c r="B263" s="1" t="s">
        <v>14</v>
      </c>
      <c r="C263" s="1" t="s">
        <v>375</v>
      </c>
      <c r="D263" s="1" t="s">
        <v>16</v>
      </c>
      <c r="E263" s="1" t="s">
        <v>17</v>
      </c>
      <c r="F263" s="1" t="s">
        <v>18</v>
      </c>
      <c r="G263" s="1" t="s">
        <v>368</v>
      </c>
      <c r="H263" s="1" t="s">
        <v>423</v>
      </c>
      <c r="I263" s="1" t="s">
        <v>21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hidden="1" x14ac:dyDescent="0.3">
      <c r="A264" s="1">
        <v>35</v>
      </c>
      <c r="B264" s="1" t="s">
        <v>14</v>
      </c>
      <c r="C264" s="1" t="s">
        <v>375</v>
      </c>
      <c r="D264" s="1" t="s">
        <v>16</v>
      </c>
      <c r="E264" s="1" t="s">
        <v>17</v>
      </c>
      <c r="F264" s="1" t="s">
        <v>18</v>
      </c>
      <c r="G264" s="1" t="s">
        <v>368</v>
      </c>
      <c r="H264" s="1" t="s">
        <v>424</v>
      </c>
      <c r="I264" s="1" t="s">
        <v>21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hidden="1" x14ac:dyDescent="0.3">
      <c r="A265" s="1">
        <v>36</v>
      </c>
      <c r="B265" s="1" t="s">
        <v>14</v>
      </c>
      <c r="C265" s="1" t="s">
        <v>375</v>
      </c>
      <c r="D265" s="1" t="s">
        <v>16</v>
      </c>
      <c r="E265" s="1" t="s">
        <v>17</v>
      </c>
      <c r="F265" s="1" t="s">
        <v>18</v>
      </c>
      <c r="G265" s="1" t="s">
        <v>368</v>
      </c>
      <c r="H265" s="1" t="s">
        <v>425</v>
      </c>
      <c r="I265" s="1" t="s">
        <v>21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0</v>
      </c>
      <c r="AJ265" s="1">
        <v>0</v>
      </c>
    </row>
    <row r="266" spans="1:36" x14ac:dyDescent="0.3">
      <c r="A266" s="2"/>
      <c r="B266" s="2" t="s">
        <v>47</v>
      </c>
      <c r="C266" s="2" t="s">
        <v>375</v>
      </c>
      <c r="D266" s="2"/>
      <c r="E266" s="2"/>
      <c r="F266" s="2"/>
      <c r="G266" s="2"/>
      <c r="H266" s="2"/>
      <c r="I266" s="2"/>
      <c r="J266" s="2"/>
      <c r="K266" s="2">
        <v>28373</v>
      </c>
      <c r="L266" s="2">
        <v>28373</v>
      </c>
      <c r="M266" s="2">
        <v>3516000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3516000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3516000</v>
      </c>
      <c r="AJ266" s="2"/>
    </row>
    <row r="267" spans="1:36" hidden="1" x14ac:dyDescent="0.3">
      <c r="A267" s="1">
        <v>1</v>
      </c>
      <c r="B267" s="1" t="s">
        <v>14</v>
      </c>
      <c r="C267" s="1" t="s">
        <v>426</v>
      </c>
      <c r="D267" s="1" t="s">
        <v>16</v>
      </c>
      <c r="E267" s="1" t="s">
        <v>17</v>
      </c>
      <c r="F267" s="1" t="s">
        <v>29</v>
      </c>
      <c r="G267" s="1" t="s">
        <v>61</v>
      </c>
      <c r="H267" s="1" t="s">
        <v>427</v>
      </c>
      <c r="I267" s="1" t="s">
        <v>26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hidden="1" x14ac:dyDescent="0.3">
      <c r="A268" s="1">
        <v>2</v>
      </c>
      <c r="B268" s="1" t="s">
        <v>14</v>
      </c>
      <c r="C268" s="1" t="s">
        <v>426</v>
      </c>
      <c r="D268" s="1" t="s">
        <v>16</v>
      </c>
      <c r="E268" s="1" t="s">
        <v>17</v>
      </c>
      <c r="F268" s="1" t="s">
        <v>18</v>
      </c>
      <c r="G268" s="1" t="s">
        <v>19</v>
      </c>
      <c r="H268" s="1" t="s">
        <v>428</v>
      </c>
      <c r="I268" s="1" t="s">
        <v>21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hidden="1" x14ac:dyDescent="0.3">
      <c r="A269" s="1">
        <v>3</v>
      </c>
      <c r="B269" s="1" t="s">
        <v>14</v>
      </c>
      <c r="C269" s="1" t="s">
        <v>426</v>
      </c>
      <c r="D269" s="1" t="s">
        <v>16</v>
      </c>
      <c r="E269" s="1" t="s">
        <v>17</v>
      </c>
      <c r="F269" s="1" t="s">
        <v>29</v>
      </c>
      <c r="G269" s="1" t="s">
        <v>61</v>
      </c>
      <c r="H269" s="1" t="s">
        <v>429</v>
      </c>
      <c r="I269" s="1" t="s">
        <v>26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hidden="1" x14ac:dyDescent="0.3">
      <c r="A270" s="1">
        <v>4</v>
      </c>
      <c r="B270" s="1" t="s">
        <v>14</v>
      </c>
      <c r="C270" s="1" t="s">
        <v>426</v>
      </c>
      <c r="D270" s="1" t="s">
        <v>16</v>
      </c>
      <c r="E270" s="1" t="s">
        <v>17</v>
      </c>
      <c r="F270" s="1" t="s">
        <v>29</v>
      </c>
      <c r="G270" s="1" t="s">
        <v>61</v>
      </c>
      <c r="H270" s="1" t="s">
        <v>430</v>
      </c>
      <c r="I270" s="1" t="s">
        <v>26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0</v>
      </c>
      <c r="AJ270" s="1">
        <v>0</v>
      </c>
    </row>
    <row r="271" spans="1:36" hidden="1" x14ac:dyDescent="0.3">
      <c r="A271" s="1">
        <v>5</v>
      </c>
      <c r="B271" s="1" t="s">
        <v>14</v>
      </c>
      <c r="C271" s="1" t="s">
        <v>426</v>
      </c>
      <c r="D271" s="1" t="s">
        <v>16</v>
      </c>
      <c r="E271" s="1" t="s">
        <v>17</v>
      </c>
      <c r="F271" s="1" t="s">
        <v>29</v>
      </c>
      <c r="G271" s="1" t="s">
        <v>61</v>
      </c>
      <c r="H271" s="1" t="s">
        <v>431</v>
      </c>
      <c r="I271" s="1" t="s">
        <v>26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0</v>
      </c>
      <c r="AJ271" s="1">
        <v>0</v>
      </c>
    </row>
    <row r="272" spans="1:36" hidden="1" x14ac:dyDescent="0.3">
      <c r="A272" s="1">
        <v>6</v>
      </c>
      <c r="B272" s="1" t="s">
        <v>14</v>
      </c>
      <c r="C272" s="1" t="s">
        <v>426</v>
      </c>
      <c r="D272" s="1" t="s">
        <v>16</v>
      </c>
      <c r="E272" s="1" t="s">
        <v>17</v>
      </c>
      <c r="F272" s="1" t="s">
        <v>29</v>
      </c>
      <c r="G272" s="1" t="s">
        <v>61</v>
      </c>
      <c r="H272" s="1" t="s">
        <v>432</v>
      </c>
      <c r="I272" s="1" t="s">
        <v>26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0</v>
      </c>
      <c r="AJ272" s="1">
        <v>0</v>
      </c>
    </row>
    <row r="273" spans="1:36" hidden="1" x14ac:dyDescent="0.3">
      <c r="A273" s="1">
        <v>7</v>
      </c>
      <c r="B273" s="1" t="s">
        <v>14</v>
      </c>
      <c r="C273" s="1" t="s">
        <v>426</v>
      </c>
      <c r="D273" s="1" t="s">
        <v>16</v>
      </c>
      <c r="E273" s="1" t="s">
        <v>17</v>
      </c>
      <c r="F273" s="1" t="s">
        <v>18</v>
      </c>
      <c r="G273" s="1" t="s">
        <v>69</v>
      </c>
      <c r="H273" s="1" t="s">
        <v>433</v>
      </c>
      <c r="I273" s="1" t="s">
        <v>21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0</v>
      </c>
      <c r="AJ273" s="1">
        <v>0</v>
      </c>
    </row>
    <row r="274" spans="1:36" hidden="1" x14ac:dyDescent="0.3">
      <c r="A274" s="1">
        <v>8</v>
      </c>
      <c r="B274" s="1" t="s">
        <v>14</v>
      </c>
      <c r="C274" s="1" t="s">
        <v>426</v>
      </c>
      <c r="D274" s="1" t="s">
        <v>16</v>
      </c>
      <c r="E274" s="1" t="s">
        <v>17</v>
      </c>
      <c r="F274" s="1" t="s">
        <v>29</v>
      </c>
      <c r="G274" s="1" t="s">
        <v>79</v>
      </c>
      <c r="H274" s="1" t="s">
        <v>435</v>
      </c>
      <c r="I274" s="1" t="s">
        <v>26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0</v>
      </c>
      <c r="AJ274" s="1">
        <v>0</v>
      </c>
    </row>
    <row r="275" spans="1:36" hidden="1" x14ac:dyDescent="0.3">
      <c r="A275" s="1">
        <v>9</v>
      </c>
      <c r="B275" s="1" t="s">
        <v>14</v>
      </c>
      <c r="C275" s="1" t="s">
        <v>426</v>
      </c>
      <c r="D275" s="1" t="s">
        <v>16</v>
      </c>
      <c r="E275" s="1" t="s">
        <v>17</v>
      </c>
      <c r="F275" s="1" t="s">
        <v>29</v>
      </c>
      <c r="G275" s="1" t="s">
        <v>61</v>
      </c>
      <c r="H275" s="1" t="s">
        <v>437</v>
      </c>
      <c r="I275" s="1" t="s">
        <v>26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0</v>
      </c>
      <c r="AJ275" s="1">
        <v>0</v>
      </c>
    </row>
    <row r="276" spans="1:36" x14ac:dyDescent="0.3">
      <c r="A276" s="1">
        <v>10</v>
      </c>
      <c r="B276" s="1" t="s">
        <v>14</v>
      </c>
      <c r="C276" s="1" t="s">
        <v>426</v>
      </c>
      <c r="D276" s="1" t="s">
        <v>434</v>
      </c>
      <c r="E276" s="1" t="s">
        <v>17</v>
      </c>
      <c r="F276" s="1" t="s">
        <v>49</v>
      </c>
      <c r="G276" s="1" t="s">
        <v>88</v>
      </c>
      <c r="H276" s="1" t="s">
        <v>89</v>
      </c>
      <c r="I276" s="1" t="s">
        <v>49</v>
      </c>
      <c r="J276" s="1">
        <v>22</v>
      </c>
      <c r="K276" s="1">
        <v>2246</v>
      </c>
      <c r="L276" s="1">
        <v>2246</v>
      </c>
      <c r="M276" s="1">
        <v>120150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120150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120150</v>
      </c>
      <c r="AJ276" s="1">
        <v>53</v>
      </c>
    </row>
    <row r="277" spans="1:36" hidden="1" x14ac:dyDescent="0.3">
      <c r="A277" s="1">
        <v>11</v>
      </c>
      <c r="B277" s="1" t="s">
        <v>14</v>
      </c>
      <c r="C277" s="1" t="s">
        <v>426</v>
      </c>
      <c r="D277" s="1" t="s">
        <v>16</v>
      </c>
      <c r="E277" s="1" t="s">
        <v>17</v>
      </c>
      <c r="F277" s="1" t="s">
        <v>29</v>
      </c>
      <c r="G277" s="1" t="s">
        <v>30</v>
      </c>
      <c r="H277" s="1" t="s">
        <v>439</v>
      </c>
      <c r="I277" s="1" t="s">
        <v>26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0</v>
      </c>
      <c r="AJ277" s="1">
        <v>0</v>
      </c>
    </row>
    <row r="278" spans="1:36" x14ac:dyDescent="0.3">
      <c r="A278" s="1">
        <v>12</v>
      </c>
      <c r="B278" s="1" t="s">
        <v>14</v>
      </c>
      <c r="C278" s="1" t="s">
        <v>426</v>
      </c>
      <c r="D278" s="1" t="s">
        <v>440</v>
      </c>
      <c r="E278" s="1" t="s">
        <v>32</v>
      </c>
      <c r="F278" s="1" t="s">
        <v>29</v>
      </c>
      <c r="G278" s="1" t="s">
        <v>268</v>
      </c>
      <c r="H278" s="1" t="s">
        <v>441</v>
      </c>
      <c r="I278" s="1" t="s">
        <v>26</v>
      </c>
      <c r="J278" s="1">
        <v>24</v>
      </c>
      <c r="K278" s="1">
        <v>2431</v>
      </c>
      <c r="L278" s="1">
        <v>2429</v>
      </c>
      <c r="M278" s="1">
        <v>350000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350000</v>
      </c>
      <c r="X278" s="1">
        <v>0</v>
      </c>
      <c r="Y278" s="1">
        <v>0</v>
      </c>
      <c r="Z278" s="1">
        <v>0</v>
      </c>
      <c r="AA278" s="1">
        <v>1500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1500</v>
      </c>
      <c r="AI278" s="7">
        <v>351500</v>
      </c>
      <c r="AJ278" s="1">
        <v>143</v>
      </c>
    </row>
    <row r="279" spans="1:36" x14ac:dyDescent="0.3">
      <c r="A279" s="1">
        <v>13</v>
      </c>
      <c r="B279" s="1" t="s">
        <v>14</v>
      </c>
      <c r="C279" s="1" t="s">
        <v>426</v>
      </c>
      <c r="D279" s="1" t="s">
        <v>446</v>
      </c>
      <c r="E279" s="1" t="s">
        <v>17</v>
      </c>
      <c r="F279" s="1" t="s">
        <v>29</v>
      </c>
      <c r="G279" s="1" t="s">
        <v>61</v>
      </c>
      <c r="H279" s="1" t="s">
        <v>447</v>
      </c>
      <c r="I279" s="1" t="s">
        <v>26</v>
      </c>
      <c r="J279" s="1">
        <v>25</v>
      </c>
      <c r="K279" s="1">
        <v>3258</v>
      </c>
      <c r="L279" s="1">
        <v>3258</v>
      </c>
      <c r="M279" s="1">
        <v>284000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284000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284000</v>
      </c>
      <c r="AJ279" s="1">
        <v>87</v>
      </c>
    </row>
    <row r="280" spans="1:36" hidden="1" x14ac:dyDescent="0.3">
      <c r="A280" s="1">
        <v>14</v>
      </c>
      <c r="B280" s="1" t="s">
        <v>14</v>
      </c>
      <c r="C280" s="1" t="s">
        <v>426</v>
      </c>
      <c r="D280" s="1" t="s">
        <v>16</v>
      </c>
      <c r="E280" s="1" t="s">
        <v>17</v>
      </c>
      <c r="F280" s="1" t="s">
        <v>37</v>
      </c>
      <c r="G280" s="1" t="s">
        <v>121</v>
      </c>
      <c r="H280" s="1" t="s">
        <v>448</v>
      </c>
      <c r="I280" s="1" t="s">
        <v>198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0</v>
      </c>
      <c r="AJ280" s="1">
        <v>0</v>
      </c>
    </row>
    <row r="281" spans="1:36" hidden="1" x14ac:dyDescent="0.3">
      <c r="A281" s="1">
        <v>15</v>
      </c>
      <c r="B281" s="1" t="s">
        <v>14</v>
      </c>
      <c r="C281" s="1" t="s">
        <v>426</v>
      </c>
      <c r="D281" s="1" t="s">
        <v>16</v>
      </c>
      <c r="E281" s="1" t="s">
        <v>17</v>
      </c>
      <c r="F281" s="1" t="s">
        <v>152</v>
      </c>
      <c r="G281" s="1" t="s">
        <v>223</v>
      </c>
      <c r="H281" s="1" t="s">
        <v>449</v>
      </c>
      <c r="I281" s="1" t="s">
        <v>21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0</v>
      </c>
      <c r="AJ281" s="1">
        <v>0</v>
      </c>
    </row>
    <row r="282" spans="1:36" x14ac:dyDescent="0.3">
      <c r="A282" s="1">
        <v>16</v>
      </c>
      <c r="B282" s="1" t="s">
        <v>14</v>
      </c>
      <c r="C282" s="1" t="s">
        <v>426</v>
      </c>
      <c r="D282" s="1" t="s">
        <v>577</v>
      </c>
      <c r="E282" s="1" t="s">
        <v>17</v>
      </c>
      <c r="F282" s="1" t="s">
        <v>29</v>
      </c>
      <c r="G282" s="1" t="s">
        <v>61</v>
      </c>
      <c r="H282" s="1" t="s">
        <v>135</v>
      </c>
      <c r="I282" s="1" t="s">
        <v>26</v>
      </c>
      <c r="J282" s="1">
        <v>19</v>
      </c>
      <c r="K282" s="1">
        <v>2787</v>
      </c>
      <c r="L282" s="1">
        <v>2787</v>
      </c>
      <c r="M282" s="1">
        <v>300000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300000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300000</v>
      </c>
      <c r="AJ282" s="1">
        <v>107</v>
      </c>
    </row>
    <row r="283" spans="1:36" x14ac:dyDescent="0.3">
      <c r="A283" s="1">
        <v>17</v>
      </c>
      <c r="B283" s="1" t="s">
        <v>14</v>
      </c>
      <c r="C283" s="1" t="s">
        <v>426</v>
      </c>
      <c r="D283" s="1" t="s">
        <v>434</v>
      </c>
      <c r="E283" s="1" t="s">
        <v>32</v>
      </c>
      <c r="F283" s="1" t="s">
        <v>29</v>
      </c>
      <c r="G283" s="1" t="s">
        <v>33</v>
      </c>
      <c r="H283" s="1" t="s">
        <v>453</v>
      </c>
      <c r="I283" s="1" t="s">
        <v>26</v>
      </c>
      <c r="J283" s="1">
        <v>23</v>
      </c>
      <c r="K283" s="1">
        <v>2772</v>
      </c>
      <c r="L283" s="1">
        <v>2772</v>
      </c>
      <c r="M283" s="1">
        <v>280000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280000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280000</v>
      </c>
      <c r="AJ283" s="1">
        <v>101</v>
      </c>
    </row>
    <row r="284" spans="1:36" hidden="1" x14ac:dyDescent="0.3">
      <c r="A284" s="1">
        <v>18</v>
      </c>
      <c r="B284" s="1" t="s">
        <v>14</v>
      </c>
      <c r="C284" s="1" t="s">
        <v>426</v>
      </c>
      <c r="D284" s="1" t="s">
        <v>16</v>
      </c>
      <c r="E284" s="1" t="s">
        <v>17</v>
      </c>
      <c r="F284" s="1" t="s">
        <v>37</v>
      </c>
      <c r="G284" s="1" t="s">
        <v>454</v>
      </c>
      <c r="H284" s="1" t="s">
        <v>455</v>
      </c>
      <c r="I284" s="1" t="s">
        <v>198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0</v>
      </c>
      <c r="AJ284" s="1">
        <v>0</v>
      </c>
    </row>
    <row r="285" spans="1:36" hidden="1" x14ac:dyDescent="0.3">
      <c r="A285" s="1">
        <v>19</v>
      </c>
      <c r="B285" s="1" t="s">
        <v>14</v>
      </c>
      <c r="C285" s="1" t="s">
        <v>426</v>
      </c>
      <c r="D285" s="1" t="s">
        <v>16</v>
      </c>
      <c r="E285" s="1" t="s">
        <v>17</v>
      </c>
      <c r="F285" s="1" t="s">
        <v>29</v>
      </c>
      <c r="G285" s="1" t="s">
        <v>61</v>
      </c>
      <c r="H285" s="1" t="s">
        <v>456</v>
      </c>
      <c r="I285" s="1" t="s">
        <v>26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0</v>
      </c>
      <c r="AJ285" s="1">
        <v>0</v>
      </c>
    </row>
    <row r="286" spans="1:36" hidden="1" x14ac:dyDescent="0.3">
      <c r="A286" s="1">
        <v>20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29</v>
      </c>
      <c r="G286" s="1" t="s">
        <v>61</v>
      </c>
      <c r="H286" s="1" t="s">
        <v>457</v>
      </c>
      <c r="I286" s="1" t="s">
        <v>26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hidden="1" x14ac:dyDescent="0.3">
      <c r="A287" s="1">
        <v>21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29</v>
      </c>
      <c r="G287" s="1" t="s">
        <v>458</v>
      </c>
      <c r="H287" s="1" t="s">
        <v>459</v>
      </c>
      <c r="I287" s="1" t="s">
        <v>26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x14ac:dyDescent="0.3">
      <c r="A288" s="1">
        <v>22</v>
      </c>
      <c r="B288" s="1" t="s">
        <v>14</v>
      </c>
      <c r="C288" s="1" t="s">
        <v>426</v>
      </c>
      <c r="D288" s="1" t="s">
        <v>436</v>
      </c>
      <c r="E288" s="1" t="s">
        <v>17</v>
      </c>
      <c r="F288" s="1" t="s">
        <v>29</v>
      </c>
      <c r="G288" s="1" t="s">
        <v>61</v>
      </c>
      <c r="H288" s="1" t="s">
        <v>460</v>
      </c>
      <c r="I288" s="1" t="s">
        <v>26</v>
      </c>
      <c r="J288" s="1">
        <v>26</v>
      </c>
      <c r="K288" s="1">
        <v>4764</v>
      </c>
      <c r="L288" s="1">
        <v>4764</v>
      </c>
      <c r="M288" s="1">
        <v>450000</v>
      </c>
      <c r="N288" s="1">
        <v>3400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453400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453400</v>
      </c>
      <c r="AJ288" s="1">
        <v>94</v>
      </c>
    </row>
    <row r="289" spans="1:36" x14ac:dyDescent="0.3">
      <c r="A289" s="1">
        <v>23</v>
      </c>
      <c r="B289" s="1" t="s">
        <v>14</v>
      </c>
      <c r="C289" s="1" t="s">
        <v>426</v>
      </c>
      <c r="D289" s="1" t="s">
        <v>442</v>
      </c>
      <c r="E289" s="1" t="s">
        <v>17</v>
      </c>
      <c r="F289" s="1" t="s">
        <v>29</v>
      </c>
      <c r="G289" s="1" t="s">
        <v>61</v>
      </c>
      <c r="H289" s="1" t="s">
        <v>461</v>
      </c>
      <c r="I289" s="1" t="s">
        <v>26</v>
      </c>
      <c r="J289" s="1">
        <v>27</v>
      </c>
      <c r="K289" s="1">
        <v>3413</v>
      </c>
      <c r="L289" s="1">
        <v>3413</v>
      </c>
      <c r="M289" s="1">
        <v>403000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403000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403000</v>
      </c>
      <c r="AJ289" s="1">
        <v>118</v>
      </c>
    </row>
    <row r="290" spans="1:36" hidden="1" x14ac:dyDescent="0.3">
      <c r="A290" s="1">
        <v>24</v>
      </c>
      <c r="B290" s="1" t="s">
        <v>14</v>
      </c>
      <c r="C290" s="1" t="s">
        <v>426</v>
      </c>
      <c r="D290" s="1" t="s">
        <v>16</v>
      </c>
      <c r="E290" s="1" t="s">
        <v>17</v>
      </c>
      <c r="F290" s="1" t="s">
        <v>29</v>
      </c>
      <c r="G290" s="1" t="s">
        <v>98</v>
      </c>
      <c r="H290" s="1" t="s">
        <v>462</v>
      </c>
      <c r="I290" s="1" t="s">
        <v>26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x14ac:dyDescent="0.3">
      <c r="A291" s="1">
        <v>25</v>
      </c>
      <c r="B291" s="1" t="s">
        <v>14</v>
      </c>
      <c r="C291" s="1" t="s">
        <v>426</v>
      </c>
      <c r="D291" s="1" t="s">
        <v>438</v>
      </c>
      <c r="E291" s="1" t="s">
        <v>17</v>
      </c>
      <c r="F291" s="1" t="s">
        <v>29</v>
      </c>
      <c r="G291" s="1" t="s">
        <v>44</v>
      </c>
      <c r="H291" s="1" t="s">
        <v>463</v>
      </c>
      <c r="I291" s="1" t="s">
        <v>21</v>
      </c>
      <c r="J291" s="1">
        <v>23</v>
      </c>
      <c r="K291" s="1">
        <v>3840</v>
      </c>
      <c r="L291" s="1">
        <v>3840</v>
      </c>
      <c r="M291" s="1">
        <v>563000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563000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563000</v>
      </c>
      <c r="AJ291" s="1">
        <v>146</v>
      </c>
    </row>
    <row r="292" spans="1:36" hidden="1" x14ac:dyDescent="0.3">
      <c r="A292" s="1">
        <v>26</v>
      </c>
      <c r="B292" s="1" t="s">
        <v>14</v>
      </c>
      <c r="C292" s="1" t="s">
        <v>426</v>
      </c>
      <c r="D292" s="1" t="s">
        <v>16</v>
      </c>
      <c r="E292" s="1" t="s">
        <v>17</v>
      </c>
      <c r="F292" s="1" t="s">
        <v>18</v>
      </c>
      <c r="G292" s="1" t="s">
        <v>368</v>
      </c>
      <c r="H292" s="1" t="s">
        <v>464</v>
      </c>
      <c r="I292" s="1" t="s">
        <v>21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0</v>
      </c>
      <c r="AJ292" s="1">
        <v>0</v>
      </c>
    </row>
    <row r="293" spans="1:36" x14ac:dyDescent="0.3">
      <c r="A293" s="2"/>
      <c r="B293" s="2" t="s">
        <v>47</v>
      </c>
      <c r="C293" s="2" t="s">
        <v>426</v>
      </c>
      <c r="D293" s="2"/>
      <c r="E293" s="2"/>
      <c r="F293" s="2"/>
      <c r="G293" s="2"/>
      <c r="H293" s="2"/>
      <c r="I293" s="2"/>
      <c r="J293" s="2"/>
      <c r="K293" s="2">
        <v>25511</v>
      </c>
      <c r="L293" s="2">
        <v>25509</v>
      </c>
      <c r="M293" s="2">
        <v>2750150</v>
      </c>
      <c r="N293" s="2">
        <v>3400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2753550</v>
      </c>
      <c r="X293" s="2">
        <v>0</v>
      </c>
      <c r="Y293" s="2">
        <v>0</v>
      </c>
      <c r="Z293" s="2">
        <v>0</v>
      </c>
      <c r="AA293" s="2">
        <v>1500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1500</v>
      </c>
      <c r="AI293" s="2">
        <v>2755050</v>
      </c>
      <c r="AJ293" s="2"/>
    </row>
    <row r="294" spans="1:36" hidden="1" x14ac:dyDescent="0.3">
      <c r="A294" s="1">
        <v>1</v>
      </c>
      <c r="B294" s="1" t="s">
        <v>14</v>
      </c>
      <c r="C294" s="1" t="s">
        <v>465</v>
      </c>
      <c r="D294" s="1" t="s">
        <v>16</v>
      </c>
      <c r="E294" s="1" t="s">
        <v>22</v>
      </c>
      <c r="F294" s="1" t="s">
        <v>29</v>
      </c>
      <c r="G294" s="1" t="s">
        <v>246</v>
      </c>
      <c r="H294" s="1" t="s">
        <v>466</v>
      </c>
      <c r="I294" s="1" t="s">
        <v>26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0</v>
      </c>
      <c r="AJ294" s="1">
        <v>0</v>
      </c>
    </row>
    <row r="295" spans="1:36" hidden="1" x14ac:dyDescent="0.3">
      <c r="A295" s="1">
        <v>2</v>
      </c>
      <c r="B295" s="1" t="s">
        <v>14</v>
      </c>
      <c r="C295" s="1" t="s">
        <v>465</v>
      </c>
      <c r="D295" s="1" t="s">
        <v>16</v>
      </c>
      <c r="E295" s="1" t="s">
        <v>17</v>
      </c>
      <c r="F295" s="1" t="s">
        <v>49</v>
      </c>
      <c r="G295" s="1" t="s">
        <v>63</v>
      </c>
      <c r="H295" s="1" t="s">
        <v>467</v>
      </c>
      <c r="I295" s="1" t="s">
        <v>49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0</v>
      </c>
      <c r="AJ295" s="1">
        <v>0</v>
      </c>
    </row>
    <row r="296" spans="1:36" hidden="1" x14ac:dyDescent="0.3">
      <c r="A296" s="1">
        <v>3</v>
      </c>
      <c r="B296" s="1" t="s">
        <v>14</v>
      </c>
      <c r="C296" s="1" t="s">
        <v>465</v>
      </c>
      <c r="D296" s="1" t="s">
        <v>16</v>
      </c>
      <c r="E296" s="1" t="s">
        <v>22</v>
      </c>
      <c r="F296" s="1" t="s">
        <v>49</v>
      </c>
      <c r="G296" s="1" t="s">
        <v>195</v>
      </c>
      <c r="H296" s="1" t="s">
        <v>468</v>
      </c>
      <c r="I296" s="1" t="s">
        <v>49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hidden="1" x14ac:dyDescent="0.3">
      <c r="A297" s="1">
        <v>4</v>
      </c>
      <c r="B297" s="1" t="s">
        <v>14</v>
      </c>
      <c r="C297" s="1" t="s">
        <v>465</v>
      </c>
      <c r="D297" s="1" t="s">
        <v>16</v>
      </c>
      <c r="E297" s="1" t="s">
        <v>17</v>
      </c>
      <c r="F297" s="1" t="s">
        <v>29</v>
      </c>
      <c r="G297" s="1" t="s">
        <v>98</v>
      </c>
      <c r="H297" s="1" t="s">
        <v>469</v>
      </c>
      <c r="I297" s="1" t="s">
        <v>26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7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>
        <v>0</v>
      </c>
      <c r="AI297" s="7">
        <v>0</v>
      </c>
      <c r="AJ297" s="1">
        <v>0</v>
      </c>
    </row>
    <row r="298" spans="1:36" x14ac:dyDescent="0.3">
      <c r="A298" s="2"/>
      <c r="B298" s="2" t="s">
        <v>47</v>
      </c>
      <c r="C298" s="2" t="s">
        <v>465</v>
      </c>
      <c r="D298" s="2"/>
      <c r="E298" s="2"/>
      <c r="F298" s="2"/>
      <c r="G298" s="2"/>
      <c r="H298" s="2"/>
      <c r="I298" s="2"/>
      <c r="J298" s="2"/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/>
    </row>
    <row r="299" spans="1:36" hidden="1" x14ac:dyDescent="0.3">
      <c r="A299" s="1">
        <v>1</v>
      </c>
      <c r="B299" s="1" t="s">
        <v>14</v>
      </c>
      <c r="C299" s="1" t="s">
        <v>472</v>
      </c>
      <c r="D299" s="1" t="s">
        <v>16</v>
      </c>
      <c r="E299" s="1" t="s">
        <v>17</v>
      </c>
      <c r="F299" s="1" t="s">
        <v>49</v>
      </c>
      <c r="G299" s="1" t="s">
        <v>63</v>
      </c>
      <c r="H299" s="1" t="s">
        <v>473</v>
      </c>
      <c r="I299" s="1" t="s">
        <v>49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7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7">
        <v>0</v>
      </c>
      <c r="AI299" s="7">
        <v>0</v>
      </c>
      <c r="AJ299" s="1">
        <v>0</v>
      </c>
    </row>
    <row r="300" spans="1:36" hidden="1" x14ac:dyDescent="0.3">
      <c r="A300" s="1">
        <v>2</v>
      </c>
      <c r="B300" s="1" t="s">
        <v>14</v>
      </c>
      <c r="C300" s="1" t="s">
        <v>472</v>
      </c>
      <c r="D300" s="1" t="s">
        <v>16</v>
      </c>
      <c r="E300" s="1" t="s">
        <v>17</v>
      </c>
      <c r="F300" s="1" t="s">
        <v>49</v>
      </c>
      <c r="G300" s="1" t="s">
        <v>63</v>
      </c>
      <c r="H300" s="1" t="s">
        <v>474</v>
      </c>
      <c r="I300" s="1" t="s">
        <v>49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hidden="1" x14ac:dyDescent="0.3">
      <c r="A301" s="1">
        <v>3</v>
      </c>
      <c r="B301" s="1" t="s">
        <v>14</v>
      </c>
      <c r="C301" s="1" t="s">
        <v>472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475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hidden="1" x14ac:dyDescent="0.3">
      <c r="A302" s="1">
        <v>4</v>
      </c>
      <c r="B302" s="1" t="s">
        <v>14</v>
      </c>
      <c r="C302" s="1" t="s">
        <v>472</v>
      </c>
      <c r="D302" s="1" t="s">
        <v>16</v>
      </c>
      <c r="E302" s="1" t="s">
        <v>17</v>
      </c>
      <c r="F302" s="1" t="s">
        <v>49</v>
      </c>
      <c r="G302" s="1" t="s">
        <v>63</v>
      </c>
      <c r="H302" s="1" t="s">
        <v>476</v>
      </c>
      <c r="I302" s="1" t="s">
        <v>49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hidden="1" x14ac:dyDescent="0.3">
      <c r="A303" s="1">
        <v>5</v>
      </c>
      <c r="B303" s="1" t="s">
        <v>14</v>
      </c>
      <c r="C303" s="1" t="s">
        <v>472</v>
      </c>
      <c r="D303" s="1" t="s">
        <v>16</v>
      </c>
      <c r="E303" s="1" t="s">
        <v>17</v>
      </c>
      <c r="F303" s="1" t="s">
        <v>49</v>
      </c>
      <c r="G303" s="1" t="s">
        <v>63</v>
      </c>
      <c r="H303" s="1" t="s">
        <v>477</v>
      </c>
      <c r="I303" s="1" t="s">
        <v>49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hidden="1" x14ac:dyDescent="0.3">
      <c r="A304" s="1">
        <v>6</v>
      </c>
      <c r="B304" s="1" t="s">
        <v>14</v>
      </c>
      <c r="C304" s="1" t="s">
        <v>472</v>
      </c>
      <c r="D304" s="1" t="s">
        <v>16</v>
      </c>
      <c r="E304" s="1" t="s">
        <v>17</v>
      </c>
      <c r="F304" s="1" t="s">
        <v>18</v>
      </c>
      <c r="G304" s="1" t="s">
        <v>69</v>
      </c>
      <c r="H304" s="1" t="s">
        <v>478</v>
      </c>
      <c r="I304" s="1" t="s">
        <v>21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hidden="1" x14ac:dyDescent="0.3">
      <c r="A305" s="1">
        <v>7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29</v>
      </c>
      <c r="G305" s="1" t="s">
        <v>61</v>
      </c>
      <c r="H305" s="1" t="s">
        <v>479</v>
      </c>
      <c r="I305" s="1" t="s">
        <v>26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hidden="1" x14ac:dyDescent="0.3">
      <c r="A306" s="1">
        <v>8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18</v>
      </c>
      <c r="G306" s="1" t="s">
        <v>19</v>
      </c>
      <c r="H306" s="1" t="s">
        <v>480</v>
      </c>
      <c r="I306" s="1" t="s">
        <v>21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hidden="1" x14ac:dyDescent="0.3">
      <c r="A307" s="1">
        <v>9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40</v>
      </c>
      <c r="G307" s="1" t="s">
        <v>242</v>
      </c>
      <c r="H307" s="1" t="s">
        <v>481</v>
      </c>
      <c r="I307" s="1" t="s">
        <v>26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hidden="1" x14ac:dyDescent="0.3">
      <c r="A308" s="1">
        <v>10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29</v>
      </c>
      <c r="G308" s="1" t="s">
        <v>61</v>
      </c>
      <c r="H308" s="1" t="s">
        <v>482</v>
      </c>
      <c r="I308" s="1" t="s">
        <v>26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hidden="1" x14ac:dyDescent="0.3">
      <c r="A309" s="1">
        <v>11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40</v>
      </c>
      <c r="G309" s="1" t="s">
        <v>242</v>
      </c>
      <c r="H309" s="1" t="s">
        <v>483</v>
      </c>
      <c r="I309" s="1" t="s">
        <v>26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hidden="1" x14ac:dyDescent="0.3">
      <c r="A310" s="1">
        <v>12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49</v>
      </c>
      <c r="G310" s="1" t="s">
        <v>63</v>
      </c>
      <c r="H310" s="1" t="s">
        <v>484</v>
      </c>
      <c r="I310" s="1" t="s">
        <v>49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hidden="1" x14ac:dyDescent="0.3">
      <c r="A311" s="1">
        <v>13</v>
      </c>
      <c r="B311" s="1" t="s">
        <v>14</v>
      </c>
      <c r="C311" s="1" t="s">
        <v>472</v>
      </c>
      <c r="D311" s="1" t="s">
        <v>16</v>
      </c>
      <c r="E311" s="1" t="s">
        <v>17</v>
      </c>
      <c r="F311" s="1" t="s">
        <v>49</v>
      </c>
      <c r="G311" s="1" t="s">
        <v>63</v>
      </c>
      <c r="H311" s="1" t="s">
        <v>485</v>
      </c>
      <c r="I311" s="1" t="s">
        <v>49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hidden="1" x14ac:dyDescent="0.3">
      <c r="A312" s="1">
        <v>14</v>
      </c>
      <c r="B312" s="1" t="s">
        <v>14</v>
      </c>
      <c r="C312" s="1" t="s">
        <v>472</v>
      </c>
      <c r="D312" s="1" t="s">
        <v>16</v>
      </c>
      <c r="E312" s="1" t="s">
        <v>17</v>
      </c>
      <c r="F312" s="1" t="s">
        <v>18</v>
      </c>
      <c r="G312" s="1" t="s">
        <v>104</v>
      </c>
      <c r="H312" s="1" t="s">
        <v>487</v>
      </c>
      <c r="I312" s="1" t="s">
        <v>21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hidden="1" x14ac:dyDescent="0.3">
      <c r="A313" s="1">
        <v>15</v>
      </c>
      <c r="B313" s="1" t="s">
        <v>14</v>
      </c>
      <c r="C313" s="1" t="s">
        <v>472</v>
      </c>
      <c r="D313" s="1" t="s">
        <v>16</v>
      </c>
      <c r="E313" s="1" t="s">
        <v>17</v>
      </c>
      <c r="F313" s="1" t="s">
        <v>49</v>
      </c>
      <c r="G313" s="1" t="s">
        <v>88</v>
      </c>
      <c r="H313" s="1" t="s">
        <v>488</v>
      </c>
      <c r="I313" s="1" t="s">
        <v>49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16</v>
      </c>
      <c r="B314" s="1" t="s">
        <v>14</v>
      </c>
      <c r="C314" s="1" t="s">
        <v>472</v>
      </c>
      <c r="D314" s="1" t="s">
        <v>507</v>
      </c>
      <c r="E314" s="1" t="s">
        <v>17</v>
      </c>
      <c r="F314" s="1" t="s">
        <v>49</v>
      </c>
      <c r="G314" s="1" t="s">
        <v>88</v>
      </c>
      <c r="H314" s="1" t="s">
        <v>91</v>
      </c>
      <c r="I314" s="1" t="s">
        <v>49</v>
      </c>
      <c r="J314" s="1">
        <v>21</v>
      </c>
      <c r="K314" s="1">
        <v>2167</v>
      </c>
      <c r="L314" s="1">
        <v>2167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17</v>
      </c>
      <c r="B315" s="1" t="s">
        <v>14</v>
      </c>
      <c r="C315" s="1" t="s">
        <v>472</v>
      </c>
      <c r="D315" s="1" t="s">
        <v>699</v>
      </c>
      <c r="E315" s="1" t="s">
        <v>17</v>
      </c>
      <c r="F315" s="1" t="s">
        <v>49</v>
      </c>
      <c r="G315" s="1" t="s">
        <v>88</v>
      </c>
      <c r="H315" s="1" t="s">
        <v>492</v>
      </c>
      <c r="I315" s="1" t="s">
        <v>49</v>
      </c>
      <c r="J315" s="1">
        <v>20</v>
      </c>
      <c r="K315" s="1">
        <v>754</v>
      </c>
      <c r="L315" s="1">
        <v>754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18</v>
      </c>
      <c r="B316" s="1" t="s">
        <v>14</v>
      </c>
      <c r="C316" s="1" t="s">
        <v>472</v>
      </c>
      <c r="D316" s="1" t="s">
        <v>109</v>
      </c>
      <c r="E316" s="1" t="s">
        <v>17</v>
      </c>
      <c r="F316" s="1" t="s">
        <v>49</v>
      </c>
      <c r="G316" s="1" t="s">
        <v>88</v>
      </c>
      <c r="H316" s="1" t="s">
        <v>93</v>
      </c>
      <c r="I316" s="1" t="s">
        <v>49</v>
      </c>
      <c r="J316" s="1">
        <v>23</v>
      </c>
      <c r="K316" s="1">
        <v>1371</v>
      </c>
      <c r="L316" s="1">
        <v>1371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1">
        <v>19</v>
      </c>
      <c r="B317" s="1" t="s">
        <v>14</v>
      </c>
      <c r="C317" s="1" t="s">
        <v>472</v>
      </c>
      <c r="D317" s="1" t="s">
        <v>505</v>
      </c>
      <c r="E317" s="1" t="s">
        <v>17</v>
      </c>
      <c r="F317" s="1" t="s">
        <v>49</v>
      </c>
      <c r="G317" s="1" t="s">
        <v>88</v>
      </c>
      <c r="H317" s="1" t="s">
        <v>95</v>
      </c>
      <c r="I317" s="1" t="s">
        <v>49</v>
      </c>
      <c r="J317" s="1">
        <v>16</v>
      </c>
      <c r="K317" s="1">
        <v>774</v>
      </c>
      <c r="L317" s="1">
        <v>774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hidden="1" x14ac:dyDescent="0.3">
      <c r="A318" s="1">
        <v>20</v>
      </c>
      <c r="B318" s="1" t="s">
        <v>14</v>
      </c>
      <c r="C318" s="1" t="s">
        <v>472</v>
      </c>
      <c r="D318" s="1" t="s">
        <v>16</v>
      </c>
      <c r="E318" s="1" t="s">
        <v>17</v>
      </c>
      <c r="F318" s="1" t="s">
        <v>37</v>
      </c>
      <c r="G318" s="1" t="s">
        <v>38</v>
      </c>
      <c r="H318" s="1" t="s">
        <v>495</v>
      </c>
      <c r="I318" s="1" t="s">
        <v>198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hidden="1" x14ac:dyDescent="0.3">
      <c r="A319" s="1">
        <v>21</v>
      </c>
      <c r="B319" s="1" t="s">
        <v>14</v>
      </c>
      <c r="C319" s="1" t="s">
        <v>472</v>
      </c>
      <c r="D319" s="1" t="s">
        <v>16</v>
      </c>
      <c r="E319" s="1" t="s">
        <v>17</v>
      </c>
      <c r="F319" s="1" t="s">
        <v>29</v>
      </c>
      <c r="G319" s="1" t="s">
        <v>227</v>
      </c>
      <c r="H319" s="1" t="s">
        <v>496</v>
      </c>
      <c r="I319" s="1" t="s">
        <v>26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hidden="1" x14ac:dyDescent="0.3">
      <c r="A320" s="1">
        <v>22</v>
      </c>
      <c r="B320" s="1" t="s">
        <v>14</v>
      </c>
      <c r="C320" s="1" t="s">
        <v>472</v>
      </c>
      <c r="D320" s="1" t="s">
        <v>16</v>
      </c>
      <c r="E320" s="1" t="s">
        <v>17</v>
      </c>
      <c r="F320" s="1" t="s">
        <v>49</v>
      </c>
      <c r="G320" s="1" t="s">
        <v>101</v>
      </c>
      <c r="H320" s="1" t="s">
        <v>498</v>
      </c>
      <c r="I320" s="1" t="s">
        <v>49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hidden="1" x14ac:dyDescent="0.3">
      <c r="A321" s="1">
        <v>23</v>
      </c>
      <c r="B321" s="1" t="s">
        <v>14</v>
      </c>
      <c r="C321" s="1" t="s">
        <v>472</v>
      </c>
      <c r="D321" s="1" t="s">
        <v>16</v>
      </c>
      <c r="E321" s="1" t="s">
        <v>17</v>
      </c>
      <c r="F321" s="1" t="s">
        <v>49</v>
      </c>
      <c r="G321" s="1" t="s">
        <v>101</v>
      </c>
      <c r="H321" s="1" t="s">
        <v>500</v>
      </c>
      <c r="I321" s="1" t="s">
        <v>49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hidden="1" x14ac:dyDescent="0.3">
      <c r="A322" s="1">
        <v>24</v>
      </c>
      <c r="B322" s="1" t="s">
        <v>14</v>
      </c>
      <c r="C322" s="1" t="s">
        <v>472</v>
      </c>
      <c r="D322" s="1" t="s">
        <v>16</v>
      </c>
      <c r="E322" s="1" t="s">
        <v>17</v>
      </c>
      <c r="F322" s="1" t="s">
        <v>49</v>
      </c>
      <c r="G322" s="1" t="s">
        <v>101</v>
      </c>
      <c r="H322" s="1" t="s">
        <v>502</v>
      </c>
      <c r="I322" s="1" t="s">
        <v>49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hidden="1" x14ac:dyDescent="0.3">
      <c r="A323" s="1">
        <v>25</v>
      </c>
      <c r="B323" s="1" t="s">
        <v>14</v>
      </c>
      <c r="C323" s="1" t="s">
        <v>472</v>
      </c>
      <c r="D323" s="1" t="s">
        <v>16</v>
      </c>
      <c r="E323" s="1" t="s">
        <v>17</v>
      </c>
      <c r="F323" s="1" t="s">
        <v>49</v>
      </c>
      <c r="G323" s="1" t="s">
        <v>101</v>
      </c>
      <c r="H323" s="1" t="s">
        <v>504</v>
      </c>
      <c r="I323" s="1" t="s">
        <v>49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hidden="1" x14ac:dyDescent="0.3">
      <c r="A324" s="1">
        <v>26</v>
      </c>
      <c r="B324" s="1" t="s">
        <v>14</v>
      </c>
      <c r="C324" s="1" t="s">
        <v>472</v>
      </c>
      <c r="D324" s="1" t="s">
        <v>16</v>
      </c>
      <c r="E324" s="1" t="s">
        <v>17</v>
      </c>
      <c r="F324" s="1" t="s">
        <v>49</v>
      </c>
      <c r="G324" s="1" t="s">
        <v>101</v>
      </c>
      <c r="H324" s="1" t="s">
        <v>506</v>
      </c>
      <c r="I324" s="1" t="s">
        <v>49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hidden="1" x14ac:dyDescent="0.3">
      <c r="A325" s="1">
        <v>27</v>
      </c>
      <c r="B325" s="1" t="s">
        <v>14</v>
      </c>
      <c r="C325" s="1" t="s">
        <v>472</v>
      </c>
      <c r="D325" s="1" t="s">
        <v>16</v>
      </c>
      <c r="E325" s="1" t="s">
        <v>17</v>
      </c>
      <c r="F325" s="1" t="s">
        <v>49</v>
      </c>
      <c r="G325" s="1" t="s">
        <v>101</v>
      </c>
      <c r="H325" s="1" t="s">
        <v>544</v>
      </c>
      <c r="I325" s="1" t="s">
        <v>49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0</v>
      </c>
      <c r="AJ325" s="1">
        <v>0</v>
      </c>
    </row>
    <row r="326" spans="1:36" x14ac:dyDescent="0.3">
      <c r="A326" s="1">
        <v>28</v>
      </c>
      <c r="B326" s="1" t="s">
        <v>14</v>
      </c>
      <c r="C326" s="1" t="s">
        <v>472</v>
      </c>
      <c r="D326" s="1" t="s">
        <v>491</v>
      </c>
      <c r="E326" s="1" t="s">
        <v>17</v>
      </c>
      <c r="F326" s="1" t="s">
        <v>40</v>
      </c>
      <c r="G326" s="1" t="s">
        <v>55</v>
      </c>
      <c r="H326" s="1" t="s">
        <v>112</v>
      </c>
      <c r="I326" s="1" t="s">
        <v>21</v>
      </c>
      <c r="J326" s="1">
        <v>23</v>
      </c>
      <c r="K326" s="1">
        <v>2738</v>
      </c>
      <c r="L326" s="1">
        <v>2738</v>
      </c>
      <c r="M326" s="1">
        <v>320000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320000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320000</v>
      </c>
      <c r="AJ326" s="1">
        <v>116</v>
      </c>
    </row>
    <row r="327" spans="1:36" hidden="1" x14ac:dyDescent="0.3">
      <c r="A327" s="1">
        <v>29</v>
      </c>
      <c r="B327" s="1" t="s">
        <v>14</v>
      </c>
      <c r="C327" s="1" t="s">
        <v>472</v>
      </c>
      <c r="D327" s="1" t="s">
        <v>16</v>
      </c>
      <c r="E327" s="1" t="s">
        <v>17</v>
      </c>
      <c r="F327" s="1" t="s">
        <v>49</v>
      </c>
      <c r="G327" s="1" t="s">
        <v>221</v>
      </c>
      <c r="H327" s="1" t="s">
        <v>509</v>
      </c>
      <c r="I327" s="1" t="s">
        <v>49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0</v>
      </c>
      <c r="AJ327" s="1">
        <v>0</v>
      </c>
    </row>
    <row r="328" spans="1:36" x14ac:dyDescent="0.3">
      <c r="A328" s="1">
        <v>30</v>
      </c>
      <c r="B328" s="1" t="s">
        <v>14</v>
      </c>
      <c r="C328" s="1" t="s">
        <v>472</v>
      </c>
      <c r="D328" s="1" t="s">
        <v>580</v>
      </c>
      <c r="E328" s="1" t="s">
        <v>17</v>
      </c>
      <c r="F328" s="1" t="s">
        <v>49</v>
      </c>
      <c r="G328" s="1" t="s">
        <v>101</v>
      </c>
      <c r="H328" s="1" t="s">
        <v>127</v>
      </c>
      <c r="I328" s="1" t="s">
        <v>49</v>
      </c>
      <c r="J328" s="1">
        <v>22</v>
      </c>
      <c r="K328" s="1">
        <v>922</v>
      </c>
      <c r="L328" s="1">
        <v>922</v>
      </c>
      <c r="M328" s="1">
        <v>84488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84488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84488</v>
      </c>
      <c r="AJ328" s="1">
        <v>91</v>
      </c>
    </row>
    <row r="329" spans="1:36" x14ac:dyDescent="0.3">
      <c r="A329" s="1">
        <v>31</v>
      </c>
      <c r="B329" s="1" t="s">
        <v>14</v>
      </c>
      <c r="C329" s="1" t="s">
        <v>472</v>
      </c>
      <c r="D329" s="1" t="s">
        <v>182</v>
      </c>
      <c r="E329" s="1" t="s">
        <v>17</v>
      </c>
      <c r="F329" s="1" t="s">
        <v>49</v>
      </c>
      <c r="G329" s="1" t="s">
        <v>101</v>
      </c>
      <c r="H329" s="1" t="s">
        <v>511</v>
      </c>
      <c r="I329" s="1" t="s">
        <v>49</v>
      </c>
      <c r="J329" s="1">
        <v>25</v>
      </c>
      <c r="K329" s="1">
        <v>3082</v>
      </c>
      <c r="L329" s="1">
        <v>3082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0</v>
      </c>
      <c r="AJ329" s="1">
        <v>0</v>
      </c>
    </row>
    <row r="330" spans="1:36" hidden="1" x14ac:dyDescent="0.3">
      <c r="A330" s="1">
        <v>32</v>
      </c>
      <c r="B330" s="1" t="s">
        <v>14</v>
      </c>
      <c r="C330" s="1" t="s">
        <v>472</v>
      </c>
      <c r="D330" s="1" t="s">
        <v>16</v>
      </c>
      <c r="E330" s="1" t="s">
        <v>17</v>
      </c>
      <c r="F330" s="1" t="s">
        <v>29</v>
      </c>
      <c r="G330" s="1" t="s">
        <v>98</v>
      </c>
      <c r="H330" s="1" t="s">
        <v>516</v>
      </c>
      <c r="I330" s="1" t="s">
        <v>26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0</v>
      </c>
      <c r="AJ330" s="1">
        <v>0</v>
      </c>
    </row>
    <row r="331" spans="1:36" x14ac:dyDescent="0.3">
      <c r="A331" s="1">
        <v>33</v>
      </c>
      <c r="B331" s="1" t="s">
        <v>14</v>
      </c>
      <c r="C331" s="1" t="s">
        <v>472</v>
      </c>
      <c r="D331" s="1" t="s">
        <v>700</v>
      </c>
      <c r="E331" s="1" t="s">
        <v>17</v>
      </c>
      <c r="F331" s="1" t="s">
        <v>29</v>
      </c>
      <c r="G331" s="1" t="s">
        <v>61</v>
      </c>
      <c r="H331" s="1" t="s">
        <v>518</v>
      </c>
      <c r="I331" s="1" t="s">
        <v>26</v>
      </c>
      <c r="J331" s="1">
        <v>24</v>
      </c>
      <c r="K331" s="1">
        <v>2292</v>
      </c>
      <c r="L331" s="1">
        <v>2292</v>
      </c>
      <c r="M331" s="1">
        <v>436000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436000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436000</v>
      </c>
      <c r="AJ331" s="1">
        <v>190</v>
      </c>
    </row>
    <row r="332" spans="1:36" x14ac:dyDescent="0.3">
      <c r="A332" s="1">
        <v>34</v>
      </c>
      <c r="B332" s="1" t="s">
        <v>14</v>
      </c>
      <c r="C332" s="1" t="s">
        <v>472</v>
      </c>
      <c r="D332" s="1" t="s">
        <v>499</v>
      </c>
      <c r="E332" s="1" t="s">
        <v>17</v>
      </c>
      <c r="F332" s="1" t="s">
        <v>29</v>
      </c>
      <c r="G332" s="1" t="s">
        <v>61</v>
      </c>
      <c r="H332" s="1" t="s">
        <v>520</v>
      </c>
      <c r="I332" s="1" t="s">
        <v>26</v>
      </c>
      <c r="J332" s="1">
        <v>26</v>
      </c>
      <c r="K332" s="1">
        <v>3474</v>
      </c>
      <c r="L332" s="1">
        <v>3474</v>
      </c>
      <c r="M332" s="1">
        <v>429000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429000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429000</v>
      </c>
      <c r="AJ332" s="1">
        <v>123</v>
      </c>
    </row>
    <row r="333" spans="1:36" hidden="1" x14ac:dyDescent="0.3">
      <c r="A333" s="1">
        <v>35</v>
      </c>
      <c r="B333" s="1" t="s">
        <v>14</v>
      </c>
      <c r="C333" s="1" t="s">
        <v>472</v>
      </c>
      <c r="D333" s="1" t="s">
        <v>16</v>
      </c>
      <c r="E333" s="1" t="s">
        <v>17</v>
      </c>
      <c r="F333" s="1" t="s">
        <v>29</v>
      </c>
      <c r="G333" s="1" t="s">
        <v>38</v>
      </c>
      <c r="H333" s="1" t="s">
        <v>523</v>
      </c>
      <c r="I333" s="1" t="s">
        <v>21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0</v>
      </c>
      <c r="AJ333" s="1">
        <v>0</v>
      </c>
    </row>
    <row r="334" spans="1:36" hidden="1" x14ac:dyDescent="0.3">
      <c r="A334" s="1">
        <v>36</v>
      </c>
      <c r="B334" s="1" t="s">
        <v>14</v>
      </c>
      <c r="C334" s="1" t="s">
        <v>472</v>
      </c>
      <c r="D334" s="1" t="s">
        <v>16</v>
      </c>
      <c r="E334" s="1" t="s">
        <v>17</v>
      </c>
      <c r="F334" s="1" t="s">
        <v>49</v>
      </c>
      <c r="G334" s="1" t="s">
        <v>221</v>
      </c>
      <c r="H334" s="1" t="s">
        <v>524</v>
      </c>
      <c r="I334" s="1" t="s">
        <v>49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0</v>
      </c>
      <c r="AJ334" s="1">
        <v>0</v>
      </c>
    </row>
    <row r="335" spans="1:36" hidden="1" x14ac:dyDescent="0.3">
      <c r="A335" s="1">
        <v>37</v>
      </c>
      <c r="B335" s="1" t="s">
        <v>14</v>
      </c>
      <c r="C335" s="1" t="s">
        <v>472</v>
      </c>
      <c r="D335" s="1" t="s">
        <v>16</v>
      </c>
      <c r="E335" s="1" t="s">
        <v>17</v>
      </c>
      <c r="F335" s="1" t="s">
        <v>37</v>
      </c>
      <c r="G335" s="1" t="s">
        <v>123</v>
      </c>
      <c r="H335" s="1" t="s">
        <v>525</v>
      </c>
      <c r="I335" s="1" t="s">
        <v>21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hidden="1" x14ac:dyDescent="0.3">
      <c r="A336" s="1">
        <v>38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49</v>
      </c>
      <c r="G336" s="1" t="s">
        <v>101</v>
      </c>
      <c r="H336" s="1" t="s">
        <v>526</v>
      </c>
      <c r="I336" s="1" t="s">
        <v>49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x14ac:dyDescent="0.3">
      <c r="A337" s="1">
        <v>39</v>
      </c>
      <c r="B337" s="1" t="s">
        <v>14</v>
      </c>
      <c r="C337" s="1" t="s">
        <v>472</v>
      </c>
      <c r="D337" s="1" t="s">
        <v>514</v>
      </c>
      <c r="E337" s="1" t="s">
        <v>17</v>
      </c>
      <c r="F337" s="1" t="s">
        <v>29</v>
      </c>
      <c r="G337" s="1" t="s">
        <v>44</v>
      </c>
      <c r="H337" s="1" t="s">
        <v>527</v>
      </c>
      <c r="I337" s="1" t="s">
        <v>21</v>
      </c>
      <c r="J337" s="1">
        <v>25</v>
      </c>
      <c r="K337" s="1">
        <v>1078</v>
      </c>
      <c r="L337" s="1">
        <v>1078</v>
      </c>
      <c r="M337" s="1">
        <v>349000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349000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349000</v>
      </c>
      <c r="AJ337" s="1">
        <v>323</v>
      </c>
    </row>
    <row r="338" spans="1:36" x14ac:dyDescent="0.3">
      <c r="A338" s="1">
        <v>40</v>
      </c>
      <c r="B338" s="1" t="s">
        <v>14</v>
      </c>
      <c r="C338" s="1" t="s">
        <v>472</v>
      </c>
      <c r="D338" s="1" t="s">
        <v>585</v>
      </c>
      <c r="E338" s="1" t="s">
        <v>17</v>
      </c>
      <c r="F338" s="1" t="s">
        <v>29</v>
      </c>
      <c r="G338" s="1" t="s">
        <v>44</v>
      </c>
      <c r="H338" s="1" t="s">
        <v>528</v>
      </c>
      <c r="I338" s="1" t="s">
        <v>21</v>
      </c>
      <c r="J338" s="1">
        <v>24</v>
      </c>
      <c r="K338" s="1">
        <v>1446</v>
      </c>
      <c r="L338" s="1">
        <v>1446</v>
      </c>
      <c r="M338" s="1">
        <v>390000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390000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390000</v>
      </c>
      <c r="AJ338" s="1">
        <v>269</v>
      </c>
    </row>
    <row r="339" spans="1:36" x14ac:dyDescent="0.3">
      <c r="A339" s="1">
        <v>41</v>
      </c>
      <c r="B339" s="1" t="s">
        <v>14</v>
      </c>
      <c r="C339" s="1" t="s">
        <v>472</v>
      </c>
      <c r="D339" s="1" t="s">
        <v>501</v>
      </c>
      <c r="E339" s="1" t="s">
        <v>17</v>
      </c>
      <c r="F339" s="1" t="s">
        <v>29</v>
      </c>
      <c r="G339" s="1" t="s">
        <v>44</v>
      </c>
      <c r="H339" s="1" t="s">
        <v>529</v>
      </c>
      <c r="I339" s="1" t="s">
        <v>21</v>
      </c>
      <c r="J339" s="1">
        <v>25</v>
      </c>
      <c r="K339" s="1">
        <v>1292</v>
      </c>
      <c r="L339" s="1">
        <v>1292</v>
      </c>
      <c r="M339" s="1">
        <v>443000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443000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443000</v>
      </c>
      <c r="AJ339" s="1">
        <v>342</v>
      </c>
    </row>
    <row r="340" spans="1:36" x14ac:dyDescent="0.3">
      <c r="A340" s="1">
        <v>42</v>
      </c>
      <c r="B340" s="1" t="s">
        <v>14</v>
      </c>
      <c r="C340" s="1" t="s">
        <v>472</v>
      </c>
      <c r="D340" s="1" t="s">
        <v>581</v>
      </c>
      <c r="E340" s="1" t="s">
        <v>17</v>
      </c>
      <c r="F340" s="1" t="s">
        <v>29</v>
      </c>
      <c r="G340" s="1" t="s">
        <v>44</v>
      </c>
      <c r="H340" s="1" t="s">
        <v>530</v>
      </c>
      <c r="I340" s="1" t="s">
        <v>21</v>
      </c>
      <c r="J340" s="1">
        <v>23</v>
      </c>
      <c r="K340" s="1">
        <v>1796</v>
      </c>
      <c r="L340" s="1">
        <v>1796</v>
      </c>
      <c r="M340" s="1">
        <v>487000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487000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487000</v>
      </c>
      <c r="AJ340" s="1">
        <v>271</v>
      </c>
    </row>
    <row r="341" spans="1:36" x14ac:dyDescent="0.3">
      <c r="A341" s="1">
        <v>43</v>
      </c>
      <c r="B341" s="1" t="s">
        <v>14</v>
      </c>
      <c r="C341" s="1" t="s">
        <v>472</v>
      </c>
      <c r="D341" s="1" t="s">
        <v>610</v>
      </c>
      <c r="E341" s="1" t="s">
        <v>17</v>
      </c>
      <c r="F341" s="1" t="s">
        <v>29</v>
      </c>
      <c r="G341" s="1" t="s">
        <v>44</v>
      </c>
      <c r="H341" s="1" t="s">
        <v>531</v>
      </c>
      <c r="I341" s="1" t="s">
        <v>21</v>
      </c>
      <c r="J341" s="1">
        <v>21</v>
      </c>
      <c r="K341" s="1">
        <v>1218</v>
      </c>
      <c r="L341" s="1">
        <v>1218</v>
      </c>
      <c r="M341" s="1">
        <v>327000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327000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327000</v>
      </c>
      <c r="AJ341" s="1">
        <v>268</v>
      </c>
    </row>
    <row r="342" spans="1:36" x14ac:dyDescent="0.3">
      <c r="A342" s="1">
        <v>44</v>
      </c>
      <c r="B342" s="1" t="s">
        <v>14</v>
      </c>
      <c r="C342" s="1" t="s">
        <v>472</v>
      </c>
      <c r="D342" s="1" t="s">
        <v>600</v>
      </c>
      <c r="E342" s="1" t="s">
        <v>17</v>
      </c>
      <c r="F342" s="1" t="s">
        <v>29</v>
      </c>
      <c r="G342" s="1" t="s">
        <v>44</v>
      </c>
      <c r="H342" s="1" t="s">
        <v>532</v>
      </c>
      <c r="I342" s="1" t="s">
        <v>21</v>
      </c>
      <c r="J342" s="1">
        <v>20</v>
      </c>
      <c r="K342" s="1">
        <v>912</v>
      </c>
      <c r="L342" s="1">
        <v>912</v>
      </c>
      <c r="M342" s="1">
        <v>293000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293000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293000</v>
      </c>
      <c r="AJ342" s="1">
        <v>321</v>
      </c>
    </row>
    <row r="343" spans="1:36" x14ac:dyDescent="0.3">
      <c r="A343" s="1">
        <v>45</v>
      </c>
      <c r="B343" s="1" t="s">
        <v>14</v>
      </c>
      <c r="C343" s="1" t="s">
        <v>472</v>
      </c>
      <c r="D343" s="1" t="s">
        <v>610</v>
      </c>
      <c r="E343" s="1" t="s">
        <v>17</v>
      </c>
      <c r="F343" s="1" t="s">
        <v>37</v>
      </c>
      <c r="G343" s="1" t="s">
        <v>533</v>
      </c>
      <c r="H343" s="1" t="s">
        <v>534</v>
      </c>
      <c r="I343" s="1" t="s">
        <v>21</v>
      </c>
      <c r="J343" s="1">
        <v>6</v>
      </c>
      <c r="K343" s="1">
        <v>379</v>
      </c>
      <c r="L343" s="1">
        <v>379</v>
      </c>
      <c r="M343" s="1">
        <v>109000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109000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109000</v>
      </c>
      <c r="AJ343" s="1">
        <v>287</v>
      </c>
    </row>
    <row r="344" spans="1:36" hidden="1" x14ac:dyDescent="0.3">
      <c r="A344" s="1">
        <v>46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18</v>
      </c>
      <c r="G344" s="1" t="s">
        <v>368</v>
      </c>
      <c r="H344" s="1" t="s">
        <v>535</v>
      </c>
      <c r="I344" s="1" t="s">
        <v>21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hidden="1" x14ac:dyDescent="0.3">
      <c r="A345" s="1">
        <v>47</v>
      </c>
      <c r="B345" s="1" t="s">
        <v>14</v>
      </c>
      <c r="C345" s="1" t="s">
        <v>472</v>
      </c>
      <c r="D345" s="1" t="s">
        <v>16</v>
      </c>
      <c r="E345" s="1" t="s">
        <v>17</v>
      </c>
      <c r="F345" s="1" t="s">
        <v>18</v>
      </c>
      <c r="G345" s="1" t="s">
        <v>368</v>
      </c>
      <c r="H345" s="1" t="s">
        <v>536</v>
      </c>
      <c r="I345" s="1" t="s">
        <v>21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0</v>
      </c>
      <c r="AJ345" s="1">
        <v>0</v>
      </c>
    </row>
    <row r="346" spans="1:36" hidden="1" x14ac:dyDescent="0.3">
      <c r="A346" s="1">
        <v>48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18</v>
      </c>
      <c r="G346" s="1" t="s">
        <v>368</v>
      </c>
      <c r="H346" s="1" t="s">
        <v>537</v>
      </c>
      <c r="I346" s="1" t="s">
        <v>21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hidden="1" x14ac:dyDescent="0.3">
      <c r="A347" s="1">
        <v>49</v>
      </c>
      <c r="B347" s="1" t="s">
        <v>14</v>
      </c>
      <c r="C347" s="1" t="s">
        <v>472</v>
      </c>
      <c r="D347" s="1" t="s">
        <v>16</v>
      </c>
      <c r="E347" s="1" t="s">
        <v>17</v>
      </c>
      <c r="F347" s="1" t="s">
        <v>18</v>
      </c>
      <c r="G347" s="1" t="s">
        <v>368</v>
      </c>
      <c r="H347" s="1" t="s">
        <v>538</v>
      </c>
      <c r="I347" s="1" t="s">
        <v>21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hidden="1" x14ac:dyDescent="0.3">
      <c r="A348" s="1">
        <v>50</v>
      </c>
      <c r="B348" s="1" t="s">
        <v>14</v>
      </c>
      <c r="C348" s="1" t="s">
        <v>472</v>
      </c>
      <c r="D348" s="1" t="s">
        <v>16</v>
      </c>
      <c r="E348" s="1" t="s">
        <v>17</v>
      </c>
      <c r="F348" s="1" t="s">
        <v>18</v>
      </c>
      <c r="G348" s="1" t="s">
        <v>368</v>
      </c>
      <c r="H348" s="1" t="s">
        <v>539</v>
      </c>
      <c r="I348" s="1" t="s">
        <v>21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0</v>
      </c>
      <c r="AJ348" s="1">
        <v>0</v>
      </c>
    </row>
    <row r="349" spans="1:36" hidden="1" x14ac:dyDescent="0.3">
      <c r="A349" s="1">
        <v>51</v>
      </c>
      <c r="B349" s="1" t="s">
        <v>14</v>
      </c>
      <c r="C349" s="1" t="s">
        <v>472</v>
      </c>
      <c r="D349" s="1" t="s">
        <v>16</v>
      </c>
      <c r="E349" s="1" t="s">
        <v>17</v>
      </c>
      <c r="F349" s="1" t="s">
        <v>29</v>
      </c>
      <c r="G349" s="1" t="s">
        <v>246</v>
      </c>
      <c r="H349" s="1" t="s">
        <v>540</v>
      </c>
      <c r="I349" s="1" t="s">
        <v>26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7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7">
        <v>0</v>
      </c>
      <c r="AI349" s="7">
        <v>0</v>
      </c>
      <c r="AJ349" s="1">
        <v>0</v>
      </c>
    </row>
    <row r="350" spans="1:36" x14ac:dyDescent="0.3">
      <c r="A350" s="2"/>
      <c r="B350" s="2" t="s">
        <v>47</v>
      </c>
      <c r="C350" s="2" t="s">
        <v>472</v>
      </c>
      <c r="D350" s="2"/>
      <c r="E350" s="2"/>
      <c r="F350" s="2"/>
      <c r="G350" s="2"/>
      <c r="H350" s="2"/>
      <c r="I350" s="2"/>
      <c r="J350" s="2"/>
      <c r="K350" s="2">
        <v>25695</v>
      </c>
      <c r="L350" s="2">
        <v>25695</v>
      </c>
      <c r="M350" s="2">
        <v>3667488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3667488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3667488</v>
      </c>
      <c r="AJ350" s="2"/>
    </row>
    <row r="351" spans="1:36" x14ac:dyDescent="0.3">
      <c r="A351" s="1">
        <v>1</v>
      </c>
      <c r="B351" s="1" t="s">
        <v>14</v>
      </c>
      <c r="C351" s="1" t="s">
        <v>545</v>
      </c>
      <c r="D351" s="1" t="s">
        <v>742</v>
      </c>
      <c r="E351" s="1" t="s">
        <v>17</v>
      </c>
      <c r="F351" s="1" t="s">
        <v>29</v>
      </c>
      <c r="G351" s="1" t="s">
        <v>144</v>
      </c>
      <c r="H351" s="1" t="s">
        <v>546</v>
      </c>
      <c r="I351" s="1" t="s">
        <v>21</v>
      </c>
      <c r="J351" s="1">
        <v>16</v>
      </c>
      <c r="K351" s="1">
        <v>762</v>
      </c>
      <c r="L351" s="1">
        <v>762</v>
      </c>
      <c r="M351" s="1">
        <v>118000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7">
        <v>118000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7">
        <v>0</v>
      </c>
      <c r="AI351" s="7">
        <v>118000</v>
      </c>
      <c r="AJ351" s="1">
        <v>154</v>
      </c>
    </row>
    <row r="352" spans="1:36" x14ac:dyDescent="0.3">
      <c r="A352" s="2"/>
      <c r="B352" s="2" t="s">
        <v>47</v>
      </c>
      <c r="C352" s="2" t="s">
        <v>545</v>
      </c>
      <c r="D352" s="2"/>
      <c r="E352" s="2"/>
      <c r="F352" s="2"/>
      <c r="G352" s="2"/>
      <c r="H352" s="2"/>
      <c r="I352" s="2"/>
      <c r="J352" s="2"/>
      <c r="K352" s="2">
        <v>762</v>
      </c>
      <c r="L352" s="2">
        <v>762</v>
      </c>
      <c r="M352" s="2">
        <v>118000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118000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118000</v>
      </c>
      <c r="AJ352" s="2"/>
    </row>
    <row r="353" spans="1:36" hidden="1" x14ac:dyDescent="0.3">
      <c r="A353" s="1">
        <v>1</v>
      </c>
      <c r="B353" s="1" t="s">
        <v>14</v>
      </c>
      <c r="C353" s="1" t="s">
        <v>547</v>
      </c>
      <c r="D353" s="1" t="s">
        <v>16</v>
      </c>
      <c r="E353" s="1" t="s">
        <v>17</v>
      </c>
      <c r="F353" s="1" t="s">
        <v>49</v>
      </c>
      <c r="G353" s="1" t="s">
        <v>101</v>
      </c>
      <c r="H353" s="1" t="s">
        <v>102</v>
      </c>
      <c r="I353" s="1" t="s">
        <v>49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0</v>
      </c>
      <c r="AJ353" s="1">
        <v>0</v>
      </c>
    </row>
    <row r="354" spans="1:36" x14ac:dyDescent="0.3">
      <c r="A354" s="1">
        <v>2</v>
      </c>
      <c r="B354" s="1" t="s">
        <v>14</v>
      </c>
      <c r="C354" s="1" t="s">
        <v>547</v>
      </c>
      <c r="D354" s="1" t="s">
        <v>313</v>
      </c>
      <c r="E354" s="1" t="s">
        <v>17</v>
      </c>
      <c r="F354" s="1" t="s">
        <v>29</v>
      </c>
      <c r="G354" s="1" t="s">
        <v>44</v>
      </c>
      <c r="H354" s="1" t="s">
        <v>548</v>
      </c>
      <c r="I354" s="1" t="s">
        <v>21</v>
      </c>
      <c r="J354" s="1">
        <v>11</v>
      </c>
      <c r="K354" s="1">
        <v>1294</v>
      </c>
      <c r="L354" s="1">
        <v>1294</v>
      </c>
      <c r="M354" s="1">
        <v>210000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7">
        <v>210000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7">
        <v>0</v>
      </c>
      <c r="AI354" s="7">
        <v>210000</v>
      </c>
      <c r="AJ354" s="1">
        <v>162</v>
      </c>
    </row>
    <row r="355" spans="1:36" x14ac:dyDescent="0.3">
      <c r="A355" s="2"/>
      <c r="B355" s="2" t="s">
        <v>47</v>
      </c>
      <c r="C355" s="2" t="s">
        <v>547</v>
      </c>
      <c r="D355" s="2"/>
      <c r="E355" s="2"/>
      <c r="F355" s="2"/>
      <c r="G355" s="2"/>
      <c r="H355" s="2"/>
      <c r="I355" s="2"/>
      <c r="J355" s="2"/>
      <c r="K355" s="2">
        <v>1294</v>
      </c>
      <c r="L355" s="2">
        <v>1294</v>
      </c>
      <c r="M355" s="2">
        <v>210000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210000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210000</v>
      </c>
      <c r="AJ355" s="2"/>
    </row>
    <row r="356" spans="1:36" x14ac:dyDescent="0.3">
      <c r="A356" s="1">
        <v>1</v>
      </c>
      <c r="B356" s="1" t="s">
        <v>14</v>
      </c>
      <c r="C356" s="1" t="s">
        <v>549</v>
      </c>
      <c r="D356" s="1" t="s">
        <v>578</v>
      </c>
      <c r="E356" s="1" t="s">
        <v>17</v>
      </c>
      <c r="F356" s="1" t="s">
        <v>29</v>
      </c>
      <c r="G356" s="1" t="s">
        <v>144</v>
      </c>
      <c r="H356" s="1" t="s">
        <v>550</v>
      </c>
      <c r="I356" s="1" t="s">
        <v>21</v>
      </c>
      <c r="J356" s="1">
        <v>8</v>
      </c>
      <c r="K356" s="1">
        <v>1298</v>
      </c>
      <c r="L356" s="1">
        <v>1298</v>
      </c>
      <c r="M356" s="1">
        <v>120000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7">
        <v>120000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7">
        <v>0</v>
      </c>
      <c r="AI356" s="7">
        <v>120000</v>
      </c>
      <c r="AJ356" s="1">
        <v>92</v>
      </c>
    </row>
    <row r="357" spans="1:36" x14ac:dyDescent="0.3">
      <c r="A357" s="2"/>
      <c r="B357" s="2" t="s">
        <v>47</v>
      </c>
      <c r="C357" s="2" t="s">
        <v>549</v>
      </c>
      <c r="D357" s="2"/>
      <c r="E357" s="2"/>
      <c r="F357" s="2"/>
      <c r="G357" s="2"/>
      <c r="H357" s="2"/>
      <c r="I357" s="2"/>
      <c r="J357" s="2"/>
      <c r="K357" s="2">
        <v>1298</v>
      </c>
      <c r="L357" s="2">
        <v>1298</v>
      </c>
      <c r="M357" s="2">
        <v>120000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120000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120000</v>
      </c>
      <c r="AJ357" s="2"/>
    </row>
    <row r="358" spans="1:36" x14ac:dyDescent="0.3">
      <c r="A358" s="2"/>
      <c r="B358" s="2" t="s">
        <v>12</v>
      </c>
      <c r="C358" s="2" t="s">
        <v>14</v>
      </c>
      <c r="D358" s="2"/>
      <c r="E358" s="2"/>
      <c r="F358" s="2"/>
      <c r="G358" s="2"/>
      <c r="H358" s="2"/>
      <c r="I358" s="2"/>
      <c r="J358" s="2"/>
      <c r="K358" s="2">
        <v>273699</v>
      </c>
      <c r="L358" s="2">
        <v>273673</v>
      </c>
      <c r="M358" s="2">
        <v>37192081</v>
      </c>
      <c r="N358" s="2">
        <v>3400</v>
      </c>
      <c r="O358" s="2">
        <v>0</v>
      </c>
      <c r="P358" s="2">
        <v>0</v>
      </c>
      <c r="Q358" s="2">
        <v>5000</v>
      </c>
      <c r="R358" s="2">
        <v>0</v>
      </c>
      <c r="S358" s="2">
        <v>80000</v>
      </c>
      <c r="T358" s="2">
        <v>0</v>
      </c>
      <c r="U358" s="2">
        <v>0</v>
      </c>
      <c r="V358" s="2">
        <v>0</v>
      </c>
      <c r="W358" s="2">
        <v>37280481</v>
      </c>
      <c r="X358" s="2">
        <v>0</v>
      </c>
      <c r="Y358" s="2">
        <v>0</v>
      </c>
      <c r="Z358" s="2">
        <v>6000</v>
      </c>
      <c r="AA358" s="2">
        <v>2850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8850</v>
      </c>
      <c r="AI358" s="2">
        <v>37289331</v>
      </c>
      <c r="AJ358" s="2"/>
    </row>
    <row r="359" spans="1:36" x14ac:dyDescent="0.3">
      <c r="A359" s="3">
        <v>342</v>
      </c>
      <c r="B359" s="3"/>
      <c r="C359" s="3"/>
      <c r="D359" s="3"/>
      <c r="E359" s="3"/>
      <c r="F359" s="3"/>
      <c r="G359" s="3"/>
      <c r="H359" s="3"/>
      <c r="I359" s="3"/>
      <c r="J359" s="3"/>
      <c r="K359" s="3">
        <v>273699</v>
      </c>
      <c r="L359" s="3">
        <v>273673</v>
      </c>
      <c r="M359" s="3">
        <v>37192081</v>
      </c>
      <c r="N359" s="3">
        <v>3400</v>
      </c>
      <c r="O359" s="3">
        <v>0</v>
      </c>
      <c r="P359" s="3">
        <v>0</v>
      </c>
      <c r="Q359" s="3">
        <v>5000</v>
      </c>
      <c r="R359" s="3">
        <v>0</v>
      </c>
      <c r="S359" s="3">
        <v>80000</v>
      </c>
      <c r="T359" s="3">
        <v>0</v>
      </c>
      <c r="U359" s="3">
        <v>0</v>
      </c>
      <c r="V359" s="3">
        <v>0</v>
      </c>
      <c r="W359" s="3">
        <v>37280481</v>
      </c>
      <c r="X359" s="3">
        <v>0</v>
      </c>
      <c r="Y359" s="3">
        <v>0</v>
      </c>
      <c r="Z359" s="3">
        <v>6000</v>
      </c>
      <c r="AA359" s="3">
        <v>2850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8850</v>
      </c>
      <c r="AI359" s="3">
        <v>37289331</v>
      </c>
      <c r="AJ359" s="3"/>
    </row>
    <row r="360" spans="1:3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7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7"/>
      <c r="AJ360" s="1"/>
    </row>
  </sheetData>
  <autoFilter ref="A2:AQ359" xr:uid="{00000000-0009-0000-0000-000004000000}">
    <filterColumn colId="9">
      <filters blank="1">
        <filter val="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3"/>
        <filter val="4"/>
        <filter val="5"/>
        <filter val="6"/>
        <filter val="8"/>
        <filter val="9"/>
      </filters>
    </filterColumn>
  </autoFilter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theme="4" tint="0.79998168889431442"/>
  </sheetPr>
  <dimension ref="A1:AQ359"/>
  <sheetViews>
    <sheetView zoomScale="70" zoomScaleNormal="70" workbookViewId="0">
      <selection activeCell="M2" sqref="A2:XFD2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702</v>
      </c>
      <c r="B1" s="114" t="s">
        <v>686</v>
      </c>
      <c r="C1" s="116" t="s">
        <v>687</v>
      </c>
      <c r="D1" s="116" t="s">
        <v>727</v>
      </c>
      <c r="E1" s="114" t="s">
        <v>688</v>
      </c>
      <c r="F1" s="114" t="s">
        <v>689</v>
      </c>
      <c r="G1" s="114" t="s">
        <v>704</v>
      </c>
      <c r="H1" s="114" t="s">
        <v>672</v>
      </c>
      <c r="I1" s="114" t="s">
        <v>552</v>
      </c>
      <c r="J1" s="114" t="s">
        <v>691</v>
      </c>
      <c r="K1" s="115" t="s">
        <v>706</v>
      </c>
      <c r="L1" s="115" t="s">
        <v>707</v>
      </c>
      <c r="M1" s="110" t="s">
        <v>674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694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725</v>
      </c>
      <c r="AJ1" s="113" t="s">
        <v>639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638</v>
      </c>
      <c r="AI2" s="113"/>
      <c r="AJ2" s="113" t="s">
        <v>639</v>
      </c>
    </row>
    <row r="3" spans="1:43" hidden="1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hidden="1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hidden="1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28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11</v>
      </c>
      <c r="K6" s="1">
        <v>1741</v>
      </c>
      <c r="L6" s="1">
        <v>1741</v>
      </c>
      <c r="M6" s="1">
        <v>116017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116017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116017</v>
      </c>
      <c r="AJ6" s="1">
        <v>66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28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8</v>
      </c>
      <c r="K7" s="1">
        <v>1076</v>
      </c>
      <c r="L7" s="1">
        <v>1076</v>
      </c>
      <c r="M7" s="1">
        <v>120000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120000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120000</v>
      </c>
      <c r="AJ7" s="1">
        <v>111</v>
      </c>
    </row>
    <row r="8" spans="1:43" hidden="1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hidden="1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hidden="1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hidden="1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hidden="1" x14ac:dyDescent="0.3">
      <c r="A12" s="1">
        <v>10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0</v>
      </c>
      <c r="AJ12" s="1">
        <v>0</v>
      </c>
    </row>
    <row r="13" spans="1:43" hidden="1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2817</v>
      </c>
      <c r="L14" s="2">
        <v>2817</v>
      </c>
      <c r="M14" s="2">
        <v>236017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236017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236017</v>
      </c>
      <c r="AJ14" s="2"/>
    </row>
    <row r="15" spans="1:43" hidden="1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hidden="1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12</v>
      </c>
      <c r="K17" s="1">
        <v>1050</v>
      </c>
      <c r="L17" s="1">
        <v>1050</v>
      </c>
      <c r="M17" s="1">
        <v>106000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106000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106000</v>
      </c>
      <c r="AJ17" s="1">
        <v>100</v>
      </c>
    </row>
    <row r="18" spans="1:36" hidden="1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15</v>
      </c>
      <c r="K19" s="1">
        <v>1120</v>
      </c>
      <c r="L19" s="1">
        <v>1120</v>
      </c>
      <c r="M19" s="1">
        <v>160000</v>
      </c>
      <c r="N19" s="1">
        <v>0</v>
      </c>
      <c r="O19" s="1">
        <v>0</v>
      </c>
      <c r="P19" s="1">
        <v>0</v>
      </c>
      <c r="Q19" s="1">
        <v>35000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195000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195000</v>
      </c>
      <c r="AJ19" s="1">
        <v>142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2170</v>
      </c>
      <c r="L20" s="2">
        <v>2170</v>
      </c>
      <c r="M20" s="2">
        <v>266000</v>
      </c>
      <c r="N20" s="2">
        <v>0</v>
      </c>
      <c r="O20" s="2">
        <v>0</v>
      </c>
      <c r="P20" s="2">
        <v>0</v>
      </c>
      <c r="Q20" s="2">
        <v>35000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301000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301000</v>
      </c>
      <c r="AJ20" s="2"/>
    </row>
    <row r="21" spans="1:36" hidden="1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hidden="1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hidden="1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hidden="1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hidden="1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hidden="1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hidden="1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hidden="1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hidden="1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hidden="1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hidden="1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hidden="1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hidden="1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hidden="1" x14ac:dyDescent="0.3">
      <c r="A34" s="1">
        <v>14</v>
      </c>
      <c r="B34" s="1" t="s">
        <v>14</v>
      </c>
      <c r="C34" s="1" t="s">
        <v>60</v>
      </c>
      <c r="D34" s="1" t="s">
        <v>16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0</v>
      </c>
      <c r="AJ34" s="1">
        <v>0</v>
      </c>
    </row>
    <row r="35" spans="1:36" hidden="1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hidden="1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hidden="1" x14ac:dyDescent="0.3">
      <c r="A37" s="1">
        <v>17</v>
      </c>
      <c r="B37" s="1" t="s">
        <v>14</v>
      </c>
      <c r="C37" s="1" t="s">
        <v>60</v>
      </c>
      <c r="D37" s="1" t="s">
        <v>16</v>
      </c>
      <c r="E37" s="1" t="s">
        <v>17</v>
      </c>
      <c r="F37" s="1" t="s">
        <v>29</v>
      </c>
      <c r="G37" s="1" t="s">
        <v>30</v>
      </c>
      <c r="H37" s="1" t="s">
        <v>392</v>
      </c>
      <c r="I37" s="1" t="s">
        <v>21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0</v>
      </c>
      <c r="AJ37" s="1">
        <v>0</v>
      </c>
    </row>
    <row r="38" spans="1:36" hidden="1" x14ac:dyDescent="0.3">
      <c r="A38" s="1">
        <v>18</v>
      </c>
      <c r="B38" s="1" t="s">
        <v>14</v>
      </c>
      <c r="C38" s="1" t="s">
        <v>60</v>
      </c>
      <c r="D38" s="1" t="s">
        <v>16</v>
      </c>
      <c r="E38" s="1" t="s">
        <v>17</v>
      </c>
      <c r="F38" s="1" t="s">
        <v>29</v>
      </c>
      <c r="G38" s="1" t="s">
        <v>30</v>
      </c>
      <c r="H38" s="1" t="s">
        <v>323</v>
      </c>
      <c r="I38" s="1" t="s">
        <v>21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0</v>
      </c>
      <c r="AJ38" s="1">
        <v>0</v>
      </c>
    </row>
    <row r="39" spans="1:36" hidden="1" x14ac:dyDescent="0.3">
      <c r="A39" s="1">
        <v>19</v>
      </c>
      <c r="B39" s="1" t="s">
        <v>14</v>
      </c>
      <c r="C39" s="1" t="s">
        <v>60</v>
      </c>
      <c r="D39" s="1" t="s">
        <v>16</v>
      </c>
      <c r="E39" s="1" t="s">
        <v>17</v>
      </c>
      <c r="F39" s="1" t="s">
        <v>29</v>
      </c>
      <c r="G39" s="1" t="s">
        <v>85</v>
      </c>
      <c r="H39" s="1" t="s">
        <v>86</v>
      </c>
      <c r="I39" s="1" t="s">
        <v>26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603</v>
      </c>
      <c r="E40" s="1" t="s">
        <v>17</v>
      </c>
      <c r="F40" s="1" t="s">
        <v>29</v>
      </c>
      <c r="G40" s="1" t="s">
        <v>30</v>
      </c>
      <c r="H40" s="1" t="s">
        <v>395</v>
      </c>
      <c r="I40" s="1" t="s">
        <v>26</v>
      </c>
      <c r="J40" s="1">
        <v>18</v>
      </c>
      <c r="K40" s="1">
        <v>3060</v>
      </c>
      <c r="L40" s="1">
        <v>3060</v>
      </c>
      <c r="M40" s="1">
        <v>284000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284000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284000</v>
      </c>
      <c r="AJ40" s="1">
        <v>92</v>
      </c>
    </row>
    <row r="41" spans="1:36" hidden="1" x14ac:dyDescent="0.3">
      <c r="A41" s="1">
        <v>21</v>
      </c>
      <c r="B41" s="1" t="s">
        <v>14</v>
      </c>
      <c r="C41" s="1" t="s">
        <v>60</v>
      </c>
      <c r="D41" s="1" t="s">
        <v>16</v>
      </c>
      <c r="E41" s="1" t="s">
        <v>17</v>
      </c>
      <c r="F41" s="1" t="s">
        <v>29</v>
      </c>
      <c r="G41" s="1" t="s">
        <v>98</v>
      </c>
      <c r="H41" s="1" t="s">
        <v>99</v>
      </c>
      <c r="I41" s="1" t="s">
        <v>26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0</v>
      </c>
      <c r="AJ41" s="1">
        <v>0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106</v>
      </c>
      <c r="E42" s="1" t="s">
        <v>17</v>
      </c>
      <c r="F42" s="1" t="s">
        <v>18</v>
      </c>
      <c r="G42" s="1" t="s">
        <v>107</v>
      </c>
      <c r="H42" s="1" t="s">
        <v>108</v>
      </c>
      <c r="I42" s="1" t="s">
        <v>21</v>
      </c>
      <c r="J42" s="1">
        <v>7</v>
      </c>
      <c r="K42" s="1">
        <v>893</v>
      </c>
      <c r="L42" s="1">
        <v>893</v>
      </c>
      <c r="M42" s="1">
        <v>120000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120000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120000</v>
      </c>
      <c r="AJ42" s="1">
        <v>134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115</v>
      </c>
      <c r="E43" s="1" t="s">
        <v>17</v>
      </c>
      <c r="F43" s="1" t="s">
        <v>18</v>
      </c>
      <c r="G43" s="1" t="s">
        <v>107</v>
      </c>
      <c r="H43" s="1" t="s">
        <v>445</v>
      </c>
      <c r="I43" s="1" t="s">
        <v>21</v>
      </c>
      <c r="J43" s="1">
        <v>18</v>
      </c>
      <c r="K43" s="1">
        <v>2330</v>
      </c>
      <c r="L43" s="1">
        <v>2322</v>
      </c>
      <c r="M43" s="1">
        <v>342000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342000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342000</v>
      </c>
      <c r="AJ43" s="1">
        <v>146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590</v>
      </c>
      <c r="E44" s="1" t="s">
        <v>17</v>
      </c>
      <c r="F44" s="1" t="s">
        <v>29</v>
      </c>
      <c r="G44" s="1" t="s">
        <v>61</v>
      </c>
      <c r="H44" s="1" t="s">
        <v>114</v>
      </c>
      <c r="I44" s="1" t="s">
        <v>26</v>
      </c>
      <c r="J44" s="1">
        <v>22</v>
      </c>
      <c r="K44" s="1">
        <v>1694</v>
      </c>
      <c r="L44" s="1">
        <v>1694</v>
      </c>
      <c r="M44" s="1">
        <v>240000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240000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240000</v>
      </c>
      <c r="AJ44" s="1">
        <v>141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679</v>
      </c>
      <c r="E45" s="1" t="s">
        <v>17</v>
      </c>
      <c r="F45" s="1" t="s">
        <v>29</v>
      </c>
      <c r="G45" s="1" t="s">
        <v>61</v>
      </c>
      <c r="H45" s="1" t="s">
        <v>116</v>
      </c>
      <c r="I45" s="1" t="s">
        <v>26</v>
      </c>
      <c r="J45" s="1">
        <v>21</v>
      </c>
      <c r="K45" s="1">
        <v>3453</v>
      </c>
      <c r="L45" s="1">
        <v>3453</v>
      </c>
      <c r="M45" s="1">
        <v>420000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420000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420000</v>
      </c>
      <c r="AJ45" s="1">
        <v>121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117</v>
      </c>
      <c r="E46" s="1" t="s">
        <v>32</v>
      </c>
      <c r="F46" s="1" t="s">
        <v>118</v>
      </c>
      <c r="G46" s="1" t="s">
        <v>119</v>
      </c>
      <c r="H46" s="1" t="s">
        <v>120</v>
      </c>
      <c r="I46" s="1" t="s">
        <v>26</v>
      </c>
      <c r="J46" s="1">
        <v>1</v>
      </c>
      <c r="K46" s="1">
        <v>154</v>
      </c>
      <c r="L46" s="1">
        <v>154</v>
      </c>
      <c r="M46" s="1">
        <v>80000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80000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80000</v>
      </c>
      <c r="AJ46" s="1">
        <v>519</v>
      </c>
    </row>
    <row r="47" spans="1:36" hidden="1" x14ac:dyDescent="0.3">
      <c r="A47" s="1">
        <v>27</v>
      </c>
      <c r="B47" s="1" t="s">
        <v>14</v>
      </c>
      <c r="C47" s="1" t="s">
        <v>60</v>
      </c>
      <c r="D47" s="1" t="s">
        <v>16</v>
      </c>
      <c r="E47" s="1" t="s">
        <v>17</v>
      </c>
      <c r="F47" s="1" t="s">
        <v>37</v>
      </c>
      <c r="G47" s="1" t="s">
        <v>121</v>
      </c>
      <c r="H47" s="1" t="s">
        <v>122</v>
      </c>
      <c r="I47" s="1" t="s">
        <v>21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0</v>
      </c>
      <c r="AJ47" s="1">
        <v>0</v>
      </c>
    </row>
    <row r="48" spans="1:36" hidden="1" x14ac:dyDescent="0.3">
      <c r="A48" s="1">
        <v>28</v>
      </c>
      <c r="B48" s="1" t="s">
        <v>14</v>
      </c>
      <c r="C48" s="1" t="s">
        <v>60</v>
      </c>
      <c r="D48" s="1" t="s">
        <v>16</v>
      </c>
      <c r="E48" s="1" t="s">
        <v>17</v>
      </c>
      <c r="F48" s="1" t="s">
        <v>40</v>
      </c>
      <c r="G48" s="1" t="s">
        <v>123</v>
      </c>
      <c r="H48" s="1" t="s">
        <v>124</v>
      </c>
      <c r="I48" s="1" t="s">
        <v>21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0</v>
      </c>
      <c r="AJ48" s="1">
        <v>0</v>
      </c>
    </row>
    <row r="49" spans="1:36" hidden="1" x14ac:dyDescent="0.3">
      <c r="A49" s="1">
        <v>29</v>
      </c>
      <c r="B49" s="1" t="s">
        <v>14</v>
      </c>
      <c r="C49" s="1" t="s">
        <v>60</v>
      </c>
      <c r="D49" s="1" t="s">
        <v>16</v>
      </c>
      <c r="E49" s="1" t="s">
        <v>17</v>
      </c>
      <c r="F49" s="1" t="s">
        <v>37</v>
      </c>
      <c r="G49" s="1" t="s">
        <v>121</v>
      </c>
      <c r="H49" s="1" t="s">
        <v>125</v>
      </c>
      <c r="I49" s="1" t="s">
        <v>26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0</v>
      </c>
      <c r="AJ49" s="1">
        <v>0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81</v>
      </c>
      <c r="E50" s="1" t="s">
        <v>17</v>
      </c>
      <c r="F50" s="1" t="s">
        <v>29</v>
      </c>
      <c r="G50" s="1" t="s">
        <v>129</v>
      </c>
      <c r="H50" s="1" t="s">
        <v>130</v>
      </c>
      <c r="I50" s="1" t="s">
        <v>21</v>
      </c>
      <c r="J50" s="1">
        <v>23</v>
      </c>
      <c r="K50" s="1">
        <v>1705</v>
      </c>
      <c r="L50" s="1">
        <v>1705</v>
      </c>
      <c r="M50" s="1">
        <v>300000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300000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300000</v>
      </c>
      <c r="AJ50" s="1">
        <v>175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201</v>
      </c>
      <c r="E51" s="1" t="s">
        <v>17</v>
      </c>
      <c r="F51" s="1" t="s">
        <v>29</v>
      </c>
      <c r="G51" s="1" t="s">
        <v>129</v>
      </c>
      <c r="H51" s="1" t="s">
        <v>132</v>
      </c>
      <c r="I51" s="1" t="s">
        <v>21</v>
      </c>
      <c r="J51" s="1">
        <v>22</v>
      </c>
      <c r="K51" s="1">
        <v>2656</v>
      </c>
      <c r="L51" s="1">
        <v>2656</v>
      </c>
      <c r="M51" s="1">
        <v>516000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516000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516000</v>
      </c>
      <c r="AJ51" s="1">
        <v>194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489</v>
      </c>
      <c r="E52" s="1" t="s">
        <v>17</v>
      </c>
      <c r="F52" s="1" t="s">
        <v>29</v>
      </c>
      <c r="G52" s="1" t="s">
        <v>129</v>
      </c>
      <c r="H52" s="1" t="s">
        <v>405</v>
      </c>
      <c r="I52" s="1" t="s">
        <v>21</v>
      </c>
      <c r="J52" s="1">
        <v>17</v>
      </c>
      <c r="K52" s="1">
        <v>1602</v>
      </c>
      <c r="L52" s="1">
        <v>1602</v>
      </c>
      <c r="M52" s="1">
        <v>300000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300000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300000</v>
      </c>
      <c r="AJ52" s="1">
        <v>187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128</v>
      </c>
      <c r="E53" s="1" t="s">
        <v>17</v>
      </c>
      <c r="F53" s="1" t="s">
        <v>29</v>
      </c>
      <c r="G53" s="1" t="s">
        <v>129</v>
      </c>
      <c r="H53" s="1" t="s">
        <v>345</v>
      </c>
      <c r="I53" s="1" t="s">
        <v>21</v>
      </c>
      <c r="J53" s="1">
        <v>18</v>
      </c>
      <c r="K53" s="1">
        <v>2528</v>
      </c>
      <c r="L53" s="1">
        <v>2528</v>
      </c>
      <c r="M53" s="1">
        <v>480000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480000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480000</v>
      </c>
      <c r="AJ53" s="1">
        <v>189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683</v>
      </c>
      <c r="E54" s="1" t="s">
        <v>17</v>
      </c>
      <c r="F54" s="1" t="s">
        <v>29</v>
      </c>
      <c r="G54" s="1" t="s">
        <v>129</v>
      </c>
      <c r="H54" s="1" t="s">
        <v>451</v>
      </c>
      <c r="I54" s="1" t="s">
        <v>21</v>
      </c>
      <c r="J54" s="1">
        <v>22</v>
      </c>
      <c r="K54" s="1">
        <v>1773</v>
      </c>
      <c r="L54" s="1">
        <v>1773</v>
      </c>
      <c r="M54" s="1">
        <v>345000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345000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345000</v>
      </c>
      <c r="AJ54" s="1">
        <v>194</v>
      </c>
    </row>
    <row r="55" spans="1:36" hidden="1" x14ac:dyDescent="0.3">
      <c r="A55" s="1">
        <v>35</v>
      </c>
      <c r="B55" s="1" t="s">
        <v>14</v>
      </c>
      <c r="C55" s="1" t="s">
        <v>60</v>
      </c>
      <c r="D55" s="1" t="s">
        <v>16</v>
      </c>
      <c r="E55" s="1" t="s">
        <v>17</v>
      </c>
      <c r="F55" s="1" t="s">
        <v>29</v>
      </c>
      <c r="G55" s="1" t="s">
        <v>85</v>
      </c>
      <c r="H55" s="1" t="s">
        <v>133</v>
      </c>
      <c r="I55" s="1" t="s">
        <v>26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0</v>
      </c>
      <c r="AJ55" s="1">
        <v>0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117</v>
      </c>
      <c r="E56" s="1" t="s">
        <v>32</v>
      </c>
      <c r="F56" s="1" t="s">
        <v>29</v>
      </c>
      <c r="G56" s="1" t="s">
        <v>33</v>
      </c>
      <c r="H56" s="1" t="s">
        <v>137</v>
      </c>
      <c r="I56" s="1" t="s">
        <v>26</v>
      </c>
      <c r="J56" s="1">
        <v>23</v>
      </c>
      <c r="K56" s="1">
        <v>2067</v>
      </c>
      <c r="L56" s="1">
        <v>2067</v>
      </c>
      <c r="M56" s="1">
        <v>360000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360000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360000</v>
      </c>
      <c r="AJ56" s="1">
        <v>174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605</v>
      </c>
      <c r="E57" s="1" t="s">
        <v>32</v>
      </c>
      <c r="F57" s="1" t="s">
        <v>29</v>
      </c>
      <c r="G57" s="1" t="s">
        <v>33</v>
      </c>
      <c r="H57" s="1" t="s">
        <v>226</v>
      </c>
      <c r="I57" s="1" t="s">
        <v>26</v>
      </c>
      <c r="J57" s="1">
        <v>20</v>
      </c>
      <c r="K57" s="1">
        <v>2041</v>
      </c>
      <c r="L57" s="1">
        <v>2041</v>
      </c>
      <c r="M57" s="1">
        <v>250000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250000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250000</v>
      </c>
      <c r="AJ57" s="1">
        <v>122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136</v>
      </c>
      <c r="E58" s="1" t="s">
        <v>32</v>
      </c>
      <c r="F58" s="1" t="s">
        <v>29</v>
      </c>
      <c r="G58" s="1" t="s">
        <v>33</v>
      </c>
      <c r="H58" s="1" t="s">
        <v>522</v>
      </c>
      <c r="I58" s="1" t="s">
        <v>26</v>
      </c>
      <c r="J58" s="1">
        <v>23</v>
      </c>
      <c r="K58" s="1">
        <v>3205</v>
      </c>
      <c r="L58" s="1">
        <v>3205</v>
      </c>
      <c r="M58" s="1">
        <v>422000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422000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422000</v>
      </c>
      <c r="AJ58" s="1">
        <v>131</v>
      </c>
    </row>
    <row r="59" spans="1:36" hidden="1" x14ac:dyDescent="0.3">
      <c r="A59" s="1">
        <v>39</v>
      </c>
      <c r="B59" s="1" t="s">
        <v>14</v>
      </c>
      <c r="C59" s="1" t="s">
        <v>60</v>
      </c>
      <c r="D59" s="1" t="s">
        <v>16</v>
      </c>
      <c r="E59" s="1" t="s">
        <v>17</v>
      </c>
      <c r="F59" s="1" t="s">
        <v>29</v>
      </c>
      <c r="G59" s="1" t="s">
        <v>138</v>
      </c>
      <c r="H59" s="1" t="s">
        <v>139</v>
      </c>
      <c r="I59" s="1" t="s">
        <v>26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0</v>
      </c>
      <c r="AJ59" s="1">
        <v>0</v>
      </c>
    </row>
    <row r="60" spans="1:36" hidden="1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98</v>
      </c>
      <c r="H60" s="1" t="s">
        <v>141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hidden="1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61</v>
      </c>
      <c r="H61" s="1" t="s">
        <v>142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521</v>
      </c>
      <c r="E62" s="1" t="s">
        <v>32</v>
      </c>
      <c r="F62" s="1" t="s">
        <v>29</v>
      </c>
      <c r="G62" s="1" t="s">
        <v>33</v>
      </c>
      <c r="H62" s="1" t="s">
        <v>143</v>
      </c>
      <c r="I62" s="1" t="s">
        <v>26</v>
      </c>
      <c r="J62" s="1">
        <v>22</v>
      </c>
      <c r="K62" s="1">
        <v>2586</v>
      </c>
      <c r="L62" s="1">
        <v>2586</v>
      </c>
      <c r="M62" s="1">
        <v>320000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320000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320000</v>
      </c>
      <c r="AJ62" s="1">
        <v>123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715</v>
      </c>
      <c r="E63" s="1" t="s">
        <v>17</v>
      </c>
      <c r="F63" s="1" t="s">
        <v>29</v>
      </c>
      <c r="G63" s="1" t="s">
        <v>144</v>
      </c>
      <c r="H63" s="1" t="s">
        <v>285</v>
      </c>
      <c r="I63" s="1" t="s">
        <v>21</v>
      </c>
      <c r="J63" s="1">
        <v>16</v>
      </c>
      <c r="K63" s="1">
        <v>1064</v>
      </c>
      <c r="L63" s="1">
        <v>1064</v>
      </c>
      <c r="M63" s="1">
        <v>170000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170000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170000</v>
      </c>
      <c r="AJ63" s="1">
        <v>159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103</v>
      </c>
      <c r="E64" s="1" t="s">
        <v>17</v>
      </c>
      <c r="F64" s="1" t="s">
        <v>29</v>
      </c>
      <c r="G64" s="1" t="s">
        <v>144</v>
      </c>
      <c r="H64" s="1" t="s">
        <v>145</v>
      </c>
      <c r="I64" s="1" t="s">
        <v>21</v>
      </c>
      <c r="J64" s="1">
        <v>18</v>
      </c>
      <c r="K64" s="1">
        <v>2669</v>
      </c>
      <c r="L64" s="1">
        <v>2669</v>
      </c>
      <c r="M64" s="1">
        <v>499000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499000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499000</v>
      </c>
      <c r="AJ64" s="1">
        <v>186</v>
      </c>
    </row>
    <row r="65" spans="1:36" hidden="1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17</v>
      </c>
      <c r="F65" s="1" t="s">
        <v>29</v>
      </c>
      <c r="G65" s="1" t="s">
        <v>61</v>
      </c>
      <c r="H65" s="1" t="s">
        <v>146</v>
      </c>
      <c r="I65" s="1" t="s">
        <v>26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hidden="1" x14ac:dyDescent="0.3">
      <c r="A66" s="1">
        <v>46</v>
      </c>
      <c r="B66" s="1" t="s">
        <v>14</v>
      </c>
      <c r="C66" s="1" t="s">
        <v>60</v>
      </c>
      <c r="D66" s="1" t="s">
        <v>16</v>
      </c>
      <c r="E66" s="1" t="s">
        <v>17</v>
      </c>
      <c r="F66" s="1" t="s">
        <v>29</v>
      </c>
      <c r="G66" s="1" t="s">
        <v>61</v>
      </c>
      <c r="H66" s="1" t="s">
        <v>147</v>
      </c>
      <c r="I66" s="1" t="s">
        <v>26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0</v>
      </c>
      <c r="AJ66" s="1">
        <v>0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78</v>
      </c>
      <c r="E67" s="1" t="s">
        <v>17</v>
      </c>
      <c r="F67" s="1" t="s">
        <v>29</v>
      </c>
      <c r="G67" s="1" t="s">
        <v>61</v>
      </c>
      <c r="H67" s="1" t="s">
        <v>148</v>
      </c>
      <c r="I67" s="1" t="s">
        <v>26</v>
      </c>
      <c r="J67" s="1">
        <v>11</v>
      </c>
      <c r="K67" s="1">
        <v>1897</v>
      </c>
      <c r="L67" s="1">
        <v>1897</v>
      </c>
      <c r="M67" s="1">
        <v>200000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200000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200000</v>
      </c>
      <c r="AJ67" s="1">
        <v>105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592</v>
      </c>
      <c r="E68" s="1" t="s">
        <v>17</v>
      </c>
      <c r="F68" s="1" t="s">
        <v>29</v>
      </c>
      <c r="G68" s="1" t="s">
        <v>61</v>
      </c>
      <c r="H68" s="1" t="s">
        <v>149</v>
      </c>
      <c r="I68" s="1" t="s">
        <v>26</v>
      </c>
      <c r="J68" s="1">
        <v>20</v>
      </c>
      <c r="K68" s="1">
        <v>3683</v>
      </c>
      <c r="L68" s="1">
        <v>3683</v>
      </c>
      <c r="M68" s="1">
        <v>432000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432000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432000</v>
      </c>
      <c r="AJ68" s="1">
        <v>117</v>
      </c>
    </row>
    <row r="69" spans="1:36" hidden="1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29</v>
      </c>
      <c r="G69" s="1" t="s">
        <v>150</v>
      </c>
      <c r="H69" s="1" t="s">
        <v>151</v>
      </c>
      <c r="I69" s="1" t="s">
        <v>21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hidden="1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152</v>
      </c>
      <c r="G70" s="1" t="s">
        <v>153</v>
      </c>
      <c r="H70" s="1" t="s">
        <v>154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hidden="1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37</v>
      </c>
      <c r="G71" s="1" t="s">
        <v>155</v>
      </c>
      <c r="H71" s="1" t="s">
        <v>156</v>
      </c>
      <c r="I71" s="1" t="s">
        <v>21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131</v>
      </c>
      <c r="E72" s="1" t="s">
        <v>17</v>
      </c>
      <c r="F72" s="1" t="s">
        <v>29</v>
      </c>
      <c r="G72" s="1" t="s">
        <v>44</v>
      </c>
      <c r="H72" s="1" t="s">
        <v>157</v>
      </c>
      <c r="I72" s="1" t="s">
        <v>21</v>
      </c>
      <c r="J72" s="1">
        <v>14</v>
      </c>
      <c r="K72" s="1">
        <v>1409</v>
      </c>
      <c r="L72" s="1">
        <v>1409</v>
      </c>
      <c r="M72" s="1">
        <v>240000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240000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240000</v>
      </c>
      <c r="AJ72" s="1">
        <v>170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92</v>
      </c>
      <c r="E73" s="1" t="s">
        <v>17</v>
      </c>
      <c r="F73" s="1" t="s">
        <v>29</v>
      </c>
      <c r="G73" s="1" t="s">
        <v>44</v>
      </c>
      <c r="H73" s="1" t="s">
        <v>158</v>
      </c>
      <c r="I73" s="1" t="s">
        <v>21</v>
      </c>
      <c r="J73" s="1">
        <v>18</v>
      </c>
      <c r="K73" s="1">
        <v>1250</v>
      </c>
      <c r="L73" s="1">
        <v>1250</v>
      </c>
      <c r="M73" s="1">
        <v>191000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191000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191000</v>
      </c>
      <c r="AJ73" s="1">
        <v>152</v>
      </c>
    </row>
    <row r="74" spans="1:36" hidden="1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44</v>
      </c>
      <c r="H74" s="1" t="s">
        <v>159</v>
      </c>
      <c r="I74" s="1" t="s">
        <v>21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hidden="1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85</v>
      </c>
      <c r="H75" s="1" t="s">
        <v>160</v>
      </c>
      <c r="I75" s="1" t="s">
        <v>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hidden="1" x14ac:dyDescent="0.3">
      <c r="A76" s="1">
        <v>56</v>
      </c>
      <c r="B76" s="1" t="s">
        <v>14</v>
      </c>
      <c r="C76" s="1" t="s">
        <v>60</v>
      </c>
      <c r="D76" s="1" t="s">
        <v>16</v>
      </c>
      <c r="E76" s="1" t="s">
        <v>17</v>
      </c>
      <c r="F76" s="1" t="s">
        <v>29</v>
      </c>
      <c r="G76" s="1" t="s">
        <v>161</v>
      </c>
      <c r="H76" s="1" t="s">
        <v>162</v>
      </c>
      <c r="I76" s="1" t="s">
        <v>26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0</v>
      </c>
      <c r="AJ76" s="1">
        <v>0</v>
      </c>
    </row>
    <row r="77" spans="1:36" x14ac:dyDescent="0.3">
      <c r="A77" s="2"/>
      <c r="B77" s="2" t="s">
        <v>47</v>
      </c>
      <c r="C77" s="2" t="s">
        <v>60</v>
      </c>
      <c r="D77" s="2"/>
      <c r="E77" s="2"/>
      <c r="F77" s="2"/>
      <c r="G77" s="2"/>
      <c r="H77" s="2"/>
      <c r="I77" s="2"/>
      <c r="J77" s="2"/>
      <c r="K77" s="2">
        <v>43719</v>
      </c>
      <c r="L77" s="2">
        <v>43711</v>
      </c>
      <c r="M77" s="2">
        <v>6511000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6511000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6511000</v>
      </c>
      <c r="AJ77" s="2"/>
    </row>
    <row r="78" spans="1:36" hidden="1" x14ac:dyDescent="0.3">
      <c r="A78" s="1">
        <v>1</v>
      </c>
      <c r="B78" s="1" t="s">
        <v>14</v>
      </c>
      <c r="C78" s="1" t="s">
        <v>163</v>
      </c>
      <c r="D78" s="1" t="s">
        <v>16</v>
      </c>
      <c r="E78" s="1" t="s">
        <v>32</v>
      </c>
      <c r="F78" s="1" t="s">
        <v>118</v>
      </c>
      <c r="G78" s="1" t="s">
        <v>164</v>
      </c>
      <c r="H78" s="1" t="s">
        <v>165</v>
      </c>
      <c r="I78" s="1" t="s">
        <v>26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hidden="1" x14ac:dyDescent="0.3">
      <c r="A79" s="1">
        <v>2</v>
      </c>
      <c r="B79" s="1" t="s">
        <v>14</v>
      </c>
      <c r="C79" s="1" t="s">
        <v>163</v>
      </c>
      <c r="D79" s="1" t="s">
        <v>16</v>
      </c>
      <c r="E79" s="1" t="s">
        <v>17</v>
      </c>
      <c r="F79" s="1" t="s">
        <v>18</v>
      </c>
      <c r="G79" s="1" t="s">
        <v>19</v>
      </c>
      <c r="H79" s="1" t="s">
        <v>166</v>
      </c>
      <c r="I79" s="1" t="s">
        <v>21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hidden="1" x14ac:dyDescent="0.3">
      <c r="A80" s="1">
        <v>3</v>
      </c>
      <c r="B80" s="1" t="s">
        <v>14</v>
      </c>
      <c r="C80" s="1" t="s">
        <v>163</v>
      </c>
      <c r="D80" s="1" t="s">
        <v>16</v>
      </c>
      <c r="E80" s="1" t="s">
        <v>17</v>
      </c>
      <c r="F80" s="1" t="s">
        <v>49</v>
      </c>
      <c r="G80" s="1" t="s">
        <v>63</v>
      </c>
      <c r="H80" s="1" t="s">
        <v>167</v>
      </c>
      <c r="I80" s="1" t="s">
        <v>49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hidden="1" x14ac:dyDescent="0.3">
      <c r="A81" s="1">
        <v>4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49</v>
      </c>
      <c r="G81" s="1" t="s">
        <v>63</v>
      </c>
      <c r="H81" s="1" t="s">
        <v>168</v>
      </c>
      <c r="I81" s="1" t="s">
        <v>49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hidden="1" x14ac:dyDescent="0.3">
      <c r="A82" s="1">
        <v>5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49</v>
      </c>
      <c r="G82" s="1" t="s">
        <v>63</v>
      </c>
      <c r="H82" s="1" t="s">
        <v>169</v>
      </c>
      <c r="I82" s="1" t="s">
        <v>49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hidden="1" x14ac:dyDescent="0.3">
      <c r="A83" s="1">
        <v>6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18</v>
      </c>
      <c r="G83" s="1" t="s">
        <v>19</v>
      </c>
      <c r="H83" s="1" t="s">
        <v>170</v>
      </c>
      <c r="I83" s="1" t="s">
        <v>21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hidden="1" x14ac:dyDescent="0.3">
      <c r="A84" s="1">
        <v>7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171</v>
      </c>
      <c r="I84" s="1" t="s">
        <v>21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hidden="1" x14ac:dyDescent="0.3">
      <c r="A85" s="1">
        <v>8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172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hidden="1" x14ac:dyDescent="0.3">
      <c r="A86" s="1">
        <v>9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173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hidden="1" x14ac:dyDescent="0.3">
      <c r="A87" s="1">
        <v>10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29</v>
      </c>
      <c r="G87" s="1" t="s">
        <v>61</v>
      </c>
      <c r="H87" s="1" t="s">
        <v>174</v>
      </c>
      <c r="I87" s="1" t="s">
        <v>26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hidden="1" x14ac:dyDescent="0.3">
      <c r="A88" s="1">
        <v>11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18</v>
      </c>
      <c r="G88" s="1" t="s">
        <v>69</v>
      </c>
      <c r="H88" s="1" t="s">
        <v>175</v>
      </c>
      <c r="I88" s="1" t="s">
        <v>21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hidden="1" x14ac:dyDescent="0.3">
      <c r="A89" s="1">
        <v>12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29</v>
      </c>
      <c r="G89" s="1" t="s">
        <v>61</v>
      </c>
      <c r="H89" s="1" t="s">
        <v>176</v>
      </c>
      <c r="I89" s="1" t="s">
        <v>26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hidden="1" x14ac:dyDescent="0.3">
      <c r="A90" s="1">
        <v>13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18</v>
      </c>
      <c r="G90" s="1" t="s">
        <v>69</v>
      </c>
      <c r="H90" s="1" t="s">
        <v>177</v>
      </c>
      <c r="I90" s="1" t="s">
        <v>21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hidden="1" x14ac:dyDescent="0.3">
      <c r="A91" s="1">
        <v>14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29</v>
      </c>
      <c r="G91" s="1" t="s">
        <v>61</v>
      </c>
      <c r="H91" s="1" t="s">
        <v>178</v>
      </c>
      <c r="I91" s="1" t="s">
        <v>26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hidden="1" x14ac:dyDescent="0.3">
      <c r="A92" s="1">
        <v>15</v>
      </c>
      <c r="B92" s="1" t="s">
        <v>14</v>
      </c>
      <c r="C92" s="1" t="s">
        <v>163</v>
      </c>
      <c r="D92" s="1" t="s">
        <v>16</v>
      </c>
      <c r="E92" s="1" t="s">
        <v>22</v>
      </c>
      <c r="F92" s="1" t="s">
        <v>23</v>
      </c>
      <c r="G92" s="1" t="s">
        <v>24</v>
      </c>
      <c r="H92" s="1" t="s">
        <v>179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hidden="1" x14ac:dyDescent="0.3">
      <c r="A93" s="1">
        <v>16</v>
      </c>
      <c r="B93" s="1" t="s">
        <v>14</v>
      </c>
      <c r="C93" s="1" t="s">
        <v>163</v>
      </c>
      <c r="D93" s="1" t="s">
        <v>16</v>
      </c>
      <c r="E93" s="1" t="s">
        <v>17</v>
      </c>
      <c r="F93" s="1" t="s">
        <v>29</v>
      </c>
      <c r="G93" s="1" t="s">
        <v>79</v>
      </c>
      <c r="H93" s="1" t="s">
        <v>183</v>
      </c>
      <c r="I93" s="1" t="s">
        <v>26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0</v>
      </c>
      <c r="AJ93" s="1">
        <v>0</v>
      </c>
    </row>
    <row r="94" spans="1:36" x14ac:dyDescent="0.3">
      <c r="A94" s="1">
        <v>17</v>
      </c>
      <c r="B94" s="1" t="s">
        <v>14</v>
      </c>
      <c r="C94" s="1" t="s">
        <v>163</v>
      </c>
      <c r="D94" s="1" t="s">
        <v>558</v>
      </c>
      <c r="E94" s="1" t="s">
        <v>17</v>
      </c>
      <c r="F94" s="1" t="s">
        <v>29</v>
      </c>
      <c r="G94" s="1" t="s">
        <v>30</v>
      </c>
      <c r="H94" s="1" t="s">
        <v>193</v>
      </c>
      <c r="I94" s="1" t="s">
        <v>26</v>
      </c>
      <c r="J94" s="1">
        <v>19</v>
      </c>
      <c r="K94" s="1">
        <v>2832</v>
      </c>
      <c r="L94" s="1">
        <v>2832</v>
      </c>
      <c r="M94" s="1">
        <v>330000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330000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330000</v>
      </c>
      <c r="AJ94" s="1">
        <v>116</v>
      </c>
    </row>
    <row r="95" spans="1:36" x14ac:dyDescent="0.3">
      <c r="A95" s="1">
        <v>18</v>
      </c>
      <c r="B95" s="1" t="s">
        <v>14</v>
      </c>
      <c r="C95" s="1" t="s">
        <v>163</v>
      </c>
      <c r="D95" s="1" t="s">
        <v>554</v>
      </c>
      <c r="E95" s="1" t="s">
        <v>17</v>
      </c>
      <c r="F95" s="1" t="s">
        <v>29</v>
      </c>
      <c r="G95" s="1" t="s">
        <v>30</v>
      </c>
      <c r="H95" s="1" t="s">
        <v>97</v>
      </c>
      <c r="I95" s="1" t="s">
        <v>26</v>
      </c>
      <c r="J95" s="1">
        <v>19</v>
      </c>
      <c r="K95" s="1">
        <v>2106</v>
      </c>
      <c r="L95" s="1">
        <v>2106</v>
      </c>
      <c r="M95" s="1">
        <v>299000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299000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299000</v>
      </c>
      <c r="AJ95" s="1">
        <v>141</v>
      </c>
    </row>
    <row r="96" spans="1:36" x14ac:dyDescent="0.3">
      <c r="A96" s="1">
        <v>19</v>
      </c>
      <c r="B96" s="1" t="s">
        <v>14</v>
      </c>
      <c r="C96" s="1" t="s">
        <v>163</v>
      </c>
      <c r="D96" s="1" t="s">
        <v>190</v>
      </c>
      <c r="E96" s="1" t="s">
        <v>17</v>
      </c>
      <c r="F96" s="1" t="s">
        <v>29</v>
      </c>
      <c r="G96" s="1" t="s">
        <v>30</v>
      </c>
      <c r="H96" s="1" t="s">
        <v>494</v>
      </c>
      <c r="I96" s="1" t="s">
        <v>26</v>
      </c>
      <c r="J96" s="1">
        <v>18</v>
      </c>
      <c r="K96" s="1">
        <v>1163</v>
      </c>
      <c r="L96" s="1">
        <v>1163</v>
      </c>
      <c r="M96" s="1">
        <v>160000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160000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160000</v>
      </c>
      <c r="AJ96" s="1">
        <v>137</v>
      </c>
    </row>
    <row r="97" spans="1:36" hidden="1" x14ac:dyDescent="0.3">
      <c r="A97" s="1">
        <v>20</v>
      </c>
      <c r="B97" s="1" t="s">
        <v>14</v>
      </c>
      <c r="C97" s="1" t="s">
        <v>163</v>
      </c>
      <c r="D97" s="1" t="s">
        <v>16</v>
      </c>
      <c r="E97" s="1" t="s">
        <v>17</v>
      </c>
      <c r="F97" s="1" t="s">
        <v>29</v>
      </c>
      <c r="G97" s="1" t="s">
        <v>98</v>
      </c>
      <c r="H97" s="1" t="s">
        <v>194</v>
      </c>
      <c r="I97" s="1" t="s">
        <v>26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hidden="1" x14ac:dyDescent="0.3">
      <c r="A98" s="1">
        <v>21</v>
      </c>
      <c r="B98" s="1" t="s">
        <v>14</v>
      </c>
      <c r="C98" s="1" t="s">
        <v>163</v>
      </c>
      <c r="D98" s="1" t="s">
        <v>16</v>
      </c>
      <c r="E98" s="1" t="s">
        <v>17</v>
      </c>
      <c r="F98" s="1" t="s">
        <v>49</v>
      </c>
      <c r="G98" s="1" t="s">
        <v>195</v>
      </c>
      <c r="H98" s="1" t="s">
        <v>196</v>
      </c>
      <c r="I98" s="1" t="s">
        <v>49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hidden="1" x14ac:dyDescent="0.3">
      <c r="A99" s="1">
        <v>22</v>
      </c>
      <c r="B99" s="1" t="s">
        <v>14</v>
      </c>
      <c r="C99" s="1" t="s">
        <v>163</v>
      </c>
      <c r="D99" s="1" t="s">
        <v>16</v>
      </c>
      <c r="E99" s="1" t="s">
        <v>17</v>
      </c>
      <c r="F99" s="1" t="s">
        <v>18</v>
      </c>
      <c r="G99" s="1" t="s">
        <v>19</v>
      </c>
      <c r="H99" s="1" t="s">
        <v>197</v>
      </c>
      <c r="I99" s="1" t="s">
        <v>198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0</v>
      </c>
      <c r="AJ99" s="1">
        <v>0</v>
      </c>
    </row>
    <row r="100" spans="1:36" hidden="1" x14ac:dyDescent="0.3">
      <c r="A100" s="1">
        <v>23</v>
      </c>
      <c r="B100" s="1" t="s">
        <v>14</v>
      </c>
      <c r="C100" s="1" t="s">
        <v>163</v>
      </c>
      <c r="D100" s="1" t="s">
        <v>16</v>
      </c>
      <c r="E100" s="1" t="s">
        <v>17</v>
      </c>
      <c r="F100" s="1" t="s">
        <v>37</v>
      </c>
      <c r="G100" s="1" t="s">
        <v>123</v>
      </c>
      <c r="H100" s="1" t="s">
        <v>203</v>
      </c>
      <c r="I100" s="1" t="s">
        <v>21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x14ac:dyDescent="0.3">
      <c r="A101" s="1">
        <v>24</v>
      </c>
      <c r="B101" s="1" t="s">
        <v>14</v>
      </c>
      <c r="C101" s="1" t="s">
        <v>163</v>
      </c>
      <c r="D101" s="1" t="s">
        <v>186</v>
      </c>
      <c r="E101" s="1" t="s">
        <v>17</v>
      </c>
      <c r="F101" s="1" t="s">
        <v>18</v>
      </c>
      <c r="G101" s="1" t="s">
        <v>107</v>
      </c>
      <c r="H101" s="1" t="s">
        <v>508</v>
      </c>
      <c r="I101" s="1" t="s">
        <v>21</v>
      </c>
      <c r="J101" s="1">
        <v>20</v>
      </c>
      <c r="K101" s="1">
        <v>801</v>
      </c>
      <c r="L101" s="1">
        <v>801</v>
      </c>
      <c r="M101" s="1">
        <v>135000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135000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135000</v>
      </c>
      <c r="AJ101" s="1">
        <v>168</v>
      </c>
    </row>
    <row r="102" spans="1:36" x14ac:dyDescent="0.3">
      <c r="A102" s="1">
        <v>25</v>
      </c>
      <c r="B102" s="1" t="s">
        <v>14</v>
      </c>
      <c r="C102" s="1" t="s">
        <v>163</v>
      </c>
      <c r="D102" s="1" t="s">
        <v>212</v>
      </c>
      <c r="E102" s="1" t="s">
        <v>17</v>
      </c>
      <c r="F102" s="1" t="s">
        <v>18</v>
      </c>
      <c r="G102" s="1" t="s">
        <v>107</v>
      </c>
      <c r="H102" s="1" t="s">
        <v>207</v>
      </c>
      <c r="I102" s="1" t="s">
        <v>21</v>
      </c>
      <c r="J102" s="1">
        <v>17</v>
      </c>
      <c r="K102" s="1">
        <v>589</v>
      </c>
      <c r="L102" s="1">
        <v>589</v>
      </c>
      <c r="M102" s="1">
        <v>136000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136000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136000</v>
      </c>
      <c r="AJ102" s="1">
        <v>230</v>
      </c>
    </row>
    <row r="103" spans="1:36" x14ac:dyDescent="0.3">
      <c r="A103" s="1">
        <v>26</v>
      </c>
      <c r="B103" s="1" t="s">
        <v>14</v>
      </c>
      <c r="C103" s="1" t="s">
        <v>163</v>
      </c>
      <c r="D103" s="1" t="s">
        <v>208</v>
      </c>
      <c r="E103" s="1" t="s">
        <v>17</v>
      </c>
      <c r="F103" s="1" t="s">
        <v>18</v>
      </c>
      <c r="G103" s="1" t="s">
        <v>107</v>
      </c>
      <c r="H103" s="1" t="s">
        <v>209</v>
      </c>
      <c r="I103" s="1" t="s">
        <v>21</v>
      </c>
      <c r="J103" s="1">
        <v>18</v>
      </c>
      <c r="K103" s="1">
        <v>2401</v>
      </c>
      <c r="L103" s="1">
        <v>2401</v>
      </c>
      <c r="M103" s="1">
        <v>332000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332000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332000</v>
      </c>
      <c r="AJ103" s="1">
        <v>138</v>
      </c>
    </row>
    <row r="104" spans="1:36" x14ac:dyDescent="0.3">
      <c r="A104" s="1">
        <v>27</v>
      </c>
      <c r="B104" s="1" t="s">
        <v>14</v>
      </c>
      <c r="C104" s="1" t="s">
        <v>163</v>
      </c>
      <c r="D104" s="1" t="s">
        <v>593</v>
      </c>
      <c r="E104" s="1" t="s">
        <v>17</v>
      </c>
      <c r="F104" s="1" t="s">
        <v>18</v>
      </c>
      <c r="G104" s="1" t="s">
        <v>107</v>
      </c>
      <c r="H104" s="1" t="s">
        <v>110</v>
      </c>
      <c r="I104" s="1" t="s">
        <v>21</v>
      </c>
      <c r="J104" s="1">
        <v>13</v>
      </c>
      <c r="K104" s="1">
        <v>951</v>
      </c>
      <c r="L104" s="1">
        <v>951</v>
      </c>
      <c r="M104" s="1">
        <v>139000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139000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139000</v>
      </c>
      <c r="AJ104" s="1">
        <v>146</v>
      </c>
    </row>
    <row r="105" spans="1:36" x14ac:dyDescent="0.3">
      <c r="A105" s="1">
        <v>28</v>
      </c>
      <c r="B105" s="1" t="s">
        <v>14</v>
      </c>
      <c r="C105" s="1" t="s">
        <v>163</v>
      </c>
      <c r="D105" s="1" t="s">
        <v>204</v>
      </c>
      <c r="E105" s="1" t="s">
        <v>17</v>
      </c>
      <c r="F105" s="1" t="s">
        <v>18</v>
      </c>
      <c r="G105" s="1" t="s">
        <v>107</v>
      </c>
      <c r="H105" s="1" t="s">
        <v>211</v>
      </c>
      <c r="I105" s="1" t="s">
        <v>21</v>
      </c>
      <c r="J105" s="1">
        <v>9</v>
      </c>
      <c r="K105" s="1">
        <v>458</v>
      </c>
      <c r="L105" s="1">
        <v>458</v>
      </c>
      <c r="M105" s="1">
        <v>40000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40000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40000</v>
      </c>
      <c r="AJ105" s="1">
        <v>87</v>
      </c>
    </row>
    <row r="106" spans="1:36" x14ac:dyDescent="0.3">
      <c r="A106" s="1">
        <v>29</v>
      </c>
      <c r="B106" s="1" t="s">
        <v>14</v>
      </c>
      <c r="C106" s="1" t="s">
        <v>163</v>
      </c>
      <c r="D106" s="1" t="s">
        <v>559</v>
      </c>
      <c r="E106" s="1" t="s">
        <v>17</v>
      </c>
      <c r="F106" s="1" t="s">
        <v>29</v>
      </c>
      <c r="G106" s="1" t="s">
        <v>61</v>
      </c>
      <c r="H106" s="1" t="s">
        <v>338</v>
      </c>
      <c r="I106" s="1" t="s">
        <v>26</v>
      </c>
      <c r="J106" s="1">
        <v>21</v>
      </c>
      <c r="K106" s="1">
        <v>2047</v>
      </c>
      <c r="L106" s="1">
        <v>2047</v>
      </c>
      <c r="M106" s="1">
        <v>280000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280000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280000</v>
      </c>
      <c r="AJ106" s="1">
        <v>136</v>
      </c>
    </row>
    <row r="107" spans="1:36" x14ac:dyDescent="0.3">
      <c r="A107" s="1">
        <v>30</v>
      </c>
      <c r="B107" s="1" t="s">
        <v>14</v>
      </c>
      <c r="C107" s="1" t="s">
        <v>163</v>
      </c>
      <c r="D107" s="1" t="s">
        <v>560</v>
      </c>
      <c r="E107" s="1" t="s">
        <v>17</v>
      </c>
      <c r="F107" s="1" t="s">
        <v>29</v>
      </c>
      <c r="G107" s="1" t="s">
        <v>61</v>
      </c>
      <c r="H107" s="1" t="s">
        <v>213</v>
      </c>
      <c r="I107" s="1" t="s">
        <v>26</v>
      </c>
      <c r="J107" s="1">
        <v>21</v>
      </c>
      <c r="K107" s="1">
        <v>1822</v>
      </c>
      <c r="L107" s="1">
        <v>1822</v>
      </c>
      <c r="M107" s="1">
        <v>221000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221000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221000</v>
      </c>
      <c r="AJ107" s="1">
        <v>121</v>
      </c>
    </row>
    <row r="108" spans="1:36" x14ac:dyDescent="0.3">
      <c r="A108" s="1">
        <v>31</v>
      </c>
      <c r="B108" s="1" t="s">
        <v>14</v>
      </c>
      <c r="C108" s="1" t="s">
        <v>163</v>
      </c>
      <c r="D108" s="1" t="s">
        <v>180</v>
      </c>
      <c r="E108" s="1" t="s">
        <v>17</v>
      </c>
      <c r="F108" s="1" t="s">
        <v>18</v>
      </c>
      <c r="G108" s="1" t="s">
        <v>69</v>
      </c>
      <c r="H108" s="1" t="s">
        <v>403</v>
      </c>
      <c r="I108" s="1" t="s">
        <v>21</v>
      </c>
      <c r="J108" s="1">
        <v>15</v>
      </c>
      <c r="K108" s="1">
        <v>712</v>
      </c>
      <c r="L108" s="1">
        <v>712</v>
      </c>
      <c r="M108" s="1">
        <v>86000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86000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86000</v>
      </c>
      <c r="AJ108" s="1">
        <v>120</v>
      </c>
    </row>
    <row r="109" spans="1:36" hidden="1" x14ac:dyDescent="0.3">
      <c r="A109" s="1">
        <v>32</v>
      </c>
      <c r="B109" s="1" t="s">
        <v>14</v>
      </c>
      <c r="C109" s="1" t="s">
        <v>163</v>
      </c>
      <c r="D109" s="1" t="s">
        <v>16</v>
      </c>
      <c r="E109" s="1" t="s">
        <v>17</v>
      </c>
      <c r="F109" s="1" t="s">
        <v>37</v>
      </c>
      <c r="G109" s="1" t="s">
        <v>38</v>
      </c>
      <c r="H109" s="1" t="s">
        <v>216</v>
      </c>
      <c r="I109" s="1" t="s">
        <v>21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0</v>
      </c>
      <c r="AJ109" s="1">
        <v>0</v>
      </c>
    </row>
    <row r="110" spans="1:36" x14ac:dyDescent="0.3">
      <c r="A110" s="1">
        <v>33</v>
      </c>
      <c r="B110" s="1" t="s">
        <v>14</v>
      </c>
      <c r="C110" s="1" t="s">
        <v>163</v>
      </c>
      <c r="D110" s="1" t="s">
        <v>199</v>
      </c>
      <c r="E110" s="1" t="s">
        <v>17</v>
      </c>
      <c r="F110" s="1" t="s">
        <v>29</v>
      </c>
      <c r="G110" s="1" t="s">
        <v>129</v>
      </c>
      <c r="H110" s="1" t="s">
        <v>513</v>
      </c>
      <c r="I110" s="1" t="s">
        <v>21</v>
      </c>
      <c r="J110" s="1">
        <v>22</v>
      </c>
      <c r="K110" s="1">
        <v>1285</v>
      </c>
      <c r="L110" s="1">
        <v>1285</v>
      </c>
      <c r="M110" s="1">
        <v>306000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306000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306000</v>
      </c>
      <c r="AJ110" s="1">
        <v>238</v>
      </c>
    </row>
    <row r="111" spans="1:36" x14ac:dyDescent="0.3">
      <c r="A111" s="1">
        <v>34</v>
      </c>
      <c r="B111" s="1" t="s">
        <v>14</v>
      </c>
      <c r="C111" s="1" t="s">
        <v>163</v>
      </c>
      <c r="D111" s="1" t="s">
        <v>557</v>
      </c>
      <c r="E111" s="1" t="s">
        <v>17</v>
      </c>
      <c r="F111" s="1" t="s">
        <v>29</v>
      </c>
      <c r="G111" s="1" t="s">
        <v>129</v>
      </c>
      <c r="H111" s="1" t="s">
        <v>515</v>
      </c>
      <c r="I111" s="1" t="s">
        <v>21</v>
      </c>
      <c r="J111" s="1">
        <v>19</v>
      </c>
      <c r="K111" s="1">
        <v>787</v>
      </c>
      <c r="L111" s="1">
        <v>787</v>
      </c>
      <c r="M111" s="1">
        <v>197000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197000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197000</v>
      </c>
      <c r="AJ111" s="1">
        <v>250</v>
      </c>
    </row>
    <row r="112" spans="1:36" x14ac:dyDescent="0.3">
      <c r="A112" s="1">
        <v>35</v>
      </c>
      <c r="B112" s="1" t="s">
        <v>14</v>
      </c>
      <c r="C112" s="1" t="s">
        <v>163</v>
      </c>
      <c r="D112" s="1" t="s">
        <v>217</v>
      </c>
      <c r="E112" s="1" t="s">
        <v>17</v>
      </c>
      <c r="F112" s="1" t="s">
        <v>29</v>
      </c>
      <c r="G112" s="1" t="s">
        <v>129</v>
      </c>
      <c r="H112" s="1" t="s">
        <v>218</v>
      </c>
      <c r="I112" s="1" t="s">
        <v>21</v>
      </c>
      <c r="J112" s="1">
        <v>21</v>
      </c>
      <c r="K112" s="1">
        <v>1281</v>
      </c>
      <c r="L112" s="1">
        <v>1281</v>
      </c>
      <c r="M112" s="1">
        <v>320000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320000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320000</v>
      </c>
      <c r="AJ112" s="1">
        <v>249</v>
      </c>
    </row>
    <row r="113" spans="1:36" x14ac:dyDescent="0.3">
      <c r="A113" s="1">
        <v>36</v>
      </c>
      <c r="B113" s="1" t="s">
        <v>14</v>
      </c>
      <c r="C113" s="1" t="s">
        <v>163</v>
      </c>
      <c r="D113" s="1" t="s">
        <v>186</v>
      </c>
      <c r="E113" s="1" t="s">
        <v>17</v>
      </c>
      <c r="F113" s="1" t="s">
        <v>29</v>
      </c>
      <c r="G113" s="1" t="s">
        <v>129</v>
      </c>
      <c r="H113" s="1" t="s">
        <v>220</v>
      </c>
      <c r="I113" s="1" t="s">
        <v>21</v>
      </c>
      <c r="J113" s="1">
        <v>20</v>
      </c>
      <c r="K113" s="1">
        <v>1388</v>
      </c>
      <c r="L113" s="1">
        <v>1388</v>
      </c>
      <c r="M113" s="1">
        <v>299000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299000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299000</v>
      </c>
      <c r="AJ113" s="1">
        <v>215</v>
      </c>
    </row>
    <row r="114" spans="1:36" hidden="1" x14ac:dyDescent="0.3">
      <c r="A114" s="1">
        <v>37</v>
      </c>
      <c r="B114" s="1" t="s">
        <v>14</v>
      </c>
      <c r="C114" s="1" t="s">
        <v>163</v>
      </c>
      <c r="D114" s="1" t="s">
        <v>16</v>
      </c>
      <c r="E114" s="1" t="s">
        <v>17</v>
      </c>
      <c r="F114" s="1" t="s">
        <v>49</v>
      </c>
      <c r="G114" s="1" t="s">
        <v>221</v>
      </c>
      <c r="H114" s="1" t="s">
        <v>222</v>
      </c>
      <c r="I114" s="1" t="s">
        <v>49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0</v>
      </c>
      <c r="AJ114" s="1">
        <v>0</v>
      </c>
    </row>
    <row r="115" spans="1:36" hidden="1" x14ac:dyDescent="0.3">
      <c r="A115" s="1">
        <v>38</v>
      </c>
      <c r="B115" s="1" t="s">
        <v>14</v>
      </c>
      <c r="C115" s="1" t="s">
        <v>163</v>
      </c>
      <c r="D115" s="1" t="s">
        <v>16</v>
      </c>
      <c r="E115" s="1" t="s">
        <v>17</v>
      </c>
      <c r="F115" s="1" t="s">
        <v>152</v>
      </c>
      <c r="G115" s="1" t="s">
        <v>223</v>
      </c>
      <c r="H115" s="1" t="s">
        <v>224</v>
      </c>
      <c r="I115" s="1" t="s">
        <v>198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0</v>
      </c>
      <c r="AJ115" s="1">
        <v>0</v>
      </c>
    </row>
    <row r="116" spans="1:36" hidden="1" x14ac:dyDescent="0.3">
      <c r="A116" s="1">
        <v>39</v>
      </c>
      <c r="B116" s="1" t="s">
        <v>14</v>
      </c>
      <c r="C116" s="1" t="s">
        <v>163</v>
      </c>
      <c r="D116" s="1" t="s">
        <v>16</v>
      </c>
      <c r="E116" s="1" t="s">
        <v>17</v>
      </c>
      <c r="F116" s="1" t="s">
        <v>29</v>
      </c>
      <c r="G116" s="1" t="s">
        <v>227</v>
      </c>
      <c r="H116" s="1" t="s">
        <v>228</v>
      </c>
      <c r="I116" s="1" t="s">
        <v>26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0</v>
      </c>
      <c r="AJ116" s="1">
        <v>0</v>
      </c>
    </row>
    <row r="117" spans="1:36" hidden="1" x14ac:dyDescent="0.3">
      <c r="A117" s="1">
        <v>40</v>
      </c>
      <c r="B117" s="1" t="s">
        <v>14</v>
      </c>
      <c r="C117" s="1" t="s">
        <v>163</v>
      </c>
      <c r="D117" s="1" t="s">
        <v>16</v>
      </c>
      <c r="E117" s="1" t="s">
        <v>17</v>
      </c>
      <c r="F117" s="1" t="s">
        <v>29</v>
      </c>
      <c r="G117" s="1" t="s">
        <v>61</v>
      </c>
      <c r="H117" s="1" t="s">
        <v>229</v>
      </c>
      <c r="I117" s="1" t="s">
        <v>26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0</v>
      </c>
      <c r="AJ117" s="1">
        <v>0</v>
      </c>
    </row>
    <row r="118" spans="1:36" x14ac:dyDescent="0.3">
      <c r="A118" s="1">
        <v>41</v>
      </c>
      <c r="B118" s="1" t="s">
        <v>14</v>
      </c>
      <c r="C118" s="1" t="s">
        <v>163</v>
      </c>
      <c r="D118" s="1" t="s">
        <v>606</v>
      </c>
      <c r="E118" s="1" t="s">
        <v>17</v>
      </c>
      <c r="F118" s="1" t="s">
        <v>29</v>
      </c>
      <c r="G118" s="1" t="s">
        <v>61</v>
      </c>
      <c r="H118" s="1" t="s">
        <v>230</v>
      </c>
      <c r="I118" s="1" t="s">
        <v>26</v>
      </c>
      <c r="J118" s="1">
        <v>22</v>
      </c>
      <c r="K118" s="1">
        <v>1528</v>
      </c>
      <c r="L118" s="1">
        <v>1528</v>
      </c>
      <c r="M118" s="1">
        <v>280000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280000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280000</v>
      </c>
      <c r="AJ118" s="1">
        <v>183</v>
      </c>
    </row>
    <row r="119" spans="1:36" hidden="1" x14ac:dyDescent="0.3">
      <c r="A119" s="1">
        <v>42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37</v>
      </c>
      <c r="G119" s="1" t="s">
        <v>123</v>
      </c>
      <c r="H119" s="1" t="s">
        <v>231</v>
      </c>
      <c r="I119" s="1" t="s">
        <v>21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hidden="1" x14ac:dyDescent="0.3">
      <c r="A120" s="1">
        <v>43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29</v>
      </c>
      <c r="G120" s="1" t="s">
        <v>98</v>
      </c>
      <c r="H120" s="1" t="s">
        <v>232</v>
      </c>
      <c r="I120" s="1" t="s">
        <v>21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hidden="1" x14ac:dyDescent="0.3">
      <c r="A121" s="1">
        <v>44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18</v>
      </c>
      <c r="G121" s="1" t="s">
        <v>69</v>
      </c>
      <c r="H121" s="1" t="s">
        <v>233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hidden="1" x14ac:dyDescent="0.3">
      <c r="A122" s="1">
        <v>45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29</v>
      </c>
      <c r="G122" s="1" t="s">
        <v>44</v>
      </c>
      <c r="H122" s="1" t="s">
        <v>234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hidden="1" x14ac:dyDescent="0.3">
      <c r="A123" s="1">
        <v>46</v>
      </c>
      <c r="B123" s="1" t="s">
        <v>14</v>
      </c>
      <c r="C123" s="1" t="s">
        <v>163</v>
      </c>
      <c r="D123" s="1" t="s">
        <v>16</v>
      </c>
      <c r="E123" s="1" t="s">
        <v>17</v>
      </c>
      <c r="F123" s="1" t="s">
        <v>29</v>
      </c>
      <c r="G123" s="1" t="s">
        <v>44</v>
      </c>
      <c r="H123" s="1" t="s">
        <v>235</v>
      </c>
      <c r="I123" s="1" t="s">
        <v>21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0</v>
      </c>
      <c r="AJ123" s="1">
        <v>0</v>
      </c>
    </row>
    <row r="124" spans="1:36" hidden="1" x14ac:dyDescent="0.3">
      <c r="A124" s="1">
        <v>47</v>
      </c>
      <c r="B124" s="1" t="s">
        <v>14</v>
      </c>
      <c r="C124" s="1" t="s">
        <v>163</v>
      </c>
      <c r="D124" s="1" t="s">
        <v>16</v>
      </c>
      <c r="E124" s="1" t="s">
        <v>17</v>
      </c>
      <c r="F124" s="1" t="s">
        <v>29</v>
      </c>
      <c r="G124" s="1" t="s">
        <v>44</v>
      </c>
      <c r="H124" s="1" t="s">
        <v>236</v>
      </c>
      <c r="I124" s="1" t="s">
        <v>21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0</v>
      </c>
      <c r="AJ124" s="1">
        <v>0</v>
      </c>
    </row>
    <row r="125" spans="1:36" x14ac:dyDescent="0.3">
      <c r="A125" s="2"/>
      <c r="B125" s="2" t="s">
        <v>47</v>
      </c>
      <c r="C125" s="2" t="s">
        <v>163</v>
      </c>
      <c r="D125" s="2"/>
      <c r="E125" s="2"/>
      <c r="F125" s="2"/>
      <c r="G125" s="2"/>
      <c r="H125" s="2"/>
      <c r="I125" s="2"/>
      <c r="J125" s="2"/>
      <c r="K125" s="2">
        <v>22151</v>
      </c>
      <c r="L125" s="2">
        <v>22151</v>
      </c>
      <c r="M125" s="2">
        <v>3560000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3560000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3560000</v>
      </c>
      <c r="AJ125" s="2"/>
    </row>
    <row r="126" spans="1:36" hidden="1" x14ac:dyDescent="0.3">
      <c r="A126" s="1">
        <v>1</v>
      </c>
      <c r="B126" s="1" t="s">
        <v>14</v>
      </c>
      <c r="C126" s="1" t="s">
        <v>237</v>
      </c>
      <c r="D126" s="1" t="s">
        <v>16</v>
      </c>
      <c r="E126" s="1" t="s">
        <v>17</v>
      </c>
      <c r="F126" s="1" t="s">
        <v>49</v>
      </c>
      <c r="G126" s="1" t="s">
        <v>63</v>
      </c>
      <c r="H126" s="1" t="s">
        <v>238</v>
      </c>
      <c r="I126" s="1" t="s">
        <v>49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0</v>
      </c>
      <c r="AJ126" s="1">
        <v>0</v>
      </c>
    </row>
    <row r="127" spans="1:36" hidden="1" x14ac:dyDescent="0.3">
      <c r="A127" s="1">
        <v>2</v>
      </c>
      <c r="B127" s="1" t="s">
        <v>14</v>
      </c>
      <c r="C127" s="1" t="s">
        <v>237</v>
      </c>
      <c r="D127" s="1" t="s">
        <v>16</v>
      </c>
      <c r="E127" s="1" t="s">
        <v>17</v>
      </c>
      <c r="F127" s="1" t="s">
        <v>29</v>
      </c>
      <c r="G127" s="1" t="s">
        <v>61</v>
      </c>
      <c r="H127" s="1" t="s">
        <v>239</v>
      </c>
      <c r="I127" s="1" t="s">
        <v>26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hidden="1" x14ac:dyDescent="0.3">
      <c r="A128" s="1">
        <v>3</v>
      </c>
      <c r="B128" s="1" t="s">
        <v>14</v>
      </c>
      <c r="C128" s="1" t="s">
        <v>237</v>
      </c>
      <c r="D128" s="1" t="s">
        <v>16</v>
      </c>
      <c r="E128" s="1" t="s">
        <v>17</v>
      </c>
      <c r="F128" s="1" t="s">
        <v>29</v>
      </c>
      <c r="G128" s="1" t="s">
        <v>61</v>
      </c>
      <c r="H128" s="1" t="s">
        <v>240</v>
      </c>
      <c r="I128" s="1" t="s">
        <v>26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hidden="1" x14ac:dyDescent="0.3">
      <c r="A129" s="1">
        <v>4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29</v>
      </c>
      <c r="G129" s="1" t="s">
        <v>61</v>
      </c>
      <c r="H129" s="1" t="s">
        <v>241</v>
      </c>
      <c r="I129" s="1" t="s">
        <v>26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hidden="1" x14ac:dyDescent="0.3">
      <c r="A130" s="1">
        <v>5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40</v>
      </c>
      <c r="G130" s="1" t="s">
        <v>242</v>
      </c>
      <c r="H130" s="1" t="s">
        <v>243</v>
      </c>
      <c r="I130" s="1" t="s">
        <v>26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hidden="1" x14ac:dyDescent="0.3">
      <c r="A131" s="1">
        <v>6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61</v>
      </c>
      <c r="H131" s="1" t="s">
        <v>244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hidden="1" x14ac:dyDescent="0.3">
      <c r="A132" s="1">
        <v>7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18</v>
      </c>
      <c r="G132" s="1" t="s">
        <v>69</v>
      </c>
      <c r="H132" s="1" t="s">
        <v>245</v>
      </c>
      <c r="I132" s="1" t="s">
        <v>21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hidden="1" x14ac:dyDescent="0.3">
      <c r="A133" s="1">
        <v>8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29</v>
      </c>
      <c r="G133" s="1" t="s">
        <v>246</v>
      </c>
      <c r="H133" s="1" t="s">
        <v>247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hidden="1" x14ac:dyDescent="0.3">
      <c r="A134" s="1">
        <v>9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29</v>
      </c>
      <c r="G134" s="1" t="s">
        <v>246</v>
      </c>
      <c r="H134" s="1" t="s">
        <v>248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hidden="1" x14ac:dyDescent="0.3">
      <c r="A135" s="1">
        <v>10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61</v>
      </c>
      <c r="H135" s="1" t="s">
        <v>249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hidden="1" x14ac:dyDescent="0.3">
      <c r="A136" s="1">
        <v>11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61</v>
      </c>
      <c r="H136" s="1" t="s">
        <v>250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hidden="1" x14ac:dyDescent="0.3">
      <c r="A137" s="1">
        <v>12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61</v>
      </c>
      <c r="H137" s="1" t="s">
        <v>251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hidden="1" x14ac:dyDescent="0.3">
      <c r="A138" s="1">
        <v>13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79</v>
      </c>
      <c r="H138" s="1" t="s">
        <v>253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hidden="1" x14ac:dyDescent="0.3">
      <c r="A139" s="1">
        <v>14</v>
      </c>
      <c r="B139" s="1" t="s">
        <v>14</v>
      </c>
      <c r="C139" s="1" t="s">
        <v>237</v>
      </c>
      <c r="D139" s="1" t="s">
        <v>16</v>
      </c>
      <c r="E139" s="1" t="s">
        <v>17</v>
      </c>
      <c r="F139" s="1" t="s">
        <v>29</v>
      </c>
      <c r="G139" s="1" t="s">
        <v>61</v>
      </c>
      <c r="H139" s="1" t="s">
        <v>256</v>
      </c>
      <c r="I139" s="1" t="s">
        <v>26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0</v>
      </c>
      <c r="AJ139" s="1">
        <v>0</v>
      </c>
    </row>
    <row r="140" spans="1:36" hidden="1" x14ac:dyDescent="0.3">
      <c r="A140" s="1">
        <v>15</v>
      </c>
      <c r="B140" s="1" t="s">
        <v>14</v>
      </c>
      <c r="C140" s="1" t="s">
        <v>237</v>
      </c>
      <c r="D140" s="1" t="s">
        <v>16</v>
      </c>
      <c r="E140" s="1" t="s">
        <v>17</v>
      </c>
      <c r="F140" s="1" t="s">
        <v>29</v>
      </c>
      <c r="G140" s="1" t="s">
        <v>61</v>
      </c>
      <c r="H140" s="1" t="s">
        <v>258</v>
      </c>
      <c r="I140" s="1" t="s">
        <v>26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0</v>
      </c>
      <c r="AJ140" s="1">
        <v>0</v>
      </c>
    </row>
    <row r="141" spans="1:36" x14ac:dyDescent="0.3">
      <c r="A141" s="1">
        <v>16</v>
      </c>
      <c r="B141" s="1" t="s">
        <v>14</v>
      </c>
      <c r="C141" s="1" t="s">
        <v>237</v>
      </c>
      <c r="D141" s="1" t="s">
        <v>259</v>
      </c>
      <c r="E141" s="1" t="s">
        <v>17</v>
      </c>
      <c r="F141" s="1" t="s">
        <v>29</v>
      </c>
      <c r="G141" s="1" t="s">
        <v>61</v>
      </c>
      <c r="H141" s="1" t="s">
        <v>260</v>
      </c>
      <c r="I141" s="1" t="s">
        <v>26</v>
      </c>
      <c r="J141" s="1">
        <v>17</v>
      </c>
      <c r="K141" s="1">
        <v>3411</v>
      </c>
      <c r="L141" s="1">
        <v>3411</v>
      </c>
      <c r="M141" s="1">
        <v>560000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560000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560000</v>
      </c>
      <c r="AJ141" s="1">
        <v>164</v>
      </c>
    </row>
    <row r="142" spans="1:36" x14ac:dyDescent="0.3">
      <c r="A142" s="1">
        <v>17</v>
      </c>
      <c r="B142" s="1" t="s">
        <v>14</v>
      </c>
      <c r="C142" s="1" t="s">
        <v>237</v>
      </c>
      <c r="D142" s="1" t="s">
        <v>252</v>
      </c>
      <c r="E142" s="1" t="s">
        <v>17</v>
      </c>
      <c r="F142" s="1" t="s">
        <v>29</v>
      </c>
      <c r="G142" s="1" t="s">
        <v>30</v>
      </c>
      <c r="H142" s="1" t="s">
        <v>262</v>
      </c>
      <c r="I142" s="1" t="s">
        <v>26</v>
      </c>
      <c r="J142" s="1">
        <v>15</v>
      </c>
      <c r="K142" s="1">
        <v>3232</v>
      </c>
      <c r="L142" s="1">
        <v>3232</v>
      </c>
      <c r="M142" s="1">
        <v>340000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340000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340000</v>
      </c>
      <c r="AJ142" s="1">
        <v>105</v>
      </c>
    </row>
    <row r="143" spans="1:36" x14ac:dyDescent="0.3">
      <c r="A143" s="1">
        <v>18</v>
      </c>
      <c r="B143" s="1" t="s">
        <v>14</v>
      </c>
      <c r="C143" s="1" t="s">
        <v>237</v>
      </c>
      <c r="D143" s="1" t="s">
        <v>265</v>
      </c>
      <c r="E143" s="1" t="s">
        <v>32</v>
      </c>
      <c r="F143" s="1" t="s">
        <v>75</v>
      </c>
      <c r="G143" s="1" t="s">
        <v>76</v>
      </c>
      <c r="H143" s="1" t="s">
        <v>264</v>
      </c>
      <c r="I143" s="1" t="s">
        <v>26</v>
      </c>
      <c r="J143" s="1">
        <v>4</v>
      </c>
      <c r="K143" s="1">
        <v>393</v>
      </c>
      <c r="L143" s="1">
        <v>393</v>
      </c>
      <c r="M143" s="1">
        <v>132000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20000</v>
      </c>
      <c r="T143" s="1">
        <v>0</v>
      </c>
      <c r="U143" s="1">
        <v>0</v>
      </c>
      <c r="V143" s="1">
        <v>0</v>
      </c>
      <c r="W143" s="7">
        <v>152000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152000</v>
      </c>
      <c r="AJ143" s="1">
        <v>335</v>
      </c>
    </row>
    <row r="144" spans="1:36" x14ac:dyDescent="0.3">
      <c r="A144" s="1">
        <v>19</v>
      </c>
      <c r="B144" s="1" t="s">
        <v>14</v>
      </c>
      <c r="C144" s="1" t="s">
        <v>237</v>
      </c>
      <c r="D144" s="1" t="s">
        <v>252</v>
      </c>
      <c r="E144" s="1" t="s">
        <v>17</v>
      </c>
      <c r="F144" s="1" t="s">
        <v>40</v>
      </c>
      <c r="G144" s="1" t="s">
        <v>55</v>
      </c>
      <c r="H144" s="1" t="s">
        <v>266</v>
      </c>
      <c r="I144" s="1" t="s">
        <v>21</v>
      </c>
      <c r="J144" s="1">
        <v>14</v>
      </c>
      <c r="K144" s="1">
        <v>2261</v>
      </c>
      <c r="L144" s="1">
        <v>2261</v>
      </c>
      <c r="M144" s="1">
        <v>200000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200000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0</v>
      </c>
      <c r="AI144" s="7">
        <v>200000</v>
      </c>
      <c r="AJ144" s="1">
        <v>88</v>
      </c>
    </row>
    <row r="145" spans="1:36" x14ac:dyDescent="0.3">
      <c r="A145" s="1">
        <v>20</v>
      </c>
      <c r="B145" s="1" t="s">
        <v>14</v>
      </c>
      <c r="C145" s="1" t="s">
        <v>237</v>
      </c>
      <c r="D145" s="1" t="s">
        <v>265</v>
      </c>
      <c r="E145" s="1" t="s">
        <v>17</v>
      </c>
      <c r="F145" s="1" t="s">
        <v>18</v>
      </c>
      <c r="G145" s="1" t="s">
        <v>104</v>
      </c>
      <c r="H145" s="1" t="s">
        <v>443</v>
      </c>
      <c r="I145" s="1" t="s">
        <v>21</v>
      </c>
      <c r="J145" s="1">
        <v>7</v>
      </c>
      <c r="K145" s="1">
        <v>581</v>
      </c>
      <c r="L145" s="1">
        <v>581</v>
      </c>
      <c r="M145" s="1">
        <v>80000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80000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80000</v>
      </c>
      <c r="AJ145" s="1">
        <v>137</v>
      </c>
    </row>
    <row r="146" spans="1:36" x14ac:dyDescent="0.3">
      <c r="A146" s="1">
        <v>21</v>
      </c>
      <c r="B146" s="1" t="s">
        <v>14</v>
      </c>
      <c r="C146" s="1" t="s">
        <v>237</v>
      </c>
      <c r="D146" s="1" t="s">
        <v>564</v>
      </c>
      <c r="E146" s="1" t="s">
        <v>17</v>
      </c>
      <c r="F146" s="1" t="s">
        <v>29</v>
      </c>
      <c r="G146" s="1" t="s">
        <v>61</v>
      </c>
      <c r="H146" s="1" t="s">
        <v>401</v>
      </c>
      <c r="I146" s="1" t="s">
        <v>26</v>
      </c>
      <c r="J146" s="1">
        <v>19</v>
      </c>
      <c r="K146" s="1">
        <v>2554</v>
      </c>
      <c r="L146" s="1">
        <v>2554</v>
      </c>
      <c r="M146" s="1">
        <v>280000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280000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280000</v>
      </c>
      <c r="AJ146" s="1">
        <v>109</v>
      </c>
    </row>
    <row r="147" spans="1:36" hidden="1" x14ac:dyDescent="0.3">
      <c r="A147" s="1">
        <v>22</v>
      </c>
      <c r="B147" s="1" t="s">
        <v>14</v>
      </c>
      <c r="C147" s="1" t="s">
        <v>237</v>
      </c>
      <c r="D147" s="1" t="s">
        <v>16</v>
      </c>
      <c r="E147" s="1" t="s">
        <v>17</v>
      </c>
      <c r="F147" s="1" t="s">
        <v>29</v>
      </c>
      <c r="G147" s="1" t="s">
        <v>246</v>
      </c>
      <c r="H147" s="1" t="s">
        <v>270</v>
      </c>
      <c r="I147" s="1" t="s">
        <v>21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0</v>
      </c>
      <c r="AJ147" s="1">
        <v>0</v>
      </c>
    </row>
    <row r="148" spans="1:36" x14ac:dyDescent="0.3">
      <c r="A148" s="1">
        <v>23</v>
      </c>
      <c r="B148" s="1" t="s">
        <v>14</v>
      </c>
      <c r="C148" s="1" t="s">
        <v>237</v>
      </c>
      <c r="D148" s="1" t="s">
        <v>257</v>
      </c>
      <c r="E148" s="1" t="s">
        <v>17</v>
      </c>
      <c r="F148" s="1" t="s">
        <v>29</v>
      </c>
      <c r="G148" s="1" t="s">
        <v>129</v>
      </c>
      <c r="H148" s="1" t="s">
        <v>273</v>
      </c>
      <c r="I148" s="1" t="s">
        <v>21</v>
      </c>
      <c r="J148" s="1">
        <v>20</v>
      </c>
      <c r="K148" s="1">
        <v>1755</v>
      </c>
      <c r="L148" s="1">
        <v>1755</v>
      </c>
      <c r="M148" s="1">
        <v>300000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300000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300000</v>
      </c>
      <c r="AJ148" s="1">
        <v>170</v>
      </c>
    </row>
    <row r="149" spans="1:36" x14ac:dyDescent="0.3">
      <c r="A149" s="1">
        <v>24</v>
      </c>
      <c r="B149" s="1" t="s">
        <v>14</v>
      </c>
      <c r="C149" s="1" t="s">
        <v>237</v>
      </c>
      <c r="D149" s="1" t="s">
        <v>263</v>
      </c>
      <c r="E149" s="1" t="s">
        <v>17</v>
      </c>
      <c r="F149" s="1" t="s">
        <v>29</v>
      </c>
      <c r="G149" s="1" t="s">
        <v>129</v>
      </c>
      <c r="H149" s="1" t="s">
        <v>347</v>
      </c>
      <c r="I149" s="1" t="s">
        <v>21</v>
      </c>
      <c r="J149" s="1">
        <v>17</v>
      </c>
      <c r="K149" s="1">
        <v>965</v>
      </c>
      <c r="L149" s="1">
        <v>965</v>
      </c>
      <c r="M149" s="1">
        <v>170000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170000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170000</v>
      </c>
      <c r="AJ149" s="1">
        <v>176</v>
      </c>
    </row>
    <row r="150" spans="1:36" hidden="1" x14ac:dyDescent="0.3">
      <c r="A150" s="1">
        <v>25</v>
      </c>
      <c r="B150" s="1" t="s">
        <v>14</v>
      </c>
      <c r="C150" s="1" t="s">
        <v>237</v>
      </c>
      <c r="D150" s="1" t="s">
        <v>16</v>
      </c>
      <c r="E150" s="1" t="s">
        <v>17</v>
      </c>
      <c r="F150" s="1" t="s">
        <v>37</v>
      </c>
      <c r="G150" s="1" t="s">
        <v>83</v>
      </c>
      <c r="H150" s="1" t="s">
        <v>274</v>
      </c>
      <c r="I150" s="1" t="s">
        <v>49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0</v>
      </c>
      <c r="AJ150" s="1">
        <v>0</v>
      </c>
    </row>
    <row r="151" spans="1:36" x14ac:dyDescent="0.3">
      <c r="A151" s="1">
        <v>26</v>
      </c>
      <c r="B151" s="1" t="s">
        <v>14</v>
      </c>
      <c r="C151" s="1" t="s">
        <v>237</v>
      </c>
      <c r="D151" s="1" t="s">
        <v>562</v>
      </c>
      <c r="E151" s="1" t="s">
        <v>17</v>
      </c>
      <c r="F151" s="1" t="s">
        <v>29</v>
      </c>
      <c r="G151" s="1" t="s">
        <v>61</v>
      </c>
      <c r="H151" s="1" t="s">
        <v>276</v>
      </c>
      <c r="I151" s="1" t="s">
        <v>26</v>
      </c>
      <c r="J151" s="1">
        <v>21</v>
      </c>
      <c r="K151" s="1">
        <v>3192</v>
      </c>
      <c r="L151" s="1">
        <v>3192</v>
      </c>
      <c r="M151" s="1">
        <v>360000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14000</v>
      </c>
      <c r="T151" s="1">
        <v>0</v>
      </c>
      <c r="U151" s="1">
        <v>0</v>
      </c>
      <c r="V151" s="1">
        <v>0</v>
      </c>
      <c r="W151" s="7">
        <v>374000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374000</v>
      </c>
      <c r="AJ151" s="1">
        <v>112</v>
      </c>
    </row>
    <row r="152" spans="1:36" x14ac:dyDescent="0.3">
      <c r="A152" s="1">
        <v>27</v>
      </c>
      <c r="B152" s="1" t="s">
        <v>14</v>
      </c>
      <c r="C152" s="1" t="s">
        <v>237</v>
      </c>
      <c r="D152" s="1" t="s">
        <v>272</v>
      </c>
      <c r="E152" s="1" t="s">
        <v>17</v>
      </c>
      <c r="F152" s="1" t="s">
        <v>29</v>
      </c>
      <c r="G152" s="1" t="s">
        <v>61</v>
      </c>
      <c r="H152" s="1" t="s">
        <v>278</v>
      </c>
      <c r="I152" s="1" t="s">
        <v>26</v>
      </c>
      <c r="J152" s="1">
        <v>21</v>
      </c>
      <c r="K152" s="1">
        <v>3414</v>
      </c>
      <c r="L152" s="1">
        <v>3414</v>
      </c>
      <c r="M152" s="1">
        <v>300000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300000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300000</v>
      </c>
      <c r="AJ152" s="1">
        <v>87</v>
      </c>
    </row>
    <row r="153" spans="1:36" x14ac:dyDescent="0.3">
      <c r="A153" s="1">
        <v>28</v>
      </c>
      <c r="B153" s="1" t="s">
        <v>14</v>
      </c>
      <c r="C153" s="1" t="s">
        <v>237</v>
      </c>
      <c r="D153" s="1" t="s">
        <v>279</v>
      </c>
      <c r="E153" s="1" t="s">
        <v>17</v>
      </c>
      <c r="F153" s="1" t="s">
        <v>29</v>
      </c>
      <c r="G153" s="1" t="s">
        <v>61</v>
      </c>
      <c r="H153" s="1" t="s">
        <v>280</v>
      </c>
      <c r="I153" s="1" t="s">
        <v>26</v>
      </c>
      <c r="J153" s="1">
        <v>22</v>
      </c>
      <c r="K153" s="1">
        <v>3236</v>
      </c>
      <c r="L153" s="1">
        <v>3236</v>
      </c>
      <c r="M153" s="1">
        <v>341000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341000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341000</v>
      </c>
      <c r="AJ153" s="1">
        <v>105</v>
      </c>
    </row>
    <row r="154" spans="1:36" x14ac:dyDescent="0.3">
      <c r="A154" s="1">
        <v>29</v>
      </c>
      <c r="B154" s="1" t="s">
        <v>14</v>
      </c>
      <c r="C154" s="1" t="s">
        <v>237</v>
      </c>
      <c r="D154" s="1" t="s">
        <v>255</v>
      </c>
      <c r="E154" s="1" t="s">
        <v>32</v>
      </c>
      <c r="F154" s="1" t="s">
        <v>29</v>
      </c>
      <c r="G154" s="1" t="s">
        <v>33</v>
      </c>
      <c r="H154" s="1" t="s">
        <v>281</v>
      </c>
      <c r="I154" s="1" t="s">
        <v>26</v>
      </c>
      <c r="J154" s="1">
        <v>20</v>
      </c>
      <c r="K154" s="1">
        <v>2594</v>
      </c>
      <c r="L154" s="1">
        <v>2594</v>
      </c>
      <c r="M154" s="1">
        <v>280000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10000</v>
      </c>
      <c r="W154" s="7">
        <v>290000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290000</v>
      </c>
      <c r="AJ154" s="1">
        <v>107</v>
      </c>
    </row>
    <row r="155" spans="1:36" hidden="1" x14ac:dyDescent="0.3">
      <c r="A155" s="1">
        <v>30</v>
      </c>
      <c r="B155" s="1" t="s">
        <v>14</v>
      </c>
      <c r="C155" s="1" t="s">
        <v>237</v>
      </c>
      <c r="D155" s="1" t="s">
        <v>16</v>
      </c>
      <c r="E155" s="1" t="s">
        <v>17</v>
      </c>
      <c r="F155" s="1" t="s">
        <v>29</v>
      </c>
      <c r="G155" s="1" t="s">
        <v>282</v>
      </c>
      <c r="H155" s="1" t="s">
        <v>283</v>
      </c>
      <c r="I155" s="1" t="s">
        <v>21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0</v>
      </c>
      <c r="AJ155" s="1">
        <v>0</v>
      </c>
    </row>
    <row r="156" spans="1:36" x14ac:dyDescent="0.3">
      <c r="A156" s="1">
        <v>31</v>
      </c>
      <c r="B156" s="1" t="s">
        <v>14</v>
      </c>
      <c r="C156" s="1" t="s">
        <v>237</v>
      </c>
      <c r="D156" s="1" t="s">
        <v>740</v>
      </c>
      <c r="E156" s="1" t="s">
        <v>32</v>
      </c>
      <c r="F156" s="1" t="s">
        <v>29</v>
      </c>
      <c r="G156" s="1" t="s">
        <v>33</v>
      </c>
      <c r="H156" s="1" t="s">
        <v>284</v>
      </c>
      <c r="I156" s="1" t="s">
        <v>26</v>
      </c>
      <c r="J156" s="1">
        <v>21</v>
      </c>
      <c r="K156" s="1">
        <v>2945</v>
      </c>
      <c r="L156" s="1">
        <v>2945</v>
      </c>
      <c r="M156" s="1">
        <v>320000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320000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320000</v>
      </c>
      <c r="AJ156" s="1">
        <v>108</v>
      </c>
    </row>
    <row r="157" spans="1:36" hidden="1" x14ac:dyDescent="0.3">
      <c r="A157" s="1">
        <v>32</v>
      </c>
      <c r="B157" s="1" t="s">
        <v>14</v>
      </c>
      <c r="C157" s="1" t="s">
        <v>237</v>
      </c>
      <c r="D157" s="1" t="s">
        <v>16</v>
      </c>
      <c r="E157" s="1" t="s">
        <v>17</v>
      </c>
      <c r="F157" s="1" t="s">
        <v>29</v>
      </c>
      <c r="G157" s="1" t="s">
        <v>61</v>
      </c>
      <c r="H157" s="1" t="s">
        <v>286</v>
      </c>
      <c r="I157" s="1" t="s">
        <v>26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0</v>
      </c>
      <c r="AJ157" s="1">
        <v>0</v>
      </c>
    </row>
    <row r="158" spans="1:36" hidden="1" x14ac:dyDescent="0.3">
      <c r="A158" s="1">
        <v>33</v>
      </c>
      <c r="B158" s="1" t="s">
        <v>14</v>
      </c>
      <c r="C158" s="1" t="s">
        <v>237</v>
      </c>
      <c r="D158" s="1" t="s">
        <v>16</v>
      </c>
      <c r="E158" s="1" t="s">
        <v>17</v>
      </c>
      <c r="F158" s="1" t="s">
        <v>29</v>
      </c>
      <c r="G158" s="1" t="s">
        <v>61</v>
      </c>
      <c r="H158" s="1" t="s">
        <v>287</v>
      </c>
      <c r="I158" s="1" t="s">
        <v>26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0</v>
      </c>
      <c r="AJ158" s="1">
        <v>0</v>
      </c>
    </row>
    <row r="159" spans="1:36" hidden="1" x14ac:dyDescent="0.3">
      <c r="A159" s="1">
        <v>34</v>
      </c>
      <c r="B159" s="1" t="s">
        <v>14</v>
      </c>
      <c r="C159" s="1" t="s">
        <v>237</v>
      </c>
      <c r="D159" s="1" t="s">
        <v>16</v>
      </c>
      <c r="E159" s="1" t="s">
        <v>17</v>
      </c>
      <c r="F159" s="1" t="s">
        <v>29</v>
      </c>
      <c r="G159" s="1" t="s">
        <v>61</v>
      </c>
      <c r="H159" s="1" t="s">
        <v>288</v>
      </c>
      <c r="I159" s="1" t="s">
        <v>26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0</v>
      </c>
      <c r="AJ159" s="1">
        <v>0</v>
      </c>
    </row>
    <row r="160" spans="1:36" x14ac:dyDescent="0.3">
      <c r="A160" s="1">
        <v>35</v>
      </c>
      <c r="B160" s="1" t="s">
        <v>14</v>
      </c>
      <c r="C160" s="1" t="s">
        <v>237</v>
      </c>
      <c r="D160" s="1" t="s">
        <v>265</v>
      </c>
      <c r="E160" s="1" t="s">
        <v>17</v>
      </c>
      <c r="F160" s="1" t="s">
        <v>29</v>
      </c>
      <c r="G160" s="1" t="s">
        <v>61</v>
      </c>
      <c r="H160" s="1" t="s">
        <v>289</v>
      </c>
      <c r="I160" s="1" t="s">
        <v>26</v>
      </c>
      <c r="J160" s="1">
        <v>21</v>
      </c>
      <c r="K160" s="1">
        <v>3281</v>
      </c>
      <c r="L160" s="1">
        <v>3281</v>
      </c>
      <c r="M160" s="1">
        <v>320000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320000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320000</v>
      </c>
      <c r="AJ160" s="1">
        <v>97</v>
      </c>
    </row>
    <row r="161" spans="1:36" x14ac:dyDescent="0.3">
      <c r="A161" s="1">
        <v>36</v>
      </c>
      <c r="B161" s="1" t="s">
        <v>14</v>
      </c>
      <c r="C161" s="1" t="s">
        <v>237</v>
      </c>
      <c r="D161" s="1" t="s">
        <v>267</v>
      </c>
      <c r="E161" s="1" t="s">
        <v>17</v>
      </c>
      <c r="F161" s="1" t="s">
        <v>29</v>
      </c>
      <c r="G161" s="1" t="s">
        <v>61</v>
      </c>
      <c r="H161" s="1" t="s">
        <v>290</v>
      </c>
      <c r="I161" s="1" t="s">
        <v>26</v>
      </c>
      <c r="J161" s="1">
        <v>20</v>
      </c>
      <c r="K161" s="1">
        <v>4107</v>
      </c>
      <c r="L161" s="1">
        <v>4107</v>
      </c>
      <c r="M161" s="1">
        <v>400000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400000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10000</v>
      </c>
      <c r="AF161" s="1">
        <v>0</v>
      </c>
      <c r="AG161" s="1">
        <v>0</v>
      </c>
      <c r="AH161" s="7">
        <v>10000</v>
      </c>
      <c r="AI161" s="7">
        <v>410000</v>
      </c>
      <c r="AJ161" s="1">
        <v>97</v>
      </c>
    </row>
    <row r="162" spans="1:36" x14ac:dyDescent="0.3">
      <c r="A162" s="1">
        <v>37</v>
      </c>
      <c r="B162" s="1" t="s">
        <v>14</v>
      </c>
      <c r="C162" s="1" t="s">
        <v>237</v>
      </c>
      <c r="D162" s="1" t="s">
        <v>594</v>
      </c>
      <c r="E162" s="1" t="s">
        <v>17</v>
      </c>
      <c r="F162" s="1" t="s">
        <v>29</v>
      </c>
      <c r="G162" s="1" t="s">
        <v>61</v>
      </c>
      <c r="H162" s="1" t="s">
        <v>291</v>
      </c>
      <c r="I162" s="1" t="s">
        <v>26</v>
      </c>
      <c r="J162" s="1">
        <v>22</v>
      </c>
      <c r="K162" s="1">
        <v>4319</v>
      </c>
      <c r="L162" s="1">
        <v>4319</v>
      </c>
      <c r="M162" s="1">
        <v>510000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21000</v>
      </c>
      <c r="T162" s="1">
        <v>0</v>
      </c>
      <c r="U162" s="1">
        <v>0</v>
      </c>
      <c r="V162" s="1">
        <v>0</v>
      </c>
      <c r="W162" s="7">
        <v>531000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531000</v>
      </c>
      <c r="AJ162" s="1">
        <v>118</v>
      </c>
    </row>
    <row r="163" spans="1:36" x14ac:dyDescent="0.3">
      <c r="A163" s="1">
        <v>38</v>
      </c>
      <c r="B163" s="1" t="s">
        <v>14</v>
      </c>
      <c r="C163" s="1" t="s">
        <v>237</v>
      </c>
      <c r="D163" s="1" t="s">
        <v>252</v>
      </c>
      <c r="E163" s="1" t="s">
        <v>17</v>
      </c>
      <c r="F163" s="1" t="s">
        <v>29</v>
      </c>
      <c r="G163" s="1" t="s">
        <v>44</v>
      </c>
      <c r="H163" s="1" t="s">
        <v>292</v>
      </c>
      <c r="I163" s="1" t="s">
        <v>21</v>
      </c>
      <c r="J163" s="1">
        <v>1</v>
      </c>
      <c r="K163" s="1">
        <v>134</v>
      </c>
      <c r="L163" s="1">
        <v>134</v>
      </c>
      <c r="M163" s="1">
        <v>50000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50000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50000</v>
      </c>
      <c r="AJ163" s="1">
        <v>373</v>
      </c>
    </row>
    <row r="164" spans="1:36" hidden="1" x14ac:dyDescent="0.3">
      <c r="A164" s="1">
        <v>39</v>
      </c>
      <c r="B164" s="1" t="s">
        <v>14</v>
      </c>
      <c r="C164" s="1" t="s">
        <v>237</v>
      </c>
      <c r="D164" s="1" t="s">
        <v>16</v>
      </c>
      <c r="E164" s="1" t="s">
        <v>17</v>
      </c>
      <c r="F164" s="1" t="s">
        <v>29</v>
      </c>
      <c r="G164" s="1" t="s">
        <v>98</v>
      </c>
      <c r="H164" s="1" t="s">
        <v>293</v>
      </c>
      <c r="I164" s="1" t="s">
        <v>21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0</v>
      </c>
      <c r="AJ164" s="1">
        <v>0</v>
      </c>
    </row>
    <row r="165" spans="1:36" hidden="1" x14ac:dyDescent="0.3">
      <c r="A165" s="1">
        <v>40</v>
      </c>
      <c r="B165" s="1" t="s">
        <v>14</v>
      </c>
      <c r="C165" s="1" t="s">
        <v>237</v>
      </c>
      <c r="D165" s="1" t="s">
        <v>16</v>
      </c>
      <c r="E165" s="1" t="s">
        <v>17</v>
      </c>
      <c r="F165" s="1" t="s">
        <v>37</v>
      </c>
      <c r="G165" s="1" t="s">
        <v>83</v>
      </c>
      <c r="H165" s="1" t="s">
        <v>294</v>
      </c>
      <c r="I165" s="1" t="s">
        <v>21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0</v>
      </c>
      <c r="AJ165" s="1">
        <v>0</v>
      </c>
    </row>
    <row r="166" spans="1:36" x14ac:dyDescent="0.3">
      <c r="A166" s="2"/>
      <c r="B166" s="2" t="s">
        <v>47</v>
      </c>
      <c r="C166" s="2" t="s">
        <v>237</v>
      </c>
      <c r="D166" s="2"/>
      <c r="E166" s="2"/>
      <c r="F166" s="2"/>
      <c r="G166" s="2"/>
      <c r="H166" s="2"/>
      <c r="I166" s="2"/>
      <c r="J166" s="2"/>
      <c r="K166" s="2">
        <v>42374</v>
      </c>
      <c r="L166" s="2">
        <v>42374</v>
      </c>
      <c r="M166" s="2">
        <v>4943000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55000</v>
      </c>
      <c r="T166" s="2">
        <v>0</v>
      </c>
      <c r="U166" s="2">
        <v>0</v>
      </c>
      <c r="V166" s="2">
        <v>10000</v>
      </c>
      <c r="W166" s="2">
        <v>5008000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10000</v>
      </c>
      <c r="AF166" s="2">
        <v>0</v>
      </c>
      <c r="AG166" s="2">
        <v>0</v>
      </c>
      <c r="AH166" s="2">
        <v>10000</v>
      </c>
      <c r="AI166" s="2">
        <v>5018000</v>
      </c>
      <c r="AJ166" s="2"/>
    </row>
    <row r="167" spans="1:36" hidden="1" x14ac:dyDescent="0.3">
      <c r="A167" s="1">
        <v>1</v>
      </c>
      <c r="B167" s="1" t="s">
        <v>14</v>
      </c>
      <c r="C167" s="1" t="s">
        <v>295</v>
      </c>
      <c r="D167" s="1" t="s">
        <v>16</v>
      </c>
      <c r="E167" s="1" t="s">
        <v>17</v>
      </c>
      <c r="F167" s="1" t="s">
        <v>29</v>
      </c>
      <c r="G167" s="1" t="s">
        <v>61</v>
      </c>
      <c r="H167" s="1" t="s">
        <v>296</v>
      </c>
      <c r="I167" s="1" t="s">
        <v>26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0</v>
      </c>
      <c r="AJ167" s="1">
        <v>0</v>
      </c>
    </row>
    <row r="168" spans="1:36" hidden="1" x14ac:dyDescent="0.3">
      <c r="A168" s="1">
        <v>2</v>
      </c>
      <c r="B168" s="1" t="s">
        <v>14</v>
      </c>
      <c r="C168" s="1" t="s">
        <v>295</v>
      </c>
      <c r="D168" s="1" t="s">
        <v>16</v>
      </c>
      <c r="E168" s="1" t="s">
        <v>17</v>
      </c>
      <c r="F168" s="1" t="s">
        <v>18</v>
      </c>
      <c r="G168" s="1" t="s">
        <v>19</v>
      </c>
      <c r="H168" s="1" t="s">
        <v>297</v>
      </c>
      <c r="I168" s="1" t="s">
        <v>21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hidden="1" x14ac:dyDescent="0.3">
      <c r="A169" s="1">
        <v>3</v>
      </c>
      <c r="B169" s="1" t="s">
        <v>14</v>
      </c>
      <c r="C169" s="1" t="s">
        <v>295</v>
      </c>
      <c r="D169" s="1" t="s">
        <v>16</v>
      </c>
      <c r="E169" s="1" t="s">
        <v>17</v>
      </c>
      <c r="F169" s="1" t="s">
        <v>29</v>
      </c>
      <c r="G169" s="1" t="s">
        <v>246</v>
      </c>
      <c r="H169" s="1" t="s">
        <v>298</v>
      </c>
      <c r="I169" s="1" t="s">
        <v>26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hidden="1" x14ac:dyDescent="0.3">
      <c r="A170" s="1">
        <v>4</v>
      </c>
      <c r="B170" s="1" t="s">
        <v>14</v>
      </c>
      <c r="C170" s="1" t="s">
        <v>295</v>
      </c>
      <c r="D170" s="1" t="s">
        <v>16</v>
      </c>
      <c r="E170" s="1" t="s">
        <v>17</v>
      </c>
      <c r="F170" s="1" t="s">
        <v>18</v>
      </c>
      <c r="G170" s="1" t="s">
        <v>19</v>
      </c>
      <c r="H170" s="1" t="s">
        <v>299</v>
      </c>
      <c r="I170" s="1" t="s">
        <v>21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hidden="1" x14ac:dyDescent="0.3">
      <c r="A171" s="1">
        <v>5</v>
      </c>
      <c r="B171" s="1" t="s">
        <v>14</v>
      </c>
      <c r="C171" s="1" t="s">
        <v>295</v>
      </c>
      <c r="D171" s="1" t="s">
        <v>16</v>
      </c>
      <c r="E171" s="1" t="s">
        <v>17</v>
      </c>
      <c r="F171" s="1" t="s">
        <v>29</v>
      </c>
      <c r="G171" s="1" t="s">
        <v>61</v>
      </c>
      <c r="H171" s="1" t="s">
        <v>300</v>
      </c>
      <c r="I171" s="1" t="s">
        <v>26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hidden="1" x14ac:dyDescent="0.3">
      <c r="A172" s="1">
        <v>6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29</v>
      </c>
      <c r="G172" s="1" t="s">
        <v>61</v>
      </c>
      <c r="H172" s="1" t="s">
        <v>301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hidden="1" x14ac:dyDescent="0.3">
      <c r="A173" s="1">
        <v>7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18</v>
      </c>
      <c r="G173" s="1" t="s">
        <v>19</v>
      </c>
      <c r="H173" s="1" t="s">
        <v>302</v>
      </c>
      <c r="I173" s="1" t="s">
        <v>198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hidden="1" x14ac:dyDescent="0.3">
      <c r="A174" s="1">
        <v>8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40</v>
      </c>
      <c r="G174" s="1" t="s">
        <v>242</v>
      </c>
      <c r="H174" s="1" t="s">
        <v>303</v>
      </c>
      <c r="I174" s="1" t="s">
        <v>26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hidden="1" x14ac:dyDescent="0.3">
      <c r="A175" s="1">
        <v>9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29</v>
      </c>
      <c r="G175" s="1" t="s">
        <v>61</v>
      </c>
      <c r="H175" s="1" t="s">
        <v>304</v>
      </c>
      <c r="I175" s="1" t="s">
        <v>26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hidden="1" x14ac:dyDescent="0.3">
      <c r="A176" s="1">
        <v>10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29</v>
      </c>
      <c r="G176" s="1" t="s">
        <v>61</v>
      </c>
      <c r="H176" s="1" t="s">
        <v>305</v>
      </c>
      <c r="I176" s="1" t="s">
        <v>26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hidden="1" x14ac:dyDescent="0.3">
      <c r="A177" s="1">
        <v>11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29</v>
      </c>
      <c r="G177" s="1" t="s">
        <v>61</v>
      </c>
      <c r="H177" s="1" t="s">
        <v>306</v>
      </c>
      <c r="I177" s="1" t="s">
        <v>26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hidden="1" x14ac:dyDescent="0.3">
      <c r="A178" s="1">
        <v>12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307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hidden="1" x14ac:dyDescent="0.3">
      <c r="A179" s="1">
        <v>13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18</v>
      </c>
      <c r="G179" s="1" t="s">
        <v>69</v>
      </c>
      <c r="H179" s="1" t="s">
        <v>308</v>
      </c>
      <c r="I179" s="1" t="s">
        <v>21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hidden="1" x14ac:dyDescent="0.3">
      <c r="A180" s="1">
        <v>14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18</v>
      </c>
      <c r="G180" s="1" t="s">
        <v>69</v>
      </c>
      <c r="H180" s="1" t="s">
        <v>309</v>
      </c>
      <c r="I180" s="1" t="s">
        <v>21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hidden="1" x14ac:dyDescent="0.3">
      <c r="A181" s="1">
        <v>15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29</v>
      </c>
      <c r="G181" s="1" t="s">
        <v>61</v>
      </c>
      <c r="H181" s="1" t="s">
        <v>310</v>
      </c>
      <c r="I181" s="1" t="s">
        <v>26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hidden="1" x14ac:dyDescent="0.3">
      <c r="A182" s="1">
        <v>16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29</v>
      </c>
      <c r="G182" s="1" t="s">
        <v>79</v>
      </c>
      <c r="H182" s="1" t="s">
        <v>312</v>
      </c>
      <c r="I182" s="1" t="s">
        <v>26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hidden="1" x14ac:dyDescent="0.3">
      <c r="A183" s="1">
        <v>17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18</v>
      </c>
      <c r="G183" s="1" t="s">
        <v>104</v>
      </c>
      <c r="H183" s="1" t="s">
        <v>314</v>
      </c>
      <c r="I183" s="1" t="s">
        <v>21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hidden="1" x14ac:dyDescent="0.3">
      <c r="A184" s="1">
        <v>18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29</v>
      </c>
      <c r="G184" s="1" t="s">
        <v>79</v>
      </c>
      <c r="H184" s="1" t="s">
        <v>316</v>
      </c>
      <c r="I184" s="1" t="s">
        <v>26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hidden="1" x14ac:dyDescent="0.3">
      <c r="A185" s="1">
        <v>19</v>
      </c>
      <c r="B185" s="1" t="s">
        <v>14</v>
      </c>
      <c r="C185" s="1" t="s">
        <v>295</v>
      </c>
      <c r="D185" s="1" t="s">
        <v>16</v>
      </c>
      <c r="E185" s="1" t="s">
        <v>17</v>
      </c>
      <c r="F185" s="1" t="s">
        <v>29</v>
      </c>
      <c r="G185" s="1" t="s">
        <v>79</v>
      </c>
      <c r="H185" s="1" t="s">
        <v>318</v>
      </c>
      <c r="I185" s="1" t="s">
        <v>26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hidden="1" x14ac:dyDescent="0.3">
      <c r="A186" s="1">
        <v>20</v>
      </c>
      <c r="B186" s="1" t="s">
        <v>14</v>
      </c>
      <c r="C186" s="1" t="s">
        <v>295</v>
      </c>
      <c r="D186" s="1" t="s">
        <v>16</v>
      </c>
      <c r="E186" s="1" t="s">
        <v>17</v>
      </c>
      <c r="F186" s="1" t="s">
        <v>18</v>
      </c>
      <c r="G186" s="1" t="s">
        <v>104</v>
      </c>
      <c r="H186" s="1" t="s">
        <v>320</v>
      </c>
      <c r="I186" s="1" t="s">
        <v>21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0</v>
      </c>
      <c r="AJ186" s="1">
        <v>0</v>
      </c>
    </row>
    <row r="187" spans="1:36" hidden="1" x14ac:dyDescent="0.3">
      <c r="A187" s="1">
        <v>21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29</v>
      </c>
      <c r="G187" s="1" t="s">
        <v>85</v>
      </c>
      <c r="H187" s="1" t="s">
        <v>321</v>
      </c>
      <c r="I187" s="1" t="s">
        <v>26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22</v>
      </c>
      <c r="B188" s="1" t="s">
        <v>14</v>
      </c>
      <c r="C188" s="1" t="s">
        <v>295</v>
      </c>
      <c r="D188" s="1" t="s">
        <v>444</v>
      </c>
      <c r="E188" s="1" t="s">
        <v>17</v>
      </c>
      <c r="F188" s="1" t="s">
        <v>49</v>
      </c>
      <c r="G188" s="1" t="s">
        <v>88</v>
      </c>
      <c r="H188" s="1" t="s">
        <v>189</v>
      </c>
      <c r="I188" s="1" t="s">
        <v>49</v>
      </c>
      <c r="J188" s="1">
        <v>15</v>
      </c>
      <c r="K188" s="1">
        <v>768</v>
      </c>
      <c r="L188" s="1">
        <v>768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23</v>
      </c>
      <c r="B189" s="1" t="s">
        <v>14</v>
      </c>
      <c r="C189" s="1" t="s">
        <v>295</v>
      </c>
      <c r="D189" s="1" t="s">
        <v>333</v>
      </c>
      <c r="E189" s="1" t="s">
        <v>17</v>
      </c>
      <c r="F189" s="1" t="s">
        <v>49</v>
      </c>
      <c r="G189" s="1" t="s">
        <v>88</v>
      </c>
      <c r="H189" s="1" t="s">
        <v>191</v>
      </c>
      <c r="I189" s="1" t="s">
        <v>49</v>
      </c>
      <c r="J189" s="1">
        <v>17</v>
      </c>
      <c r="K189" s="1">
        <v>1740</v>
      </c>
      <c r="L189" s="1">
        <v>1740</v>
      </c>
      <c r="M189" s="1">
        <v>51007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51007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51007</v>
      </c>
      <c r="AJ189" s="1">
        <v>29</v>
      </c>
    </row>
    <row r="190" spans="1:36" hidden="1" x14ac:dyDescent="0.3">
      <c r="A190" s="1">
        <v>24</v>
      </c>
      <c r="B190" s="1" t="s">
        <v>14</v>
      </c>
      <c r="C190" s="1" t="s">
        <v>295</v>
      </c>
      <c r="D190" s="1" t="s">
        <v>16</v>
      </c>
      <c r="E190" s="1" t="s">
        <v>17</v>
      </c>
      <c r="F190" s="1" t="s">
        <v>29</v>
      </c>
      <c r="G190" s="1" t="s">
        <v>246</v>
      </c>
      <c r="H190" s="1" t="s">
        <v>324</v>
      </c>
      <c r="I190" s="1" t="s">
        <v>26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hidden="1" x14ac:dyDescent="0.3">
      <c r="A191" s="1">
        <v>25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29</v>
      </c>
      <c r="G191" s="1" t="s">
        <v>30</v>
      </c>
      <c r="H191" s="1" t="s">
        <v>325</v>
      </c>
      <c r="I191" s="1" t="s">
        <v>26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x14ac:dyDescent="0.3">
      <c r="A192" s="1">
        <v>26</v>
      </c>
      <c r="B192" s="1" t="s">
        <v>14</v>
      </c>
      <c r="C192" s="1" t="s">
        <v>295</v>
      </c>
      <c r="D192" s="1" t="s">
        <v>342</v>
      </c>
      <c r="E192" s="1" t="s">
        <v>32</v>
      </c>
      <c r="F192" s="1" t="s">
        <v>75</v>
      </c>
      <c r="G192" s="1" t="s">
        <v>76</v>
      </c>
      <c r="H192" s="1" t="s">
        <v>326</v>
      </c>
      <c r="I192" s="1" t="s">
        <v>26</v>
      </c>
      <c r="J192" s="1">
        <v>1</v>
      </c>
      <c r="K192" s="1">
        <v>137</v>
      </c>
      <c r="L192" s="1">
        <v>137</v>
      </c>
      <c r="M192" s="1">
        <v>60000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60000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60000</v>
      </c>
      <c r="AJ192" s="1">
        <v>437</v>
      </c>
    </row>
    <row r="193" spans="1:36" hidden="1" x14ac:dyDescent="0.3">
      <c r="A193" s="1">
        <v>27</v>
      </c>
      <c r="B193" s="1" t="s">
        <v>14</v>
      </c>
      <c r="C193" s="1" t="s">
        <v>295</v>
      </c>
      <c r="D193" s="1" t="s">
        <v>16</v>
      </c>
      <c r="E193" s="1" t="s">
        <v>17</v>
      </c>
      <c r="F193" s="1" t="s">
        <v>37</v>
      </c>
      <c r="G193" s="1" t="s">
        <v>83</v>
      </c>
      <c r="H193" s="1" t="s">
        <v>327</v>
      </c>
      <c r="I193" s="1" t="s">
        <v>21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hidden="1" x14ac:dyDescent="0.3">
      <c r="A194" s="1">
        <v>28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37</v>
      </c>
      <c r="G194" s="1" t="s">
        <v>38</v>
      </c>
      <c r="H194" s="1" t="s">
        <v>328</v>
      </c>
      <c r="I194" s="1" t="s">
        <v>21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hidden="1" x14ac:dyDescent="0.3">
      <c r="A195" s="1">
        <v>29</v>
      </c>
      <c r="B195" s="1" t="s">
        <v>14</v>
      </c>
      <c r="C195" s="1" t="s">
        <v>295</v>
      </c>
      <c r="D195" s="1" t="s">
        <v>16</v>
      </c>
      <c r="E195" s="1" t="s">
        <v>17</v>
      </c>
      <c r="F195" s="1" t="s">
        <v>37</v>
      </c>
      <c r="G195" s="1" t="s">
        <v>38</v>
      </c>
      <c r="H195" s="1" t="s">
        <v>329</v>
      </c>
      <c r="I195" s="1" t="s">
        <v>21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x14ac:dyDescent="0.3">
      <c r="A196" s="1">
        <v>30</v>
      </c>
      <c r="B196" s="1" t="s">
        <v>14</v>
      </c>
      <c r="C196" s="1" t="s">
        <v>295</v>
      </c>
      <c r="D196" s="1" t="s">
        <v>569</v>
      </c>
      <c r="E196" s="1" t="s">
        <v>32</v>
      </c>
      <c r="F196" s="1" t="s">
        <v>29</v>
      </c>
      <c r="G196" s="1" t="s">
        <v>268</v>
      </c>
      <c r="H196" s="1" t="s">
        <v>269</v>
      </c>
      <c r="I196" s="1" t="s">
        <v>26</v>
      </c>
      <c r="J196" s="1">
        <v>24</v>
      </c>
      <c r="K196" s="1">
        <v>3934</v>
      </c>
      <c r="L196" s="1">
        <v>3934</v>
      </c>
      <c r="M196" s="1">
        <v>560000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560000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560000</v>
      </c>
      <c r="AJ196" s="1">
        <v>142</v>
      </c>
    </row>
    <row r="197" spans="1:36" x14ac:dyDescent="0.3">
      <c r="A197" s="1">
        <v>31</v>
      </c>
      <c r="B197" s="1" t="s">
        <v>14</v>
      </c>
      <c r="C197" s="1" t="s">
        <v>295</v>
      </c>
      <c r="D197" s="1" t="s">
        <v>330</v>
      </c>
      <c r="E197" s="1" t="s">
        <v>32</v>
      </c>
      <c r="F197" s="1" t="s">
        <v>29</v>
      </c>
      <c r="G197" s="1" t="s">
        <v>268</v>
      </c>
      <c r="H197" s="1" t="s">
        <v>331</v>
      </c>
      <c r="I197" s="1" t="s">
        <v>26</v>
      </c>
      <c r="J197" s="1">
        <v>21</v>
      </c>
      <c r="K197" s="1">
        <v>1897</v>
      </c>
      <c r="L197" s="1">
        <v>1897</v>
      </c>
      <c r="M197" s="1">
        <v>294000</v>
      </c>
      <c r="N197" s="1">
        <v>0</v>
      </c>
      <c r="O197" s="1">
        <v>0</v>
      </c>
      <c r="P197" s="1">
        <v>0</v>
      </c>
      <c r="Q197" s="1">
        <v>5000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299000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299000</v>
      </c>
      <c r="AJ197" s="1">
        <v>154</v>
      </c>
    </row>
    <row r="198" spans="1:36" hidden="1" x14ac:dyDescent="0.3">
      <c r="A198" s="1">
        <v>32</v>
      </c>
      <c r="B198" s="1" t="s">
        <v>14</v>
      </c>
      <c r="C198" s="1" t="s">
        <v>295</v>
      </c>
      <c r="D198" s="1" t="s">
        <v>16</v>
      </c>
      <c r="E198" s="1" t="s">
        <v>17</v>
      </c>
      <c r="F198" s="1" t="s">
        <v>37</v>
      </c>
      <c r="G198" s="1" t="s">
        <v>38</v>
      </c>
      <c r="H198" s="1" t="s">
        <v>332</v>
      </c>
      <c r="I198" s="1" t="s">
        <v>21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0</v>
      </c>
      <c r="AJ198" s="1">
        <v>0</v>
      </c>
    </row>
    <row r="199" spans="1:36" x14ac:dyDescent="0.3">
      <c r="A199" s="1">
        <v>33</v>
      </c>
      <c r="B199" s="1" t="s">
        <v>14</v>
      </c>
      <c r="C199" s="1" t="s">
        <v>295</v>
      </c>
      <c r="D199" s="1" t="s">
        <v>319</v>
      </c>
      <c r="E199" s="1" t="s">
        <v>17</v>
      </c>
      <c r="F199" s="1" t="s">
        <v>49</v>
      </c>
      <c r="G199" s="1" t="s">
        <v>101</v>
      </c>
      <c r="H199" s="1" t="s">
        <v>200</v>
      </c>
      <c r="I199" s="1" t="s">
        <v>49</v>
      </c>
      <c r="J199" s="1">
        <v>22</v>
      </c>
      <c r="K199" s="1">
        <v>1753</v>
      </c>
      <c r="L199" s="1">
        <v>1753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0</v>
      </c>
      <c r="AJ199" s="1">
        <v>0</v>
      </c>
    </row>
    <row r="200" spans="1:36" x14ac:dyDescent="0.3">
      <c r="A200" s="1">
        <v>34</v>
      </c>
      <c r="B200" s="1" t="s">
        <v>14</v>
      </c>
      <c r="C200" s="1" t="s">
        <v>295</v>
      </c>
      <c r="D200" s="1" t="s">
        <v>315</v>
      </c>
      <c r="E200" s="1" t="s">
        <v>17</v>
      </c>
      <c r="F200" s="1" t="s">
        <v>49</v>
      </c>
      <c r="G200" s="1" t="s">
        <v>101</v>
      </c>
      <c r="H200" s="1" t="s">
        <v>202</v>
      </c>
      <c r="I200" s="1" t="s">
        <v>49</v>
      </c>
      <c r="J200" s="1">
        <v>14</v>
      </c>
      <c r="K200" s="1">
        <v>2082</v>
      </c>
      <c r="L200" s="1">
        <v>2082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0</v>
      </c>
      <c r="AJ200" s="1">
        <v>0</v>
      </c>
    </row>
    <row r="201" spans="1:36" hidden="1" x14ac:dyDescent="0.3">
      <c r="A201" s="1">
        <v>35</v>
      </c>
      <c r="B201" s="1" t="s">
        <v>14</v>
      </c>
      <c r="C201" s="1" t="s">
        <v>295</v>
      </c>
      <c r="D201" s="1" t="s">
        <v>16</v>
      </c>
      <c r="E201" s="1" t="s">
        <v>17</v>
      </c>
      <c r="F201" s="1" t="s">
        <v>18</v>
      </c>
      <c r="G201" s="1" t="s">
        <v>104</v>
      </c>
      <c r="H201" s="1" t="s">
        <v>334</v>
      </c>
      <c r="I201" s="1" t="s">
        <v>21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0</v>
      </c>
      <c r="AJ201" s="1">
        <v>0</v>
      </c>
    </row>
    <row r="202" spans="1:36" x14ac:dyDescent="0.3">
      <c r="A202" s="1">
        <v>36</v>
      </c>
      <c r="B202" s="1" t="s">
        <v>14</v>
      </c>
      <c r="C202" s="1" t="s">
        <v>295</v>
      </c>
      <c r="D202" s="1" t="s">
        <v>335</v>
      </c>
      <c r="E202" s="1" t="s">
        <v>17</v>
      </c>
      <c r="F202" s="1" t="s">
        <v>18</v>
      </c>
      <c r="G202" s="1" t="s">
        <v>107</v>
      </c>
      <c r="H202" s="1" t="s">
        <v>336</v>
      </c>
      <c r="I202" s="1" t="s">
        <v>21</v>
      </c>
      <c r="J202" s="1">
        <v>15</v>
      </c>
      <c r="K202" s="1">
        <v>2049</v>
      </c>
      <c r="L202" s="1">
        <v>2049</v>
      </c>
      <c r="M202" s="1">
        <v>220000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220000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220000</v>
      </c>
      <c r="AJ202" s="1">
        <v>107</v>
      </c>
    </row>
    <row r="203" spans="1:36" x14ac:dyDescent="0.3">
      <c r="A203" s="1">
        <v>37</v>
      </c>
      <c r="B203" s="1" t="s">
        <v>14</v>
      </c>
      <c r="C203" s="1" t="s">
        <v>295</v>
      </c>
      <c r="D203" s="1" t="s">
        <v>568</v>
      </c>
      <c r="E203" s="1" t="s">
        <v>17</v>
      </c>
      <c r="F203" s="1" t="s">
        <v>29</v>
      </c>
      <c r="G203" s="1" t="s">
        <v>61</v>
      </c>
      <c r="H203" s="1" t="s">
        <v>339</v>
      </c>
      <c r="I203" s="1" t="s">
        <v>26</v>
      </c>
      <c r="J203" s="1">
        <v>21</v>
      </c>
      <c r="K203" s="1">
        <v>1448</v>
      </c>
      <c r="L203" s="1">
        <v>1448</v>
      </c>
      <c r="M203" s="1">
        <v>268000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268000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268000</v>
      </c>
      <c r="AJ203" s="1">
        <v>185</v>
      </c>
    </row>
    <row r="204" spans="1:36" x14ac:dyDescent="0.3">
      <c r="A204" s="1">
        <v>38</v>
      </c>
      <c r="B204" s="1" t="s">
        <v>14</v>
      </c>
      <c r="C204" s="1" t="s">
        <v>295</v>
      </c>
      <c r="D204" s="1" t="s">
        <v>340</v>
      </c>
      <c r="E204" s="1" t="s">
        <v>17</v>
      </c>
      <c r="F204" s="1" t="s">
        <v>18</v>
      </c>
      <c r="G204" s="1" t="s">
        <v>69</v>
      </c>
      <c r="H204" s="1" t="s">
        <v>341</v>
      </c>
      <c r="I204" s="1" t="s">
        <v>21</v>
      </c>
      <c r="J204" s="1">
        <v>19</v>
      </c>
      <c r="K204" s="1">
        <v>3547</v>
      </c>
      <c r="L204" s="1">
        <v>3547</v>
      </c>
      <c r="M204" s="1">
        <v>420000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420000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420000</v>
      </c>
      <c r="AJ204" s="1">
        <v>118</v>
      </c>
    </row>
    <row r="205" spans="1:36" x14ac:dyDescent="0.3">
      <c r="A205" s="1">
        <v>39</v>
      </c>
      <c r="B205" s="1" t="s">
        <v>14</v>
      </c>
      <c r="C205" s="1" t="s">
        <v>295</v>
      </c>
      <c r="D205" s="1" t="s">
        <v>565</v>
      </c>
      <c r="E205" s="1" t="s">
        <v>17</v>
      </c>
      <c r="F205" s="1" t="s">
        <v>49</v>
      </c>
      <c r="G205" s="1" t="s">
        <v>101</v>
      </c>
      <c r="H205" s="1" t="s">
        <v>215</v>
      </c>
      <c r="I205" s="1" t="s">
        <v>49</v>
      </c>
      <c r="J205" s="1">
        <v>21</v>
      </c>
      <c r="K205" s="1">
        <v>3724</v>
      </c>
      <c r="L205" s="1">
        <v>3724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0</v>
      </c>
      <c r="AJ205" s="1">
        <v>0</v>
      </c>
    </row>
    <row r="206" spans="1:36" x14ac:dyDescent="0.3">
      <c r="A206" s="1">
        <v>40</v>
      </c>
      <c r="B206" s="1" t="s">
        <v>14</v>
      </c>
      <c r="C206" s="1" t="s">
        <v>295</v>
      </c>
      <c r="D206" s="1" t="s">
        <v>681</v>
      </c>
      <c r="E206" s="1" t="s">
        <v>17</v>
      </c>
      <c r="F206" s="1" t="s">
        <v>49</v>
      </c>
      <c r="G206" s="1" t="s">
        <v>101</v>
      </c>
      <c r="H206" s="1" t="s">
        <v>343</v>
      </c>
      <c r="I206" s="1" t="s">
        <v>49</v>
      </c>
      <c r="J206" s="1">
        <v>21</v>
      </c>
      <c r="K206" s="1">
        <v>2477</v>
      </c>
      <c r="L206" s="1">
        <v>2477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0</v>
      </c>
      <c r="AJ206" s="1">
        <v>0</v>
      </c>
    </row>
    <row r="207" spans="1:36" x14ac:dyDescent="0.3">
      <c r="A207" s="1">
        <v>41</v>
      </c>
      <c r="B207" s="1" t="s">
        <v>14</v>
      </c>
      <c r="C207" s="1" t="s">
        <v>295</v>
      </c>
      <c r="D207" s="1" t="s">
        <v>348</v>
      </c>
      <c r="E207" s="1" t="s">
        <v>17</v>
      </c>
      <c r="F207" s="1" t="s">
        <v>40</v>
      </c>
      <c r="G207" s="1" t="s">
        <v>55</v>
      </c>
      <c r="H207" s="1" t="s">
        <v>349</v>
      </c>
      <c r="I207" s="1" t="s">
        <v>21</v>
      </c>
      <c r="J207" s="1">
        <v>17</v>
      </c>
      <c r="K207" s="1">
        <v>2533</v>
      </c>
      <c r="L207" s="1">
        <v>2533</v>
      </c>
      <c r="M207" s="1">
        <v>261000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261000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261000</v>
      </c>
      <c r="AJ207" s="1">
        <v>103</v>
      </c>
    </row>
    <row r="208" spans="1:36" x14ac:dyDescent="0.3">
      <c r="A208" s="1">
        <v>42</v>
      </c>
      <c r="B208" s="1" t="s">
        <v>14</v>
      </c>
      <c r="C208" s="1" t="s">
        <v>295</v>
      </c>
      <c r="D208" s="1" t="s">
        <v>598</v>
      </c>
      <c r="E208" s="1" t="s">
        <v>17</v>
      </c>
      <c r="F208" s="1" t="s">
        <v>29</v>
      </c>
      <c r="G208" s="1" t="s">
        <v>61</v>
      </c>
      <c r="H208" s="1" t="s">
        <v>351</v>
      </c>
      <c r="I208" s="1" t="s">
        <v>26</v>
      </c>
      <c r="J208" s="1">
        <v>20</v>
      </c>
      <c r="K208" s="1">
        <v>2449</v>
      </c>
      <c r="L208" s="1">
        <v>2449</v>
      </c>
      <c r="M208" s="1">
        <v>345000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345000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345000</v>
      </c>
      <c r="AJ208" s="1">
        <v>140</v>
      </c>
    </row>
    <row r="209" spans="1:36" x14ac:dyDescent="0.3">
      <c r="A209" s="1">
        <v>43</v>
      </c>
      <c r="B209" s="1" t="s">
        <v>14</v>
      </c>
      <c r="C209" s="1" t="s">
        <v>295</v>
      </c>
      <c r="D209" s="1" t="s">
        <v>570</v>
      </c>
      <c r="E209" s="1" t="s">
        <v>17</v>
      </c>
      <c r="F209" s="1" t="s">
        <v>29</v>
      </c>
      <c r="G209" s="1" t="s">
        <v>246</v>
      </c>
      <c r="H209" s="1" t="s">
        <v>353</v>
      </c>
      <c r="I209" s="1" t="s">
        <v>26</v>
      </c>
      <c r="J209" s="1">
        <v>20</v>
      </c>
      <c r="K209" s="1">
        <v>1194</v>
      </c>
      <c r="L209" s="1">
        <v>1194</v>
      </c>
      <c r="M209" s="1">
        <v>176000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176000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176000</v>
      </c>
      <c r="AJ209" s="1">
        <v>147</v>
      </c>
    </row>
    <row r="210" spans="1:36" x14ac:dyDescent="0.3">
      <c r="A210" s="1">
        <v>44</v>
      </c>
      <c r="B210" s="1" t="s">
        <v>14</v>
      </c>
      <c r="C210" s="1" t="s">
        <v>295</v>
      </c>
      <c r="D210" s="1" t="s">
        <v>344</v>
      </c>
      <c r="E210" s="1" t="s">
        <v>32</v>
      </c>
      <c r="F210" s="1" t="s">
        <v>29</v>
      </c>
      <c r="G210" s="1" t="s">
        <v>33</v>
      </c>
      <c r="H210" s="1" t="s">
        <v>354</v>
      </c>
      <c r="I210" s="1" t="s">
        <v>26</v>
      </c>
      <c r="J210" s="1">
        <v>19</v>
      </c>
      <c r="K210" s="1">
        <v>3983</v>
      </c>
      <c r="L210" s="1">
        <v>3983</v>
      </c>
      <c r="M210" s="1">
        <v>400000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400000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400000</v>
      </c>
      <c r="AJ210" s="1">
        <v>100</v>
      </c>
    </row>
    <row r="211" spans="1:36" hidden="1" x14ac:dyDescent="0.3">
      <c r="A211" s="1">
        <v>45</v>
      </c>
      <c r="B211" s="1" t="s">
        <v>14</v>
      </c>
      <c r="C211" s="1" t="s">
        <v>295</v>
      </c>
      <c r="D211" s="1" t="s">
        <v>16</v>
      </c>
      <c r="E211" s="1" t="s">
        <v>17</v>
      </c>
      <c r="F211" s="1" t="s">
        <v>29</v>
      </c>
      <c r="G211" s="1" t="s">
        <v>98</v>
      </c>
      <c r="H211" s="1" t="s">
        <v>355</v>
      </c>
      <c r="I211" s="1" t="s">
        <v>26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0</v>
      </c>
      <c r="AJ211" s="1">
        <v>0</v>
      </c>
    </row>
    <row r="212" spans="1:36" hidden="1" x14ac:dyDescent="0.3">
      <c r="A212" s="1">
        <v>46</v>
      </c>
      <c r="B212" s="1" t="s">
        <v>14</v>
      </c>
      <c r="C212" s="1" t="s">
        <v>295</v>
      </c>
      <c r="D212" s="1" t="s">
        <v>16</v>
      </c>
      <c r="E212" s="1" t="s">
        <v>17</v>
      </c>
      <c r="F212" s="1" t="s">
        <v>29</v>
      </c>
      <c r="G212" s="1" t="s">
        <v>61</v>
      </c>
      <c r="H212" s="1" t="s">
        <v>356</v>
      </c>
      <c r="I212" s="1" t="s">
        <v>26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hidden="1" x14ac:dyDescent="0.3">
      <c r="A213" s="1">
        <v>47</v>
      </c>
      <c r="B213" s="1" t="s">
        <v>14</v>
      </c>
      <c r="C213" s="1" t="s">
        <v>295</v>
      </c>
      <c r="D213" s="1" t="s">
        <v>16</v>
      </c>
      <c r="E213" s="1" t="s">
        <v>17</v>
      </c>
      <c r="F213" s="1" t="s">
        <v>29</v>
      </c>
      <c r="G213" s="1" t="s">
        <v>61</v>
      </c>
      <c r="H213" s="1" t="s">
        <v>357</v>
      </c>
      <c r="I213" s="1" t="s">
        <v>26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hidden="1" x14ac:dyDescent="0.3">
      <c r="A214" s="1">
        <v>48</v>
      </c>
      <c r="B214" s="1" t="s">
        <v>14</v>
      </c>
      <c r="C214" s="1" t="s">
        <v>295</v>
      </c>
      <c r="D214" s="1" t="s">
        <v>16</v>
      </c>
      <c r="E214" s="1" t="s">
        <v>17</v>
      </c>
      <c r="F214" s="1" t="s">
        <v>29</v>
      </c>
      <c r="G214" s="1" t="s">
        <v>61</v>
      </c>
      <c r="H214" s="1" t="s">
        <v>358</v>
      </c>
      <c r="I214" s="1" t="s">
        <v>26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0</v>
      </c>
      <c r="AJ214" s="1">
        <v>0</v>
      </c>
    </row>
    <row r="215" spans="1:36" hidden="1" x14ac:dyDescent="0.3">
      <c r="A215" s="1">
        <v>49</v>
      </c>
      <c r="B215" s="1" t="s">
        <v>14</v>
      </c>
      <c r="C215" s="1" t="s">
        <v>295</v>
      </c>
      <c r="D215" s="1" t="s">
        <v>16</v>
      </c>
      <c r="E215" s="1" t="s">
        <v>17</v>
      </c>
      <c r="F215" s="1" t="s">
        <v>37</v>
      </c>
      <c r="G215" s="1" t="s">
        <v>38</v>
      </c>
      <c r="H215" s="1" t="s">
        <v>359</v>
      </c>
      <c r="I215" s="1" t="s">
        <v>21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0</v>
      </c>
      <c r="AJ215" s="1">
        <v>0</v>
      </c>
    </row>
    <row r="216" spans="1:36" x14ac:dyDescent="0.3">
      <c r="A216" s="1">
        <v>50</v>
      </c>
      <c r="B216" s="1" t="s">
        <v>14</v>
      </c>
      <c r="C216" s="1" t="s">
        <v>295</v>
      </c>
      <c r="D216" s="1" t="s">
        <v>597</v>
      </c>
      <c r="E216" s="1" t="s">
        <v>17</v>
      </c>
      <c r="F216" s="1" t="s">
        <v>29</v>
      </c>
      <c r="G216" s="1" t="s">
        <v>61</v>
      </c>
      <c r="H216" s="1" t="s">
        <v>360</v>
      </c>
      <c r="I216" s="1" t="s">
        <v>26</v>
      </c>
      <c r="J216" s="1">
        <v>18</v>
      </c>
      <c r="K216" s="1">
        <v>3684</v>
      </c>
      <c r="L216" s="1">
        <v>3684</v>
      </c>
      <c r="M216" s="1">
        <v>349350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349350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349350</v>
      </c>
      <c r="AJ216" s="1">
        <v>94</v>
      </c>
    </row>
    <row r="217" spans="1:36" x14ac:dyDescent="0.3">
      <c r="A217" s="1">
        <v>51</v>
      </c>
      <c r="B217" s="1" t="s">
        <v>14</v>
      </c>
      <c r="C217" s="1" t="s">
        <v>295</v>
      </c>
      <c r="D217" s="1" t="s">
        <v>607</v>
      </c>
      <c r="E217" s="1" t="s">
        <v>17</v>
      </c>
      <c r="F217" s="1" t="s">
        <v>29</v>
      </c>
      <c r="G217" s="1" t="s">
        <v>61</v>
      </c>
      <c r="H217" s="1" t="s">
        <v>361</v>
      </c>
      <c r="I217" s="1" t="s">
        <v>26</v>
      </c>
      <c r="J217" s="1">
        <v>20</v>
      </c>
      <c r="K217" s="1">
        <v>3132</v>
      </c>
      <c r="L217" s="1">
        <v>3132</v>
      </c>
      <c r="M217" s="1">
        <v>330000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330000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330000</v>
      </c>
      <c r="AJ217" s="1">
        <v>105</v>
      </c>
    </row>
    <row r="218" spans="1:36" x14ac:dyDescent="0.3">
      <c r="A218" s="1">
        <v>52</v>
      </c>
      <c r="B218" s="1" t="s">
        <v>14</v>
      </c>
      <c r="C218" s="1" t="s">
        <v>295</v>
      </c>
      <c r="D218" s="1" t="s">
        <v>728</v>
      </c>
      <c r="E218" s="1" t="s">
        <v>17</v>
      </c>
      <c r="F218" s="1" t="s">
        <v>29</v>
      </c>
      <c r="G218" s="1" t="s">
        <v>61</v>
      </c>
      <c r="H218" s="1" t="s">
        <v>362</v>
      </c>
      <c r="I218" s="1" t="s">
        <v>26</v>
      </c>
      <c r="J218" s="1">
        <v>20</v>
      </c>
      <c r="K218" s="1">
        <v>2152</v>
      </c>
      <c r="L218" s="1">
        <v>2152</v>
      </c>
      <c r="M218" s="1">
        <v>211000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211000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211000</v>
      </c>
      <c r="AJ218" s="1">
        <v>98</v>
      </c>
    </row>
    <row r="219" spans="1:36" hidden="1" x14ac:dyDescent="0.3">
      <c r="A219" s="1">
        <v>53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29</v>
      </c>
      <c r="G219" s="1" t="s">
        <v>363</v>
      </c>
      <c r="H219" s="1" t="s">
        <v>364</v>
      </c>
      <c r="I219" s="1" t="s">
        <v>21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hidden="1" x14ac:dyDescent="0.3">
      <c r="A220" s="1">
        <v>54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37</v>
      </c>
      <c r="G220" s="1" t="s">
        <v>83</v>
      </c>
      <c r="H220" s="1" t="s">
        <v>365</v>
      </c>
      <c r="I220" s="1" t="s">
        <v>21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hidden="1" x14ac:dyDescent="0.3">
      <c r="A221" s="1">
        <v>55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29</v>
      </c>
      <c r="G221" s="1" t="s">
        <v>44</v>
      </c>
      <c r="H221" s="1" t="s">
        <v>366</v>
      </c>
      <c r="I221" s="1" t="s">
        <v>21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x14ac:dyDescent="0.3">
      <c r="A222" s="1">
        <v>56</v>
      </c>
      <c r="B222" s="1" t="s">
        <v>14</v>
      </c>
      <c r="C222" s="1" t="s">
        <v>295</v>
      </c>
      <c r="D222" s="1" t="s">
        <v>319</v>
      </c>
      <c r="E222" s="1" t="s">
        <v>17</v>
      </c>
      <c r="F222" s="1" t="s">
        <v>29</v>
      </c>
      <c r="G222" s="1" t="s">
        <v>44</v>
      </c>
      <c r="H222" s="1" t="s">
        <v>367</v>
      </c>
      <c r="I222" s="1" t="s">
        <v>21</v>
      </c>
      <c r="J222" s="1">
        <v>1</v>
      </c>
      <c r="K222" s="1">
        <v>342</v>
      </c>
      <c r="L222" s="1">
        <v>342</v>
      </c>
      <c r="M222" s="1">
        <v>69000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69000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69000</v>
      </c>
      <c r="AJ222" s="1">
        <v>201</v>
      </c>
    </row>
    <row r="223" spans="1:36" hidden="1" x14ac:dyDescent="0.3">
      <c r="A223" s="1">
        <v>57</v>
      </c>
      <c r="B223" s="1" t="s">
        <v>14</v>
      </c>
      <c r="C223" s="1" t="s">
        <v>295</v>
      </c>
      <c r="D223" s="1" t="s">
        <v>16</v>
      </c>
      <c r="E223" s="1" t="s">
        <v>17</v>
      </c>
      <c r="F223" s="1" t="s">
        <v>18</v>
      </c>
      <c r="G223" s="1" t="s">
        <v>368</v>
      </c>
      <c r="H223" s="1" t="s">
        <v>369</v>
      </c>
      <c r="I223" s="1" t="s">
        <v>21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0</v>
      </c>
      <c r="AJ223" s="1">
        <v>0</v>
      </c>
    </row>
    <row r="224" spans="1:36" hidden="1" x14ac:dyDescent="0.3">
      <c r="A224" s="1">
        <v>58</v>
      </c>
      <c r="B224" s="1" t="s">
        <v>14</v>
      </c>
      <c r="C224" s="1" t="s">
        <v>295</v>
      </c>
      <c r="D224" s="1" t="s">
        <v>16</v>
      </c>
      <c r="E224" s="1" t="s">
        <v>17</v>
      </c>
      <c r="F224" s="1" t="s">
        <v>18</v>
      </c>
      <c r="G224" s="1" t="s">
        <v>368</v>
      </c>
      <c r="H224" s="1" t="s">
        <v>370</v>
      </c>
      <c r="I224" s="1" t="s">
        <v>21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0</v>
      </c>
      <c r="AJ224" s="1">
        <v>0</v>
      </c>
    </row>
    <row r="225" spans="1:36" hidden="1" x14ac:dyDescent="0.3">
      <c r="A225" s="1">
        <v>59</v>
      </c>
      <c r="B225" s="1" t="s">
        <v>14</v>
      </c>
      <c r="C225" s="1" t="s">
        <v>295</v>
      </c>
      <c r="D225" s="1" t="s">
        <v>16</v>
      </c>
      <c r="E225" s="1" t="s">
        <v>17</v>
      </c>
      <c r="F225" s="1" t="s">
        <v>18</v>
      </c>
      <c r="G225" s="1" t="s">
        <v>368</v>
      </c>
      <c r="H225" s="1" t="s">
        <v>371</v>
      </c>
      <c r="I225" s="1" t="s">
        <v>21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0</v>
      </c>
      <c r="AJ225" s="1">
        <v>0</v>
      </c>
    </row>
    <row r="226" spans="1:36" hidden="1" x14ac:dyDescent="0.3">
      <c r="A226" s="1">
        <v>60</v>
      </c>
      <c r="B226" s="1" t="s">
        <v>14</v>
      </c>
      <c r="C226" s="1" t="s">
        <v>295</v>
      </c>
      <c r="D226" s="1" t="s">
        <v>16</v>
      </c>
      <c r="E226" s="1" t="s">
        <v>17</v>
      </c>
      <c r="F226" s="1" t="s">
        <v>29</v>
      </c>
      <c r="G226" s="1" t="s">
        <v>372</v>
      </c>
      <c r="H226" s="1" t="s">
        <v>373</v>
      </c>
      <c r="I226" s="1" t="s">
        <v>26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hidden="1" x14ac:dyDescent="0.3">
      <c r="A227" s="1">
        <v>61</v>
      </c>
      <c r="B227" s="1" t="s">
        <v>14</v>
      </c>
      <c r="C227" s="1" t="s">
        <v>295</v>
      </c>
      <c r="D227" s="1" t="s">
        <v>16</v>
      </c>
      <c r="E227" s="1" t="s">
        <v>17</v>
      </c>
      <c r="F227" s="1" t="s">
        <v>29</v>
      </c>
      <c r="G227" s="1" t="s">
        <v>372</v>
      </c>
      <c r="H227" s="1" t="s">
        <v>374</v>
      </c>
      <c r="I227" s="1" t="s">
        <v>26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2"/>
      <c r="B228" s="2" t="s">
        <v>47</v>
      </c>
      <c r="C228" s="2" t="s">
        <v>295</v>
      </c>
      <c r="D228" s="2"/>
      <c r="E228" s="2"/>
      <c r="F228" s="2"/>
      <c r="G228" s="2"/>
      <c r="H228" s="2"/>
      <c r="I228" s="2"/>
      <c r="J228" s="2"/>
      <c r="K228" s="2">
        <v>45025</v>
      </c>
      <c r="L228" s="2">
        <v>45025</v>
      </c>
      <c r="M228" s="2">
        <v>4014357</v>
      </c>
      <c r="N228" s="2">
        <v>0</v>
      </c>
      <c r="O228" s="2">
        <v>0</v>
      </c>
      <c r="P228" s="2">
        <v>0</v>
      </c>
      <c r="Q228" s="2">
        <v>5000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4019357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4019357</v>
      </c>
      <c r="AJ228" s="2"/>
    </row>
    <row r="229" spans="1:36" hidden="1" x14ac:dyDescent="0.3">
      <c r="A229" s="1">
        <v>1</v>
      </c>
      <c r="B229" s="1" t="s">
        <v>14</v>
      </c>
      <c r="C229" s="1" t="s">
        <v>375</v>
      </c>
      <c r="D229" s="1" t="s">
        <v>16</v>
      </c>
      <c r="E229" s="1" t="s">
        <v>32</v>
      </c>
      <c r="F229" s="1" t="s">
        <v>118</v>
      </c>
      <c r="G229" s="1" t="s">
        <v>164</v>
      </c>
      <c r="H229" s="1" t="s">
        <v>376</v>
      </c>
      <c r="I229" s="1" t="s">
        <v>26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0</v>
      </c>
      <c r="AJ229" s="1">
        <v>0</v>
      </c>
    </row>
    <row r="230" spans="1:36" hidden="1" x14ac:dyDescent="0.3">
      <c r="A230" s="1">
        <v>2</v>
      </c>
      <c r="B230" s="1" t="s">
        <v>14</v>
      </c>
      <c r="C230" s="1" t="s">
        <v>375</v>
      </c>
      <c r="D230" s="1" t="s">
        <v>16</v>
      </c>
      <c r="E230" s="1" t="s">
        <v>17</v>
      </c>
      <c r="F230" s="1" t="s">
        <v>49</v>
      </c>
      <c r="G230" s="1" t="s">
        <v>63</v>
      </c>
      <c r="H230" s="1" t="s">
        <v>377</v>
      </c>
      <c r="I230" s="1" t="s">
        <v>49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hidden="1" x14ac:dyDescent="0.3">
      <c r="A231" s="1">
        <v>3</v>
      </c>
      <c r="B231" s="1" t="s">
        <v>14</v>
      </c>
      <c r="C231" s="1" t="s">
        <v>375</v>
      </c>
      <c r="D231" s="1" t="s">
        <v>16</v>
      </c>
      <c r="E231" s="1" t="s">
        <v>17</v>
      </c>
      <c r="F231" s="1" t="s">
        <v>29</v>
      </c>
      <c r="G231" s="1" t="s">
        <v>61</v>
      </c>
      <c r="H231" s="1" t="s">
        <v>378</v>
      </c>
      <c r="I231" s="1" t="s">
        <v>26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hidden="1" x14ac:dyDescent="0.3">
      <c r="A232" s="1">
        <v>4</v>
      </c>
      <c r="B232" s="1" t="s">
        <v>14</v>
      </c>
      <c r="C232" s="1" t="s">
        <v>375</v>
      </c>
      <c r="D232" s="1" t="s">
        <v>16</v>
      </c>
      <c r="E232" s="1" t="s">
        <v>17</v>
      </c>
      <c r="F232" s="1" t="s">
        <v>29</v>
      </c>
      <c r="G232" s="1" t="s">
        <v>61</v>
      </c>
      <c r="H232" s="1" t="s">
        <v>379</v>
      </c>
      <c r="I232" s="1" t="s">
        <v>26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hidden="1" x14ac:dyDescent="0.3">
      <c r="A233" s="1">
        <v>5</v>
      </c>
      <c r="B233" s="1" t="s">
        <v>14</v>
      </c>
      <c r="C233" s="1" t="s">
        <v>375</v>
      </c>
      <c r="D233" s="1" t="s">
        <v>16</v>
      </c>
      <c r="E233" s="1" t="s">
        <v>17</v>
      </c>
      <c r="F233" s="1" t="s">
        <v>29</v>
      </c>
      <c r="G233" s="1" t="s">
        <v>61</v>
      </c>
      <c r="H233" s="1" t="s">
        <v>380</v>
      </c>
      <c r="I233" s="1" t="s">
        <v>26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hidden="1" x14ac:dyDescent="0.3">
      <c r="A234" s="1">
        <v>6</v>
      </c>
      <c r="B234" s="1" t="s">
        <v>14</v>
      </c>
      <c r="C234" s="1" t="s">
        <v>375</v>
      </c>
      <c r="D234" s="1" t="s">
        <v>16</v>
      </c>
      <c r="E234" s="1" t="s">
        <v>17</v>
      </c>
      <c r="F234" s="1" t="s">
        <v>29</v>
      </c>
      <c r="G234" s="1" t="s">
        <v>61</v>
      </c>
      <c r="H234" s="1" t="s">
        <v>381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hidden="1" x14ac:dyDescent="0.3">
      <c r="A235" s="1">
        <v>7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18</v>
      </c>
      <c r="G235" s="1" t="s">
        <v>69</v>
      </c>
      <c r="H235" s="1" t="s">
        <v>382</v>
      </c>
      <c r="I235" s="1" t="s">
        <v>21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hidden="1" x14ac:dyDescent="0.3">
      <c r="A236" s="1">
        <v>8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29</v>
      </c>
      <c r="G236" s="1" t="s">
        <v>61</v>
      </c>
      <c r="H236" s="1" t="s">
        <v>383</v>
      </c>
      <c r="I236" s="1" t="s">
        <v>26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hidden="1" x14ac:dyDescent="0.3">
      <c r="A237" s="1">
        <v>9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29</v>
      </c>
      <c r="G237" s="1" t="s">
        <v>61</v>
      </c>
      <c r="H237" s="1" t="s">
        <v>384</v>
      </c>
      <c r="I237" s="1" t="s">
        <v>26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hidden="1" x14ac:dyDescent="0.3">
      <c r="A238" s="1">
        <v>10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29</v>
      </c>
      <c r="G238" s="1" t="s">
        <v>61</v>
      </c>
      <c r="H238" s="1" t="s">
        <v>385</v>
      </c>
      <c r="I238" s="1" t="s">
        <v>26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hidden="1" x14ac:dyDescent="0.3">
      <c r="A239" s="1">
        <v>11</v>
      </c>
      <c r="B239" s="1" t="s">
        <v>14</v>
      </c>
      <c r="C239" s="1" t="s">
        <v>375</v>
      </c>
      <c r="D239" s="1" t="s">
        <v>16</v>
      </c>
      <c r="E239" s="1" t="s">
        <v>17</v>
      </c>
      <c r="F239" s="1" t="s">
        <v>18</v>
      </c>
      <c r="G239" s="1" t="s">
        <v>19</v>
      </c>
      <c r="H239" s="1" t="s">
        <v>386</v>
      </c>
      <c r="I239" s="1" t="s">
        <v>198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hidden="1" x14ac:dyDescent="0.3">
      <c r="A240" s="1">
        <v>12</v>
      </c>
      <c r="B240" s="1" t="s">
        <v>14</v>
      </c>
      <c r="C240" s="1" t="s">
        <v>375</v>
      </c>
      <c r="D240" s="1" t="s">
        <v>16</v>
      </c>
      <c r="E240" s="1" t="s">
        <v>17</v>
      </c>
      <c r="F240" s="1" t="s">
        <v>29</v>
      </c>
      <c r="G240" s="1" t="s">
        <v>79</v>
      </c>
      <c r="H240" s="1" t="s">
        <v>388</v>
      </c>
      <c r="I240" s="1" t="s">
        <v>26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hidden="1" x14ac:dyDescent="0.3">
      <c r="A241" s="1">
        <v>13</v>
      </c>
      <c r="B241" s="1" t="s">
        <v>14</v>
      </c>
      <c r="C241" s="1" t="s">
        <v>375</v>
      </c>
      <c r="D241" s="1" t="s">
        <v>16</v>
      </c>
      <c r="E241" s="1" t="s">
        <v>17</v>
      </c>
      <c r="F241" s="1" t="s">
        <v>18</v>
      </c>
      <c r="G241" s="1" t="s">
        <v>104</v>
      </c>
      <c r="H241" s="1" t="s">
        <v>390</v>
      </c>
      <c r="I241" s="1" t="s">
        <v>21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0</v>
      </c>
      <c r="AJ241" s="1">
        <v>0</v>
      </c>
    </row>
    <row r="242" spans="1:36" hidden="1" x14ac:dyDescent="0.3">
      <c r="A242" s="1">
        <v>14</v>
      </c>
      <c r="B242" s="1" t="s">
        <v>14</v>
      </c>
      <c r="C242" s="1" t="s">
        <v>375</v>
      </c>
      <c r="D242" s="1" t="s">
        <v>16</v>
      </c>
      <c r="E242" s="1" t="s">
        <v>17</v>
      </c>
      <c r="F242" s="1" t="s">
        <v>29</v>
      </c>
      <c r="G242" s="1" t="s">
        <v>195</v>
      </c>
      <c r="H242" s="1" t="s">
        <v>393</v>
      </c>
      <c r="I242" s="1" t="s">
        <v>26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x14ac:dyDescent="0.3">
      <c r="A243" s="1">
        <v>15</v>
      </c>
      <c r="B243" s="1" t="s">
        <v>14</v>
      </c>
      <c r="C243" s="1" t="s">
        <v>375</v>
      </c>
      <c r="D243" s="1" t="s">
        <v>389</v>
      </c>
      <c r="E243" s="1" t="s">
        <v>17</v>
      </c>
      <c r="F243" s="1" t="s">
        <v>49</v>
      </c>
      <c r="G243" s="1" t="s">
        <v>88</v>
      </c>
      <c r="H243" s="1" t="s">
        <v>185</v>
      </c>
      <c r="I243" s="1" t="s">
        <v>49</v>
      </c>
      <c r="J243" s="1">
        <v>12</v>
      </c>
      <c r="K243" s="1">
        <v>1030</v>
      </c>
      <c r="L243" s="1">
        <v>1030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16</v>
      </c>
      <c r="B244" s="1" t="s">
        <v>14</v>
      </c>
      <c r="C244" s="1" t="s">
        <v>375</v>
      </c>
      <c r="D244" s="1" t="s">
        <v>416</v>
      </c>
      <c r="E244" s="1" t="s">
        <v>17</v>
      </c>
      <c r="F244" s="1" t="s">
        <v>49</v>
      </c>
      <c r="G244" s="1" t="s">
        <v>88</v>
      </c>
      <c r="H244" s="1" t="s">
        <v>187</v>
      </c>
      <c r="I244" s="1" t="s">
        <v>49</v>
      </c>
      <c r="J244" s="1">
        <v>19</v>
      </c>
      <c r="K244" s="1">
        <v>1166</v>
      </c>
      <c r="L244" s="1">
        <v>1166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17</v>
      </c>
      <c r="B245" s="1" t="s">
        <v>14</v>
      </c>
      <c r="C245" s="1" t="s">
        <v>375</v>
      </c>
      <c r="D245" s="1" t="s">
        <v>387</v>
      </c>
      <c r="E245" s="1" t="s">
        <v>17</v>
      </c>
      <c r="F245" s="1" t="s">
        <v>49</v>
      </c>
      <c r="G245" s="1" t="s">
        <v>88</v>
      </c>
      <c r="H245" s="1" t="s">
        <v>490</v>
      </c>
      <c r="I245" s="1" t="s">
        <v>49</v>
      </c>
      <c r="J245" s="1">
        <v>15</v>
      </c>
      <c r="K245" s="1">
        <v>1795</v>
      </c>
      <c r="L245" s="1">
        <v>1795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0</v>
      </c>
      <c r="AJ245" s="1">
        <v>0</v>
      </c>
    </row>
    <row r="246" spans="1:36" hidden="1" x14ac:dyDescent="0.3">
      <c r="A246" s="1">
        <v>18</v>
      </c>
      <c r="B246" s="1" t="s">
        <v>14</v>
      </c>
      <c r="C246" s="1" t="s">
        <v>375</v>
      </c>
      <c r="D246" s="1" t="s">
        <v>16</v>
      </c>
      <c r="E246" s="1" t="s">
        <v>17</v>
      </c>
      <c r="F246" s="1" t="s">
        <v>37</v>
      </c>
      <c r="G246" s="1" t="s">
        <v>83</v>
      </c>
      <c r="H246" s="1" t="s">
        <v>396</v>
      </c>
      <c r="I246" s="1" t="s">
        <v>198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0</v>
      </c>
      <c r="AJ246" s="1">
        <v>0</v>
      </c>
    </row>
    <row r="247" spans="1:36" hidden="1" x14ac:dyDescent="0.3">
      <c r="A247" s="1">
        <v>19</v>
      </c>
      <c r="B247" s="1" t="s">
        <v>14</v>
      </c>
      <c r="C247" s="1" t="s">
        <v>375</v>
      </c>
      <c r="D247" s="1" t="s">
        <v>16</v>
      </c>
      <c r="E247" s="1" t="s">
        <v>17</v>
      </c>
      <c r="F247" s="1" t="s">
        <v>37</v>
      </c>
      <c r="G247" s="1" t="s">
        <v>38</v>
      </c>
      <c r="H247" s="1" t="s">
        <v>397</v>
      </c>
      <c r="I247" s="1" t="s">
        <v>21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0</v>
      </c>
      <c r="AJ247" s="1">
        <v>0</v>
      </c>
    </row>
    <row r="248" spans="1:36" x14ac:dyDescent="0.3">
      <c r="A248" s="1">
        <v>20</v>
      </c>
      <c r="B248" s="1" t="s">
        <v>14</v>
      </c>
      <c r="C248" s="1" t="s">
        <v>375</v>
      </c>
      <c r="D248" s="1" t="s">
        <v>402</v>
      </c>
      <c r="E248" s="1" t="s">
        <v>17</v>
      </c>
      <c r="F248" s="1" t="s">
        <v>49</v>
      </c>
      <c r="G248" s="1" t="s">
        <v>101</v>
      </c>
      <c r="H248" s="1" t="s">
        <v>399</v>
      </c>
      <c r="I248" s="1" t="s">
        <v>49</v>
      </c>
      <c r="J248" s="1">
        <v>15</v>
      </c>
      <c r="K248" s="1">
        <v>784</v>
      </c>
      <c r="L248" s="1">
        <v>784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0</v>
      </c>
      <c r="AJ248" s="1">
        <v>0</v>
      </c>
    </row>
    <row r="249" spans="1:36" x14ac:dyDescent="0.3">
      <c r="A249" s="1">
        <v>21</v>
      </c>
      <c r="B249" s="1" t="s">
        <v>14</v>
      </c>
      <c r="C249" s="1" t="s">
        <v>375</v>
      </c>
      <c r="D249" s="1" t="s">
        <v>574</v>
      </c>
      <c r="E249" s="1" t="s">
        <v>17</v>
      </c>
      <c r="F249" s="1" t="s">
        <v>49</v>
      </c>
      <c r="G249" s="1" t="s">
        <v>101</v>
      </c>
      <c r="H249" s="1" t="s">
        <v>471</v>
      </c>
      <c r="I249" s="1" t="s">
        <v>49</v>
      </c>
      <c r="J249" s="1">
        <v>17</v>
      </c>
      <c r="K249" s="1">
        <v>1758</v>
      </c>
      <c r="L249" s="1">
        <v>1758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0</v>
      </c>
      <c r="AJ249" s="1">
        <v>0</v>
      </c>
    </row>
    <row r="250" spans="1:36" x14ac:dyDescent="0.3">
      <c r="A250" s="1">
        <v>22</v>
      </c>
      <c r="B250" s="1" t="s">
        <v>14</v>
      </c>
      <c r="C250" s="1" t="s">
        <v>375</v>
      </c>
      <c r="D250" s="1" t="s">
        <v>394</v>
      </c>
      <c r="E250" s="1" t="s">
        <v>17</v>
      </c>
      <c r="F250" s="1" t="s">
        <v>49</v>
      </c>
      <c r="G250" s="1" t="s">
        <v>101</v>
      </c>
      <c r="H250" s="1" t="s">
        <v>271</v>
      </c>
      <c r="I250" s="1" t="s">
        <v>49</v>
      </c>
      <c r="J250" s="1">
        <v>20</v>
      </c>
      <c r="K250" s="1">
        <v>1534</v>
      </c>
      <c r="L250" s="1">
        <v>1534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0</v>
      </c>
      <c r="AJ250" s="1">
        <v>0</v>
      </c>
    </row>
    <row r="251" spans="1:36" x14ac:dyDescent="0.3">
      <c r="A251" s="1">
        <v>23</v>
      </c>
      <c r="B251" s="1" t="s">
        <v>14</v>
      </c>
      <c r="C251" s="1" t="s">
        <v>375</v>
      </c>
      <c r="D251" s="1" t="s">
        <v>406</v>
      </c>
      <c r="E251" s="1" t="s">
        <v>17</v>
      </c>
      <c r="F251" s="1" t="s">
        <v>29</v>
      </c>
      <c r="G251" s="1" t="s">
        <v>61</v>
      </c>
      <c r="H251" s="1" t="s">
        <v>407</v>
      </c>
      <c r="I251" s="1" t="s">
        <v>26</v>
      </c>
      <c r="J251" s="1">
        <v>20</v>
      </c>
      <c r="K251" s="1">
        <v>2757</v>
      </c>
      <c r="L251" s="1">
        <v>2757</v>
      </c>
      <c r="M251" s="1">
        <v>300000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300000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300000</v>
      </c>
      <c r="AJ251" s="1">
        <v>108</v>
      </c>
    </row>
    <row r="252" spans="1:36" x14ac:dyDescent="0.3">
      <c r="A252" s="1">
        <v>24</v>
      </c>
      <c r="B252" s="1" t="s">
        <v>14</v>
      </c>
      <c r="C252" s="1" t="s">
        <v>375</v>
      </c>
      <c r="D252" s="1" t="s">
        <v>599</v>
      </c>
      <c r="E252" s="1" t="s">
        <v>17</v>
      </c>
      <c r="F252" s="1" t="s">
        <v>29</v>
      </c>
      <c r="G252" s="1" t="s">
        <v>61</v>
      </c>
      <c r="H252" s="1" t="s">
        <v>409</v>
      </c>
      <c r="I252" s="1" t="s">
        <v>26</v>
      </c>
      <c r="J252" s="1">
        <v>23</v>
      </c>
      <c r="K252" s="1">
        <v>2176</v>
      </c>
      <c r="L252" s="1">
        <v>2176</v>
      </c>
      <c r="M252" s="1">
        <v>240000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240000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240000</v>
      </c>
      <c r="AJ252" s="1">
        <v>110</v>
      </c>
    </row>
    <row r="253" spans="1:36" x14ac:dyDescent="0.3">
      <c r="A253" s="1">
        <v>25</v>
      </c>
      <c r="B253" s="1" t="s">
        <v>14</v>
      </c>
      <c r="C253" s="1" t="s">
        <v>375</v>
      </c>
      <c r="D253" s="1" t="s">
        <v>404</v>
      </c>
      <c r="E253" s="1" t="s">
        <v>17</v>
      </c>
      <c r="F253" s="1" t="s">
        <v>29</v>
      </c>
      <c r="G253" s="1" t="s">
        <v>61</v>
      </c>
      <c r="H253" s="1" t="s">
        <v>411</v>
      </c>
      <c r="I253" s="1" t="s">
        <v>26</v>
      </c>
      <c r="J253" s="1">
        <v>18</v>
      </c>
      <c r="K253" s="1">
        <v>910</v>
      </c>
      <c r="L253" s="1">
        <v>910</v>
      </c>
      <c r="M253" s="1">
        <v>160000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160000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160000</v>
      </c>
      <c r="AJ253" s="1">
        <v>175</v>
      </c>
    </row>
    <row r="254" spans="1:36" x14ac:dyDescent="0.3">
      <c r="A254" s="1">
        <v>26</v>
      </c>
      <c r="B254" s="1" t="s">
        <v>14</v>
      </c>
      <c r="C254" s="1" t="s">
        <v>375</v>
      </c>
      <c r="D254" s="1" t="s">
        <v>412</v>
      </c>
      <c r="E254" s="1" t="s">
        <v>17</v>
      </c>
      <c r="F254" s="1" t="s">
        <v>29</v>
      </c>
      <c r="G254" s="1" t="s">
        <v>61</v>
      </c>
      <c r="H254" s="1" t="s">
        <v>413</v>
      </c>
      <c r="I254" s="1" t="s">
        <v>26</v>
      </c>
      <c r="J254" s="1">
        <v>20</v>
      </c>
      <c r="K254" s="1">
        <v>1377</v>
      </c>
      <c r="L254" s="1">
        <v>1377</v>
      </c>
      <c r="M254" s="1">
        <v>180000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180000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180000</v>
      </c>
      <c r="AJ254" s="1">
        <v>130</v>
      </c>
    </row>
    <row r="255" spans="1:36" x14ac:dyDescent="0.3">
      <c r="A255" s="1">
        <v>27</v>
      </c>
      <c r="B255" s="1" t="s">
        <v>14</v>
      </c>
      <c r="C255" s="1" t="s">
        <v>375</v>
      </c>
      <c r="D255" s="1" t="s">
        <v>714</v>
      </c>
      <c r="E255" s="1" t="s">
        <v>32</v>
      </c>
      <c r="F255" s="1" t="s">
        <v>29</v>
      </c>
      <c r="G255" s="1" t="s">
        <v>33</v>
      </c>
      <c r="H255" s="1" t="s">
        <v>415</v>
      </c>
      <c r="I255" s="1" t="s">
        <v>26</v>
      </c>
      <c r="J255" s="1">
        <v>21</v>
      </c>
      <c r="K255" s="1">
        <v>2835</v>
      </c>
      <c r="L255" s="1">
        <v>2835</v>
      </c>
      <c r="M255" s="1">
        <v>320000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320000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320000</v>
      </c>
      <c r="AJ255" s="1">
        <v>112</v>
      </c>
    </row>
    <row r="256" spans="1:36" hidden="1" x14ac:dyDescent="0.3">
      <c r="A256" s="1">
        <v>28</v>
      </c>
      <c r="B256" s="1" t="s">
        <v>14</v>
      </c>
      <c r="C256" s="1" t="s">
        <v>375</v>
      </c>
      <c r="D256" s="1" t="s">
        <v>16</v>
      </c>
      <c r="E256" s="1" t="s">
        <v>17</v>
      </c>
      <c r="F256" s="1" t="s">
        <v>37</v>
      </c>
      <c r="G256" s="1" t="s">
        <v>123</v>
      </c>
      <c r="H256" s="1" t="s">
        <v>417</v>
      </c>
      <c r="I256" s="1" t="s">
        <v>21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0</v>
      </c>
      <c r="AJ256" s="1">
        <v>0</v>
      </c>
    </row>
    <row r="257" spans="1:36" x14ac:dyDescent="0.3">
      <c r="A257" s="1">
        <v>29</v>
      </c>
      <c r="B257" s="1" t="s">
        <v>14</v>
      </c>
      <c r="C257" s="1" t="s">
        <v>375</v>
      </c>
      <c r="D257" s="1" t="s">
        <v>391</v>
      </c>
      <c r="E257" s="1" t="s">
        <v>17</v>
      </c>
      <c r="F257" s="1" t="s">
        <v>29</v>
      </c>
      <c r="G257" s="1" t="s">
        <v>144</v>
      </c>
      <c r="H257" s="1" t="s">
        <v>418</v>
      </c>
      <c r="I257" s="1" t="s">
        <v>21</v>
      </c>
      <c r="J257" s="1">
        <v>14</v>
      </c>
      <c r="K257" s="1">
        <v>2142</v>
      </c>
      <c r="L257" s="1">
        <v>2142</v>
      </c>
      <c r="M257" s="1">
        <v>420000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420000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420000</v>
      </c>
      <c r="AJ257" s="1">
        <v>196</v>
      </c>
    </row>
    <row r="258" spans="1:36" hidden="1" x14ac:dyDescent="0.3">
      <c r="A258" s="1">
        <v>30</v>
      </c>
      <c r="B258" s="1" t="s">
        <v>14</v>
      </c>
      <c r="C258" s="1" t="s">
        <v>375</v>
      </c>
      <c r="D258" s="1" t="s">
        <v>16</v>
      </c>
      <c r="E258" s="1" t="s">
        <v>17</v>
      </c>
      <c r="F258" s="1" t="s">
        <v>29</v>
      </c>
      <c r="G258" s="1" t="s">
        <v>61</v>
      </c>
      <c r="H258" s="1" t="s">
        <v>419</v>
      </c>
      <c r="I258" s="1" t="s">
        <v>26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0</v>
      </c>
      <c r="AJ258" s="1">
        <v>0</v>
      </c>
    </row>
    <row r="259" spans="1:36" x14ac:dyDescent="0.3">
      <c r="A259" s="1">
        <v>31</v>
      </c>
      <c r="B259" s="1" t="s">
        <v>14</v>
      </c>
      <c r="C259" s="1" t="s">
        <v>375</v>
      </c>
      <c r="D259" s="1" t="s">
        <v>398</v>
      </c>
      <c r="E259" s="1" t="s">
        <v>17</v>
      </c>
      <c r="F259" s="1" t="s">
        <v>29</v>
      </c>
      <c r="G259" s="1" t="s">
        <v>61</v>
      </c>
      <c r="H259" s="1" t="s">
        <v>420</v>
      </c>
      <c r="I259" s="1" t="s">
        <v>26</v>
      </c>
      <c r="J259" s="1">
        <v>23</v>
      </c>
      <c r="K259" s="1">
        <v>3162</v>
      </c>
      <c r="L259" s="1">
        <v>3162</v>
      </c>
      <c r="M259" s="1">
        <v>330000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330000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330000</v>
      </c>
      <c r="AJ259" s="1">
        <v>104</v>
      </c>
    </row>
    <row r="260" spans="1:36" hidden="1" x14ac:dyDescent="0.3">
      <c r="A260" s="1">
        <v>32</v>
      </c>
      <c r="B260" s="1" t="s">
        <v>14</v>
      </c>
      <c r="C260" s="1" t="s">
        <v>375</v>
      </c>
      <c r="D260" s="1" t="s">
        <v>16</v>
      </c>
      <c r="E260" s="1" t="s">
        <v>17</v>
      </c>
      <c r="F260" s="1" t="s">
        <v>29</v>
      </c>
      <c r="G260" s="1" t="s">
        <v>44</v>
      </c>
      <c r="H260" s="1" t="s">
        <v>421</v>
      </c>
      <c r="I260" s="1" t="s">
        <v>21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0</v>
      </c>
      <c r="AJ260" s="1">
        <v>0</v>
      </c>
    </row>
    <row r="261" spans="1:36" hidden="1" x14ac:dyDescent="0.3">
      <c r="A261" s="1">
        <v>33</v>
      </c>
      <c r="B261" s="1" t="s">
        <v>14</v>
      </c>
      <c r="C261" s="1" t="s">
        <v>375</v>
      </c>
      <c r="D261" s="1" t="s">
        <v>16</v>
      </c>
      <c r="E261" s="1" t="s">
        <v>17</v>
      </c>
      <c r="F261" s="1" t="s">
        <v>29</v>
      </c>
      <c r="G261" s="1" t="s">
        <v>44</v>
      </c>
      <c r="H261" s="1" t="s">
        <v>422</v>
      </c>
      <c r="I261" s="1" t="s">
        <v>21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0</v>
      </c>
      <c r="AJ261" s="1">
        <v>0</v>
      </c>
    </row>
    <row r="262" spans="1:36" hidden="1" x14ac:dyDescent="0.3">
      <c r="A262" s="1">
        <v>34</v>
      </c>
      <c r="B262" s="1" t="s">
        <v>14</v>
      </c>
      <c r="C262" s="1" t="s">
        <v>375</v>
      </c>
      <c r="D262" s="1" t="s">
        <v>16</v>
      </c>
      <c r="E262" s="1" t="s">
        <v>17</v>
      </c>
      <c r="F262" s="1" t="s">
        <v>18</v>
      </c>
      <c r="G262" s="1" t="s">
        <v>368</v>
      </c>
      <c r="H262" s="1" t="s">
        <v>423</v>
      </c>
      <c r="I262" s="1" t="s">
        <v>21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0</v>
      </c>
      <c r="AJ262" s="1">
        <v>0</v>
      </c>
    </row>
    <row r="263" spans="1:36" hidden="1" x14ac:dyDescent="0.3">
      <c r="A263" s="1">
        <v>35</v>
      </c>
      <c r="B263" s="1" t="s">
        <v>14</v>
      </c>
      <c r="C263" s="1" t="s">
        <v>375</v>
      </c>
      <c r="D263" s="1" t="s">
        <v>16</v>
      </c>
      <c r="E263" s="1" t="s">
        <v>17</v>
      </c>
      <c r="F263" s="1" t="s">
        <v>18</v>
      </c>
      <c r="G263" s="1" t="s">
        <v>368</v>
      </c>
      <c r="H263" s="1" t="s">
        <v>424</v>
      </c>
      <c r="I263" s="1" t="s">
        <v>21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hidden="1" x14ac:dyDescent="0.3">
      <c r="A264" s="1">
        <v>36</v>
      </c>
      <c r="B264" s="1" t="s">
        <v>14</v>
      </c>
      <c r="C264" s="1" t="s">
        <v>375</v>
      </c>
      <c r="D264" s="1" t="s">
        <v>16</v>
      </c>
      <c r="E264" s="1" t="s">
        <v>17</v>
      </c>
      <c r="F264" s="1" t="s">
        <v>18</v>
      </c>
      <c r="G264" s="1" t="s">
        <v>368</v>
      </c>
      <c r="H264" s="1" t="s">
        <v>425</v>
      </c>
      <c r="I264" s="1" t="s">
        <v>21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x14ac:dyDescent="0.3">
      <c r="A265" s="2"/>
      <c r="B265" s="2" t="s">
        <v>47</v>
      </c>
      <c r="C265" s="2" t="s">
        <v>375</v>
      </c>
      <c r="D265" s="2"/>
      <c r="E265" s="2"/>
      <c r="F265" s="2"/>
      <c r="G265" s="2"/>
      <c r="H265" s="2"/>
      <c r="I265" s="2"/>
      <c r="J265" s="2"/>
      <c r="K265" s="2">
        <v>23426</v>
      </c>
      <c r="L265" s="2">
        <v>23426</v>
      </c>
      <c r="M265" s="2">
        <v>1950000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1950000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1950000</v>
      </c>
      <c r="AJ265" s="2"/>
    </row>
    <row r="266" spans="1:36" hidden="1" x14ac:dyDescent="0.3">
      <c r="A266" s="1">
        <v>1</v>
      </c>
      <c r="B266" s="1" t="s">
        <v>14</v>
      </c>
      <c r="C266" s="1" t="s">
        <v>426</v>
      </c>
      <c r="D266" s="1" t="s">
        <v>16</v>
      </c>
      <c r="E266" s="1" t="s">
        <v>17</v>
      </c>
      <c r="F266" s="1" t="s">
        <v>29</v>
      </c>
      <c r="G266" s="1" t="s">
        <v>61</v>
      </c>
      <c r="H266" s="1" t="s">
        <v>427</v>
      </c>
      <c r="I266" s="1" t="s">
        <v>26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0</v>
      </c>
      <c r="AJ266" s="1">
        <v>0</v>
      </c>
    </row>
    <row r="267" spans="1:36" hidden="1" x14ac:dyDescent="0.3">
      <c r="A267" s="1">
        <v>2</v>
      </c>
      <c r="B267" s="1" t="s">
        <v>14</v>
      </c>
      <c r="C267" s="1" t="s">
        <v>426</v>
      </c>
      <c r="D267" s="1" t="s">
        <v>16</v>
      </c>
      <c r="E267" s="1" t="s">
        <v>17</v>
      </c>
      <c r="F267" s="1" t="s">
        <v>18</v>
      </c>
      <c r="G267" s="1" t="s">
        <v>19</v>
      </c>
      <c r="H267" s="1" t="s">
        <v>428</v>
      </c>
      <c r="I267" s="1" t="s">
        <v>21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hidden="1" x14ac:dyDescent="0.3">
      <c r="A268" s="1">
        <v>3</v>
      </c>
      <c r="B268" s="1" t="s">
        <v>14</v>
      </c>
      <c r="C268" s="1" t="s">
        <v>426</v>
      </c>
      <c r="D268" s="1" t="s">
        <v>16</v>
      </c>
      <c r="E268" s="1" t="s">
        <v>17</v>
      </c>
      <c r="F268" s="1" t="s">
        <v>29</v>
      </c>
      <c r="G268" s="1" t="s">
        <v>61</v>
      </c>
      <c r="H268" s="1" t="s">
        <v>429</v>
      </c>
      <c r="I268" s="1" t="s">
        <v>26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hidden="1" x14ac:dyDescent="0.3">
      <c r="A269" s="1">
        <v>4</v>
      </c>
      <c r="B269" s="1" t="s">
        <v>14</v>
      </c>
      <c r="C269" s="1" t="s">
        <v>426</v>
      </c>
      <c r="D269" s="1" t="s">
        <v>16</v>
      </c>
      <c r="E269" s="1" t="s">
        <v>17</v>
      </c>
      <c r="F269" s="1" t="s">
        <v>29</v>
      </c>
      <c r="G269" s="1" t="s">
        <v>61</v>
      </c>
      <c r="H269" s="1" t="s">
        <v>430</v>
      </c>
      <c r="I269" s="1" t="s">
        <v>26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hidden="1" x14ac:dyDescent="0.3">
      <c r="A270" s="1">
        <v>5</v>
      </c>
      <c r="B270" s="1" t="s">
        <v>14</v>
      </c>
      <c r="C270" s="1" t="s">
        <v>426</v>
      </c>
      <c r="D270" s="1" t="s">
        <v>16</v>
      </c>
      <c r="E270" s="1" t="s">
        <v>17</v>
      </c>
      <c r="F270" s="1" t="s">
        <v>29</v>
      </c>
      <c r="G270" s="1" t="s">
        <v>61</v>
      </c>
      <c r="H270" s="1" t="s">
        <v>431</v>
      </c>
      <c r="I270" s="1" t="s">
        <v>26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0</v>
      </c>
      <c r="AJ270" s="1">
        <v>0</v>
      </c>
    </row>
    <row r="271" spans="1:36" hidden="1" x14ac:dyDescent="0.3">
      <c r="A271" s="1">
        <v>6</v>
      </c>
      <c r="B271" s="1" t="s">
        <v>14</v>
      </c>
      <c r="C271" s="1" t="s">
        <v>426</v>
      </c>
      <c r="D271" s="1" t="s">
        <v>16</v>
      </c>
      <c r="E271" s="1" t="s">
        <v>17</v>
      </c>
      <c r="F271" s="1" t="s">
        <v>29</v>
      </c>
      <c r="G271" s="1" t="s">
        <v>61</v>
      </c>
      <c r="H271" s="1" t="s">
        <v>432</v>
      </c>
      <c r="I271" s="1" t="s">
        <v>26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0</v>
      </c>
      <c r="AJ271" s="1">
        <v>0</v>
      </c>
    </row>
    <row r="272" spans="1:36" hidden="1" x14ac:dyDescent="0.3">
      <c r="A272" s="1">
        <v>7</v>
      </c>
      <c r="B272" s="1" t="s">
        <v>14</v>
      </c>
      <c r="C272" s="1" t="s">
        <v>426</v>
      </c>
      <c r="D272" s="1" t="s">
        <v>16</v>
      </c>
      <c r="E272" s="1" t="s">
        <v>17</v>
      </c>
      <c r="F272" s="1" t="s">
        <v>18</v>
      </c>
      <c r="G272" s="1" t="s">
        <v>69</v>
      </c>
      <c r="H272" s="1" t="s">
        <v>433</v>
      </c>
      <c r="I272" s="1" t="s">
        <v>21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0</v>
      </c>
      <c r="AJ272" s="1">
        <v>0</v>
      </c>
    </row>
    <row r="273" spans="1:36" hidden="1" x14ac:dyDescent="0.3">
      <c r="A273" s="1">
        <v>8</v>
      </c>
      <c r="B273" s="1" t="s">
        <v>14</v>
      </c>
      <c r="C273" s="1" t="s">
        <v>426</v>
      </c>
      <c r="D273" s="1" t="s">
        <v>16</v>
      </c>
      <c r="E273" s="1" t="s">
        <v>17</v>
      </c>
      <c r="F273" s="1" t="s">
        <v>29</v>
      </c>
      <c r="G273" s="1" t="s">
        <v>79</v>
      </c>
      <c r="H273" s="1" t="s">
        <v>435</v>
      </c>
      <c r="I273" s="1" t="s">
        <v>26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0</v>
      </c>
      <c r="AJ273" s="1">
        <v>0</v>
      </c>
    </row>
    <row r="274" spans="1:36" hidden="1" x14ac:dyDescent="0.3">
      <c r="A274" s="1">
        <v>9</v>
      </c>
      <c r="B274" s="1" t="s">
        <v>14</v>
      </c>
      <c r="C274" s="1" t="s">
        <v>426</v>
      </c>
      <c r="D274" s="1" t="s">
        <v>16</v>
      </c>
      <c r="E274" s="1" t="s">
        <v>17</v>
      </c>
      <c r="F274" s="1" t="s">
        <v>29</v>
      </c>
      <c r="G274" s="1" t="s">
        <v>61</v>
      </c>
      <c r="H274" s="1" t="s">
        <v>437</v>
      </c>
      <c r="I274" s="1" t="s">
        <v>26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0</v>
      </c>
      <c r="AJ274" s="1">
        <v>0</v>
      </c>
    </row>
    <row r="275" spans="1:36" x14ac:dyDescent="0.3">
      <c r="A275" s="1">
        <v>10</v>
      </c>
      <c r="B275" s="1" t="s">
        <v>14</v>
      </c>
      <c r="C275" s="1" t="s">
        <v>426</v>
      </c>
      <c r="D275" s="1" t="s">
        <v>100</v>
      </c>
      <c r="E275" s="1" t="s">
        <v>17</v>
      </c>
      <c r="F275" s="1" t="s">
        <v>49</v>
      </c>
      <c r="G275" s="1" t="s">
        <v>88</v>
      </c>
      <c r="H275" s="1" t="s">
        <v>89</v>
      </c>
      <c r="I275" s="1" t="s">
        <v>49</v>
      </c>
      <c r="J275" s="1">
        <v>18</v>
      </c>
      <c r="K275" s="1">
        <v>1906</v>
      </c>
      <c r="L275" s="1">
        <v>1906</v>
      </c>
      <c r="M275" s="1">
        <v>88249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88249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88249</v>
      </c>
      <c r="AJ275" s="1">
        <v>46</v>
      </c>
    </row>
    <row r="276" spans="1:36" x14ac:dyDescent="0.3">
      <c r="A276" s="1">
        <v>11</v>
      </c>
      <c r="B276" s="1" t="s">
        <v>14</v>
      </c>
      <c r="C276" s="1" t="s">
        <v>426</v>
      </c>
      <c r="D276" s="1" t="s">
        <v>577</v>
      </c>
      <c r="E276" s="1" t="s">
        <v>17</v>
      </c>
      <c r="F276" s="1" t="s">
        <v>29</v>
      </c>
      <c r="G276" s="1" t="s">
        <v>30</v>
      </c>
      <c r="H276" s="1" t="s">
        <v>439</v>
      </c>
      <c r="I276" s="1" t="s">
        <v>26</v>
      </c>
      <c r="J276" s="1">
        <v>19</v>
      </c>
      <c r="K276" s="1">
        <v>3310</v>
      </c>
      <c r="L276" s="1">
        <v>3310</v>
      </c>
      <c r="M276" s="1">
        <v>289000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289000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289000</v>
      </c>
      <c r="AJ276" s="1">
        <v>87</v>
      </c>
    </row>
    <row r="277" spans="1:36" x14ac:dyDescent="0.3">
      <c r="A277" s="1">
        <v>12</v>
      </c>
      <c r="B277" s="1" t="s">
        <v>14</v>
      </c>
      <c r="C277" s="1" t="s">
        <v>426</v>
      </c>
      <c r="D277" s="1" t="s">
        <v>440</v>
      </c>
      <c r="E277" s="1" t="s">
        <v>32</v>
      </c>
      <c r="F277" s="1" t="s">
        <v>29</v>
      </c>
      <c r="G277" s="1" t="s">
        <v>268</v>
      </c>
      <c r="H277" s="1" t="s">
        <v>441</v>
      </c>
      <c r="I277" s="1" t="s">
        <v>26</v>
      </c>
      <c r="J277" s="1">
        <v>22</v>
      </c>
      <c r="K277" s="1">
        <v>2318</v>
      </c>
      <c r="L277" s="1">
        <v>2314</v>
      </c>
      <c r="M277" s="1">
        <v>280000</v>
      </c>
      <c r="N277" s="1">
        <v>1400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281400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281400</v>
      </c>
      <c r="AJ277" s="1">
        <v>120</v>
      </c>
    </row>
    <row r="278" spans="1:36" x14ac:dyDescent="0.3">
      <c r="A278" s="1">
        <v>13</v>
      </c>
      <c r="B278" s="1" t="s">
        <v>14</v>
      </c>
      <c r="C278" s="1" t="s">
        <v>426</v>
      </c>
      <c r="D278" s="1" t="s">
        <v>576</v>
      </c>
      <c r="E278" s="1" t="s">
        <v>17</v>
      </c>
      <c r="F278" s="1" t="s">
        <v>29</v>
      </c>
      <c r="G278" s="1" t="s">
        <v>61</v>
      </c>
      <c r="H278" s="1" t="s">
        <v>447</v>
      </c>
      <c r="I278" s="1" t="s">
        <v>26</v>
      </c>
      <c r="J278" s="1">
        <v>24</v>
      </c>
      <c r="K278" s="1">
        <v>3144</v>
      </c>
      <c r="L278" s="1">
        <v>3144</v>
      </c>
      <c r="M278" s="1">
        <v>344000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344000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344000</v>
      </c>
      <c r="AJ278" s="1">
        <v>109</v>
      </c>
    </row>
    <row r="279" spans="1:36" hidden="1" x14ac:dyDescent="0.3">
      <c r="A279" s="1">
        <v>14</v>
      </c>
      <c r="B279" s="1" t="s">
        <v>14</v>
      </c>
      <c r="C279" s="1" t="s">
        <v>426</v>
      </c>
      <c r="D279" s="1" t="s">
        <v>16</v>
      </c>
      <c r="E279" s="1" t="s">
        <v>17</v>
      </c>
      <c r="F279" s="1" t="s">
        <v>37</v>
      </c>
      <c r="G279" s="1" t="s">
        <v>121</v>
      </c>
      <c r="H279" s="1" t="s">
        <v>448</v>
      </c>
      <c r="I279" s="1" t="s">
        <v>198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0</v>
      </c>
      <c r="AJ279" s="1">
        <v>0</v>
      </c>
    </row>
    <row r="280" spans="1:36" hidden="1" x14ac:dyDescent="0.3">
      <c r="A280" s="1">
        <v>15</v>
      </c>
      <c r="B280" s="1" t="s">
        <v>14</v>
      </c>
      <c r="C280" s="1" t="s">
        <v>426</v>
      </c>
      <c r="D280" s="1" t="s">
        <v>16</v>
      </c>
      <c r="E280" s="1" t="s">
        <v>17</v>
      </c>
      <c r="F280" s="1" t="s">
        <v>152</v>
      </c>
      <c r="G280" s="1" t="s">
        <v>223</v>
      </c>
      <c r="H280" s="1" t="s">
        <v>449</v>
      </c>
      <c r="I280" s="1" t="s">
        <v>21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0</v>
      </c>
      <c r="AJ280" s="1">
        <v>0</v>
      </c>
    </row>
    <row r="281" spans="1:36" x14ac:dyDescent="0.3">
      <c r="A281" s="1">
        <v>16</v>
      </c>
      <c r="B281" s="1" t="s">
        <v>14</v>
      </c>
      <c r="C281" s="1" t="s">
        <v>426</v>
      </c>
      <c r="D281" s="1" t="s">
        <v>577</v>
      </c>
      <c r="E281" s="1" t="s">
        <v>17</v>
      </c>
      <c r="F281" s="1" t="s">
        <v>29</v>
      </c>
      <c r="G281" s="1" t="s">
        <v>61</v>
      </c>
      <c r="H281" s="1" t="s">
        <v>135</v>
      </c>
      <c r="I281" s="1" t="s">
        <v>26</v>
      </c>
      <c r="J281" s="1">
        <v>16</v>
      </c>
      <c r="K281" s="1">
        <v>2138</v>
      </c>
      <c r="L281" s="1">
        <v>2138</v>
      </c>
      <c r="M281" s="1">
        <v>192000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192000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192000</v>
      </c>
      <c r="AJ281" s="1">
        <v>89</v>
      </c>
    </row>
    <row r="282" spans="1:36" x14ac:dyDescent="0.3">
      <c r="A282" s="1">
        <v>17</v>
      </c>
      <c r="B282" s="1" t="s">
        <v>14</v>
      </c>
      <c r="C282" s="1" t="s">
        <v>426</v>
      </c>
      <c r="D282" s="1" t="s">
        <v>434</v>
      </c>
      <c r="E282" s="1" t="s">
        <v>32</v>
      </c>
      <c r="F282" s="1" t="s">
        <v>29</v>
      </c>
      <c r="G282" s="1" t="s">
        <v>33</v>
      </c>
      <c r="H282" s="1" t="s">
        <v>453</v>
      </c>
      <c r="I282" s="1" t="s">
        <v>26</v>
      </c>
      <c r="J282" s="1">
        <v>18</v>
      </c>
      <c r="K282" s="1">
        <v>1958</v>
      </c>
      <c r="L282" s="1">
        <v>1958</v>
      </c>
      <c r="M282" s="1">
        <v>240000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240000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240000</v>
      </c>
      <c r="AJ282" s="1">
        <v>122</v>
      </c>
    </row>
    <row r="283" spans="1:36" hidden="1" x14ac:dyDescent="0.3">
      <c r="A283" s="1">
        <v>18</v>
      </c>
      <c r="B283" s="1" t="s">
        <v>14</v>
      </c>
      <c r="C283" s="1" t="s">
        <v>426</v>
      </c>
      <c r="D283" s="1" t="s">
        <v>16</v>
      </c>
      <c r="E283" s="1" t="s">
        <v>17</v>
      </c>
      <c r="F283" s="1" t="s">
        <v>37</v>
      </c>
      <c r="G283" s="1" t="s">
        <v>454</v>
      </c>
      <c r="H283" s="1" t="s">
        <v>455</v>
      </c>
      <c r="I283" s="1" t="s">
        <v>198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0</v>
      </c>
      <c r="AJ283" s="1">
        <v>0</v>
      </c>
    </row>
    <row r="284" spans="1:36" hidden="1" x14ac:dyDescent="0.3">
      <c r="A284" s="1">
        <v>19</v>
      </c>
      <c r="B284" s="1" t="s">
        <v>14</v>
      </c>
      <c r="C284" s="1" t="s">
        <v>426</v>
      </c>
      <c r="D284" s="1" t="s">
        <v>16</v>
      </c>
      <c r="E284" s="1" t="s">
        <v>17</v>
      </c>
      <c r="F284" s="1" t="s">
        <v>29</v>
      </c>
      <c r="G284" s="1" t="s">
        <v>61</v>
      </c>
      <c r="H284" s="1" t="s">
        <v>456</v>
      </c>
      <c r="I284" s="1" t="s">
        <v>26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0</v>
      </c>
      <c r="AJ284" s="1">
        <v>0</v>
      </c>
    </row>
    <row r="285" spans="1:36" hidden="1" x14ac:dyDescent="0.3">
      <c r="A285" s="1">
        <v>20</v>
      </c>
      <c r="B285" s="1" t="s">
        <v>14</v>
      </c>
      <c r="C285" s="1" t="s">
        <v>426</v>
      </c>
      <c r="D285" s="1" t="s">
        <v>16</v>
      </c>
      <c r="E285" s="1" t="s">
        <v>17</v>
      </c>
      <c r="F285" s="1" t="s">
        <v>29</v>
      </c>
      <c r="G285" s="1" t="s">
        <v>61</v>
      </c>
      <c r="H285" s="1" t="s">
        <v>457</v>
      </c>
      <c r="I285" s="1" t="s">
        <v>26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0</v>
      </c>
      <c r="AJ285" s="1">
        <v>0</v>
      </c>
    </row>
    <row r="286" spans="1:36" hidden="1" x14ac:dyDescent="0.3">
      <c r="A286" s="1">
        <v>21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29</v>
      </c>
      <c r="G286" s="1" t="s">
        <v>458</v>
      </c>
      <c r="H286" s="1" t="s">
        <v>459</v>
      </c>
      <c r="I286" s="1" t="s">
        <v>26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22</v>
      </c>
      <c r="B287" s="1" t="s">
        <v>14</v>
      </c>
      <c r="C287" s="1" t="s">
        <v>426</v>
      </c>
      <c r="D287" s="1" t="s">
        <v>436</v>
      </c>
      <c r="E287" s="1" t="s">
        <v>17</v>
      </c>
      <c r="F287" s="1" t="s">
        <v>29</v>
      </c>
      <c r="G287" s="1" t="s">
        <v>61</v>
      </c>
      <c r="H287" s="1" t="s">
        <v>460</v>
      </c>
      <c r="I287" s="1" t="s">
        <v>26</v>
      </c>
      <c r="J287" s="1">
        <v>24</v>
      </c>
      <c r="K287" s="1">
        <v>4056</v>
      </c>
      <c r="L287" s="1">
        <v>4056</v>
      </c>
      <c r="M287" s="1">
        <v>392000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392000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392000</v>
      </c>
      <c r="AJ287" s="1">
        <v>96</v>
      </c>
    </row>
    <row r="288" spans="1:36" x14ac:dyDescent="0.3">
      <c r="A288" s="1">
        <v>23</v>
      </c>
      <c r="B288" s="1" t="s">
        <v>14</v>
      </c>
      <c r="C288" s="1" t="s">
        <v>426</v>
      </c>
      <c r="D288" s="1" t="s">
        <v>579</v>
      </c>
      <c r="E288" s="1" t="s">
        <v>17</v>
      </c>
      <c r="F288" s="1" t="s">
        <v>29</v>
      </c>
      <c r="G288" s="1" t="s">
        <v>61</v>
      </c>
      <c r="H288" s="1" t="s">
        <v>461</v>
      </c>
      <c r="I288" s="1" t="s">
        <v>26</v>
      </c>
      <c r="J288" s="1">
        <v>24</v>
      </c>
      <c r="K288" s="1">
        <v>3311</v>
      </c>
      <c r="L288" s="1">
        <v>3311</v>
      </c>
      <c r="M288" s="1">
        <v>310000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310000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310000</v>
      </c>
      <c r="AJ288" s="1">
        <v>93</v>
      </c>
    </row>
    <row r="289" spans="1:36" hidden="1" x14ac:dyDescent="0.3">
      <c r="A289" s="1">
        <v>24</v>
      </c>
      <c r="B289" s="1" t="s">
        <v>14</v>
      </c>
      <c r="C289" s="1" t="s">
        <v>426</v>
      </c>
      <c r="D289" s="1" t="s">
        <v>16</v>
      </c>
      <c r="E289" s="1" t="s">
        <v>17</v>
      </c>
      <c r="F289" s="1" t="s">
        <v>29</v>
      </c>
      <c r="G289" s="1" t="s">
        <v>98</v>
      </c>
      <c r="H289" s="1" t="s">
        <v>462</v>
      </c>
      <c r="I289" s="1" t="s">
        <v>26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0</v>
      </c>
      <c r="AJ289" s="1">
        <v>0</v>
      </c>
    </row>
    <row r="290" spans="1:36" x14ac:dyDescent="0.3">
      <c r="A290" s="1">
        <v>25</v>
      </c>
      <c r="B290" s="1" t="s">
        <v>14</v>
      </c>
      <c r="C290" s="1" t="s">
        <v>426</v>
      </c>
      <c r="D290" s="1" t="s">
        <v>438</v>
      </c>
      <c r="E290" s="1" t="s">
        <v>17</v>
      </c>
      <c r="F290" s="1" t="s">
        <v>29</v>
      </c>
      <c r="G290" s="1" t="s">
        <v>44</v>
      </c>
      <c r="H290" s="1" t="s">
        <v>463</v>
      </c>
      <c r="I290" s="1" t="s">
        <v>21</v>
      </c>
      <c r="J290" s="1">
        <v>1</v>
      </c>
      <c r="K290" s="1">
        <v>75</v>
      </c>
      <c r="L290" s="1">
        <v>75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hidden="1" x14ac:dyDescent="0.3">
      <c r="A291" s="1">
        <v>26</v>
      </c>
      <c r="B291" s="1" t="s">
        <v>14</v>
      </c>
      <c r="C291" s="1" t="s">
        <v>426</v>
      </c>
      <c r="D291" s="1" t="s">
        <v>16</v>
      </c>
      <c r="E291" s="1" t="s">
        <v>17</v>
      </c>
      <c r="F291" s="1" t="s">
        <v>18</v>
      </c>
      <c r="G291" s="1" t="s">
        <v>368</v>
      </c>
      <c r="H291" s="1" t="s">
        <v>464</v>
      </c>
      <c r="I291" s="1" t="s">
        <v>21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0</v>
      </c>
      <c r="AJ291" s="1">
        <v>0</v>
      </c>
    </row>
    <row r="292" spans="1:36" x14ac:dyDescent="0.3">
      <c r="A292" s="2"/>
      <c r="B292" s="2" t="s">
        <v>47</v>
      </c>
      <c r="C292" s="2" t="s">
        <v>426</v>
      </c>
      <c r="D292" s="2"/>
      <c r="E292" s="2"/>
      <c r="F292" s="2"/>
      <c r="G292" s="2"/>
      <c r="H292" s="2"/>
      <c r="I292" s="2"/>
      <c r="J292" s="2"/>
      <c r="K292" s="2">
        <v>22216</v>
      </c>
      <c r="L292" s="2">
        <v>22212</v>
      </c>
      <c r="M292" s="2">
        <v>2135249</v>
      </c>
      <c r="N292" s="2">
        <v>1400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2136649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2136649</v>
      </c>
      <c r="AJ292" s="2"/>
    </row>
    <row r="293" spans="1:36" hidden="1" x14ac:dyDescent="0.3">
      <c r="A293" s="1">
        <v>1</v>
      </c>
      <c r="B293" s="1" t="s">
        <v>14</v>
      </c>
      <c r="C293" s="1" t="s">
        <v>465</v>
      </c>
      <c r="D293" s="1" t="s">
        <v>16</v>
      </c>
      <c r="E293" s="1" t="s">
        <v>22</v>
      </c>
      <c r="F293" s="1" t="s">
        <v>29</v>
      </c>
      <c r="G293" s="1" t="s">
        <v>246</v>
      </c>
      <c r="H293" s="1" t="s">
        <v>466</v>
      </c>
      <c r="I293" s="1" t="s">
        <v>26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hidden="1" x14ac:dyDescent="0.3">
      <c r="A294" s="1">
        <v>2</v>
      </c>
      <c r="B294" s="1" t="s">
        <v>14</v>
      </c>
      <c r="C294" s="1" t="s">
        <v>465</v>
      </c>
      <c r="D294" s="1" t="s">
        <v>16</v>
      </c>
      <c r="E294" s="1" t="s">
        <v>17</v>
      </c>
      <c r="F294" s="1" t="s">
        <v>49</v>
      </c>
      <c r="G294" s="1" t="s">
        <v>63</v>
      </c>
      <c r="H294" s="1" t="s">
        <v>467</v>
      </c>
      <c r="I294" s="1" t="s">
        <v>49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0</v>
      </c>
      <c r="AJ294" s="1">
        <v>0</v>
      </c>
    </row>
    <row r="295" spans="1:36" hidden="1" x14ac:dyDescent="0.3">
      <c r="A295" s="1">
        <v>3</v>
      </c>
      <c r="B295" s="1" t="s">
        <v>14</v>
      </c>
      <c r="C295" s="1" t="s">
        <v>465</v>
      </c>
      <c r="D295" s="1" t="s">
        <v>16</v>
      </c>
      <c r="E295" s="1" t="s">
        <v>22</v>
      </c>
      <c r="F295" s="1" t="s">
        <v>49</v>
      </c>
      <c r="G295" s="1" t="s">
        <v>195</v>
      </c>
      <c r="H295" s="1" t="s">
        <v>468</v>
      </c>
      <c r="I295" s="1" t="s">
        <v>49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0</v>
      </c>
      <c r="AJ295" s="1">
        <v>0</v>
      </c>
    </row>
    <row r="296" spans="1:36" hidden="1" x14ac:dyDescent="0.3">
      <c r="A296" s="1">
        <v>4</v>
      </c>
      <c r="B296" s="1" t="s">
        <v>14</v>
      </c>
      <c r="C296" s="1" t="s">
        <v>465</v>
      </c>
      <c r="D296" s="1" t="s">
        <v>16</v>
      </c>
      <c r="E296" s="1" t="s">
        <v>17</v>
      </c>
      <c r="F296" s="1" t="s">
        <v>29</v>
      </c>
      <c r="G296" s="1" t="s">
        <v>98</v>
      </c>
      <c r="H296" s="1" t="s">
        <v>469</v>
      </c>
      <c r="I296" s="1" t="s">
        <v>26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x14ac:dyDescent="0.3">
      <c r="A297" s="2"/>
      <c r="B297" s="2" t="s">
        <v>47</v>
      </c>
      <c r="C297" s="2" t="s">
        <v>465</v>
      </c>
      <c r="D297" s="2"/>
      <c r="E297" s="2"/>
      <c r="F297" s="2"/>
      <c r="G297" s="2"/>
      <c r="H297" s="2"/>
      <c r="I297" s="2"/>
      <c r="J297" s="2"/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/>
    </row>
    <row r="298" spans="1:36" hidden="1" x14ac:dyDescent="0.3">
      <c r="A298" s="1">
        <v>1</v>
      </c>
      <c r="B298" s="1" t="s">
        <v>14</v>
      </c>
      <c r="C298" s="1" t="s">
        <v>472</v>
      </c>
      <c r="D298" s="1" t="s">
        <v>16</v>
      </c>
      <c r="E298" s="1" t="s">
        <v>17</v>
      </c>
      <c r="F298" s="1" t="s">
        <v>49</v>
      </c>
      <c r="G298" s="1" t="s">
        <v>63</v>
      </c>
      <c r="H298" s="1" t="s">
        <v>473</v>
      </c>
      <c r="I298" s="1" t="s">
        <v>49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hidden="1" x14ac:dyDescent="0.3">
      <c r="A299" s="1">
        <v>2</v>
      </c>
      <c r="B299" s="1" t="s">
        <v>14</v>
      </c>
      <c r="C299" s="1" t="s">
        <v>472</v>
      </c>
      <c r="D299" s="1" t="s">
        <v>16</v>
      </c>
      <c r="E299" s="1" t="s">
        <v>17</v>
      </c>
      <c r="F299" s="1" t="s">
        <v>49</v>
      </c>
      <c r="G299" s="1" t="s">
        <v>63</v>
      </c>
      <c r="H299" s="1" t="s">
        <v>474</v>
      </c>
      <c r="I299" s="1" t="s">
        <v>49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7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7">
        <v>0</v>
      </c>
      <c r="AI299" s="7">
        <v>0</v>
      </c>
      <c r="AJ299" s="1">
        <v>0</v>
      </c>
    </row>
    <row r="300" spans="1:36" hidden="1" x14ac:dyDescent="0.3">
      <c r="A300" s="1">
        <v>3</v>
      </c>
      <c r="B300" s="1" t="s">
        <v>14</v>
      </c>
      <c r="C300" s="1" t="s">
        <v>472</v>
      </c>
      <c r="D300" s="1" t="s">
        <v>16</v>
      </c>
      <c r="E300" s="1" t="s">
        <v>17</v>
      </c>
      <c r="F300" s="1" t="s">
        <v>49</v>
      </c>
      <c r="G300" s="1" t="s">
        <v>63</v>
      </c>
      <c r="H300" s="1" t="s">
        <v>475</v>
      </c>
      <c r="I300" s="1" t="s">
        <v>49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hidden="1" x14ac:dyDescent="0.3">
      <c r="A301" s="1">
        <v>4</v>
      </c>
      <c r="B301" s="1" t="s">
        <v>14</v>
      </c>
      <c r="C301" s="1" t="s">
        <v>472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476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hidden="1" x14ac:dyDescent="0.3">
      <c r="A302" s="1">
        <v>5</v>
      </c>
      <c r="B302" s="1" t="s">
        <v>14</v>
      </c>
      <c r="C302" s="1" t="s">
        <v>472</v>
      </c>
      <c r="D302" s="1" t="s">
        <v>16</v>
      </c>
      <c r="E302" s="1" t="s">
        <v>17</v>
      </c>
      <c r="F302" s="1" t="s">
        <v>49</v>
      </c>
      <c r="G302" s="1" t="s">
        <v>63</v>
      </c>
      <c r="H302" s="1" t="s">
        <v>477</v>
      </c>
      <c r="I302" s="1" t="s">
        <v>49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hidden="1" x14ac:dyDescent="0.3">
      <c r="A303" s="1">
        <v>6</v>
      </c>
      <c r="B303" s="1" t="s">
        <v>14</v>
      </c>
      <c r="C303" s="1" t="s">
        <v>472</v>
      </c>
      <c r="D303" s="1" t="s">
        <v>16</v>
      </c>
      <c r="E303" s="1" t="s">
        <v>17</v>
      </c>
      <c r="F303" s="1" t="s">
        <v>18</v>
      </c>
      <c r="G303" s="1" t="s">
        <v>69</v>
      </c>
      <c r="H303" s="1" t="s">
        <v>478</v>
      </c>
      <c r="I303" s="1" t="s">
        <v>21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hidden="1" x14ac:dyDescent="0.3">
      <c r="A304" s="1">
        <v>7</v>
      </c>
      <c r="B304" s="1" t="s">
        <v>14</v>
      </c>
      <c r="C304" s="1" t="s">
        <v>472</v>
      </c>
      <c r="D304" s="1" t="s">
        <v>16</v>
      </c>
      <c r="E304" s="1" t="s">
        <v>17</v>
      </c>
      <c r="F304" s="1" t="s">
        <v>29</v>
      </c>
      <c r="G304" s="1" t="s">
        <v>61</v>
      </c>
      <c r="H304" s="1" t="s">
        <v>479</v>
      </c>
      <c r="I304" s="1" t="s">
        <v>26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hidden="1" x14ac:dyDescent="0.3">
      <c r="A305" s="1">
        <v>8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18</v>
      </c>
      <c r="G305" s="1" t="s">
        <v>19</v>
      </c>
      <c r="H305" s="1" t="s">
        <v>480</v>
      </c>
      <c r="I305" s="1" t="s">
        <v>21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hidden="1" x14ac:dyDescent="0.3">
      <c r="A306" s="1">
        <v>9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40</v>
      </c>
      <c r="G306" s="1" t="s">
        <v>242</v>
      </c>
      <c r="H306" s="1" t="s">
        <v>481</v>
      </c>
      <c r="I306" s="1" t="s">
        <v>26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hidden="1" x14ac:dyDescent="0.3">
      <c r="A307" s="1">
        <v>10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29</v>
      </c>
      <c r="G307" s="1" t="s">
        <v>61</v>
      </c>
      <c r="H307" s="1" t="s">
        <v>482</v>
      </c>
      <c r="I307" s="1" t="s">
        <v>26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hidden="1" x14ac:dyDescent="0.3">
      <c r="A308" s="1">
        <v>11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40</v>
      </c>
      <c r="G308" s="1" t="s">
        <v>242</v>
      </c>
      <c r="H308" s="1" t="s">
        <v>483</v>
      </c>
      <c r="I308" s="1" t="s">
        <v>26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hidden="1" x14ac:dyDescent="0.3">
      <c r="A309" s="1">
        <v>12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49</v>
      </c>
      <c r="G309" s="1" t="s">
        <v>63</v>
      </c>
      <c r="H309" s="1" t="s">
        <v>484</v>
      </c>
      <c r="I309" s="1" t="s">
        <v>49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hidden="1" x14ac:dyDescent="0.3">
      <c r="A310" s="1">
        <v>13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49</v>
      </c>
      <c r="G310" s="1" t="s">
        <v>63</v>
      </c>
      <c r="H310" s="1" t="s">
        <v>485</v>
      </c>
      <c r="I310" s="1" t="s">
        <v>49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hidden="1" x14ac:dyDescent="0.3">
      <c r="A311" s="1">
        <v>14</v>
      </c>
      <c r="B311" s="1" t="s">
        <v>14</v>
      </c>
      <c r="C311" s="1" t="s">
        <v>472</v>
      </c>
      <c r="D311" s="1" t="s">
        <v>16</v>
      </c>
      <c r="E311" s="1" t="s">
        <v>17</v>
      </c>
      <c r="F311" s="1" t="s">
        <v>18</v>
      </c>
      <c r="G311" s="1" t="s">
        <v>104</v>
      </c>
      <c r="H311" s="1" t="s">
        <v>487</v>
      </c>
      <c r="I311" s="1" t="s">
        <v>21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hidden="1" x14ac:dyDescent="0.3">
      <c r="A312" s="1">
        <v>15</v>
      </c>
      <c r="B312" s="1" t="s">
        <v>14</v>
      </c>
      <c r="C312" s="1" t="s">
        <v>472</v>
      </c>
      <c r="D312" s="1" t="s">
        <v>16</v>
      </c>
      <c r="E312" s="1" t="s">
        <v>17</v>
      </c>
      <c r="F312" s="1" t="s">
        <v>49</v>
      </c>
      <c r="G312" s="1" t="s">
        <v>88</v>
      </c>
      <c r="H312" s="1" t="s">
        <v>488</v>
      </c>
      <c r="I312" s="1" t="s">
        <v>49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16</v>
      </c>
      <c r="B313" s="1" t="s">
        <v>14</v>
      </c>
      <c r="C313" s="1" t="s">
        <v>472</v>
      </c>
      <c r="D313" s="1" t="s">
        <v>507</v>
      </c>
      <c r="E313" s="1" t="s">
        <v>17</v>
      </c>
      <c r="F313" s="1" t="s">
        <v>49</v>
      </c>
      <c r="G313" s="1" t="s">
        <v>88</v>
      </c>
      <c r="H313" s="1" t="s">
        <v>91</v>
      </c>
      <c r="I313" s="1" t="s">
        <v>49</v>
      </c>
      <c r="J313" s="1">
        <v>19</v>
      </c>
      <c r="K313" s="1">
        <v>1443</v>
      </c>
      <c r="L313" s="1">
        <v>1443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17</v>
      </c>
      <c r="B314" s="1" t="s">
        <v>14</v>
      </c>
      <c r="C314" s="1" t="s">
        <v>472</v>
      </c>
      <c r="D314" s="1" t="s">
        <v>699</v>
      </c>
      <c r="E314" s="1" t="s">
        <v>17</v>
      </c>
      <c r="F314" s="1" t="s">
        <v>49</v>
      </c>
      <c r="G314" s="1" t="s">
        <v>88</v>
      </c>
      <c r="H314" s="1" t="s">
        <v>492</v>
      </c>
      <c r="I314" s="1" t="s">
        <v>49</v>
      </c>
      <c r="J314" s="1">
        <v>18</v>
      </c>
      <c r="K314" s="1">
        <v>668</v>
      </c>
      <c r="L314" s="1">
        <v>668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18</v>
      </c>
      <c r="B315" s="1" t="s">
        <v>14</v>
      </c>
      <c r="C315" s="1" t="s">
        <v>472</v>
      </c>
      <c r="D315" s="1" t="s">
        <v>109</v>
      </c>
      <c r="E315" s="1" t="s">
        <v>17</v>
      </c>
      <c r="F315" s="1" t="s">
        <v>49</v>
      </c>
      <c r="G315" s="1" t="s">
        <v>88</v>
      </c>
      <c r="H315" s="1" t="s">
        <v>93</v>
      </c>
      <c r="I315" s="1" t="s">
        <v>49</v>
      </c>
      <c r="J315" s="1">
        <v>19</v>
      </c>
      <c r="K315" s="1">
        <v>1153</v>
      </c>
      <c r="L315" s="1">
        <v>1153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19</v>
      </c>
      <c r="B316" s="1" t="s">
        <v>14</v>
      </c>
      <c r="C316" s="1" t="s">
        <v>472</v>
      </c>
      <c r="D316" s="1" t="s">
        <v>486</v>
      </c>
      <c r="E316" s="1" t="s">
        <v>17</v>
      </c>
      <c r="F316" s="1" t="s">
        <v>49</v>
      </c>
      <c r="G316" s="1" t="s">
        <v>88</v>
      </c>
      <c r="H316" s="1" t="s">
        <v>95</v>
      </c>
      <c r="I316" s="1" t="s">
        <v>49</v>
      </c>
      <c r="J316" s="1">
        <v>15</v>
      </c>
      <c r="K316" s="1">
        <v>1303</v>
      </c>
      <c r="L316" s="1">
        <v>1303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hidden="1" x14ac:dyDescent="0.3">
      <c r="A317" s="1">
        <v>20</v>
      </c>
      <c r="B317" s="1" t="s">
        <v>14</v>
      </c>
      <c r="C317" s="1" t="s">
        <v>472</v>
      </c>
      <c r="D317" s="1" t="s">
        <v>16</v>
      </c>
      <c r="E317" s="1" t="s">
        <v>17</v>
      </c>
      <c r="F317" s="1" t="s">
        <v>37</v>
      </c>
      <c r="G317" s="1" t="s">
        <v>38</v>
      </c>
      <c r="H317" s="1" t="s">
        <v>495</v>
      </c>
      <c r="I317" s="1" t="s">
        <v>198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hidden="1" x14ac:dyDescent="0.3">
      <c r="A318" s="1">
        <v>21</v>
      </c>
      <c r="B318" s="1" t="s">
        <v>14</v>
      </c>
      <c r="C318" s="1" t="s">
        <v>472</v>
      </c>
      <c r="D318" s="1" t="s">
        <v>16</v>
      </c>
      <c r="E318" s="1" t="s">
        <v>17</v>
      </c>
      <c r="F318" s="1" t="s">
        <v>29</v>
      </c>
      <c r="G318" s="1" t="s">
        <v>227</v>
      </c>
      <c r="H318" s="1" t="s">
        <v>496</v>
      </c>
      <c r="I318" s="1" t="s">
        <v>26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x14ac:dyDescent="0.3">
      <c r="A319" s="1">
        <v>22</v>
      </c>
      <c r="B319" s="1" t="s">
        <v>14</v>
      </c>
      <c r="C319" s="1" t="s">
        <v>472</v>
      </c>
      <c r="D319" s="1" t="s">
        <v>600</v>
      </c>
      <c r="E319" s="1" t="s">
        <v>17</v>
      </c>
      <c r="F319" s="1" t="s">
        <v>49</v>
      </c>
      <c r="G319" s="1" t="s">
        <v>101</v>
      </c>
      <c r="H319" s="1" t="s">
        <v>498</v>
      </c>
      <c r="I319" s="1" t="s">
        <v>49</v>
      </c>
      <c r="J319" s="1">
        <v>19</v>
      </c>
      <c r="K319" s="1">
        <v>714</v>
      </c>
      <c r="L319" s="1">
        <v>714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x14ac:dyDescent="0.3">
      <c r="A320" s="1">
        <v>23</v>
      </c>
      <c r="B320" s="1" t="s">
        <v>14</v>
      </c>
      <c r="C320" s="1" t="s">
        <v>472</v>
      </c>
      <c r="D320" s="1" t="s">
        <v>581</v>
      </c>
      <c r="E320" s="1" t="s">
        <v>17</v>
      </c>
      <c r="F320" s="1" t="s">
        <v>49</v>
      </c>
      <c r="G320" s="1" t="s">
        <v>101</v>
      </c>
      <c r="H320" s="1" t="s">
        <v>500</v>
      </c>
      <c r="I320" s="1" t="s">
        <v>49</v>
      </c>
      <c r="J320" s="1">
        <v>23</v>
      </c>
      <c r="K320" s="1">
        <v>2171</v>
      </c>
      <c r="L320" s="1">
        <v>2171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24</v>
      </c>
      <c r="B321" s="1" t="s">
        <v>14</v>
      </c>
      <c r="C321" s="1" t="s">
        <v>472</v>
      </c>
      <c r="D321" s="1" t="s">
        <v>501</v>
      </c>
      <c r="E321" s="1" t="s">
        <v>17</v>
      </c>
      <c r="F321" s="1" t="s">
        <v>49</v>
      </c>
      <c r="G321" s="1" t="s">
        <v>101</v>
      </c>
      <c r="H321" s="1" t="s">
        <v>502</v>
      </c>
      <c r="I321" s="1" t="s">
        <v>49</v>
      </c>
      <c r="J321" s="1">
        <v>21</v>
      </c>
      <c r="K321" s="1">
        <v>862</v>
      </c>
      <c r="L321" s="1">
        <v>862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25</v>
      </c>
      <c r="B322" s="1" t="s">
        <v>14</v>
      </c>
      <c r="C322" s="1" t="s">
        <v>472</v>
      </c>
      <c r="D322" s="1" t="s">
        <v>684</v>
      </c>
      <c r="E322" s="1" t="s">
        <v>17</v>
      </c>
      <c r="F322" s="1" t="s">
        <v>49</v>
      </c>
      <c r="G322" s="1" t="s">
        <v>101</v>
      </c>
      <c r="H322" s="1" t="s">
        <v>504</v>
      </c>
      <c r="I322" s="1" t="s">
        <v>49</v>
      </c>
      <c r="J322" s="1">
        <v>20</v>
      </c>
      <c r="K322" s="1">
        <v>820</v>
      </c>
      <c r="L322" s="1">
        <v>820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x14ac:dyDescent="0.3">
      <c r="A323" s="1">
        <v>26</v>
      </c>
      <c r="B323" s="1" t="s">
        <v>14</v>
      </c>
      <c r="C323" s="1" t="s">
        <v>472</v>
      </c>
      <c r="D323" s="1" t="s">
        <v>585</v>
      </c>
      <c r="E323" s="1" t="s">
        <v>17</v>
      </c>
      <c r="F323" s="1" t="s">
        <v>49</v>
      </c>
      <c r="G323" s="1" t="s">
        <v>101</v>
      </c>
      <c r="H323" s="1" t="s">
        <v>506</v>
      </c>
      <c r="I323" s="1" t="s">
        <v>49</v>
      </c>
      <c r="J323" s="1">
        <v>20</v>
      </c>
      <c r="K323" s="1">
        <v>773</v>
      </c>
      <c r="L323" s="1">
        <v>773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27</v>
      </c>
      <c r="B324" s="1" t="s">
        <v>14</v>
      </c>
      <c r="C324" s="1" t="s">
        <v>472</v>
      </c>
      <c r="D324" s="1" t="s">
        <v>505</v>
      </c>
      <c r="E324" s="1" t="s">
        <v>17</v>
      </c>
      <c r="F324" s="1" t="s">
        <v>49</v>
      </c>
      <c r="G324" s="1" t="s">
        <v>101</v>
      </c>
      <c r="H324" s="1" t="s">
        <v>544</v>
      </c>
      <c r="I324" s="1" t="s">
        <v>49</v>
      </c>
      <c r="J324" s="1">
        <v>22</v>
      </c>
      <c r="K324" s="1">
        <v>1253</v>
      </c>
      <c r="L324" s="1">
        <v>1253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28</v>
      </c>
      <c r="B325" s="1" t="s">
        <v>14</v>
      </c>
      <c r="C325" s="1" t="s">
        <v>472</v>
      </c>
      <c r="D325" s="1" t="s">
        <v>491</v>
      </c>
      <c r="E325" s="1" t="s">
        <v>17</v>
      </c>
      <c r="F325" s="1" t="s">
        <v>40</v>
      </c>
      <c r="G325" s="1" t="s">
        <v>55</v>
      </c>
      <c r="H325" s="1" t="s">
        <v>112</v>
      </c>
      <c r="I325" s="1" t="s">
        <v>21</v>
      </c>
      <c r="J325" s="1">
        <v>19</v>
      </c>
      <c r="K325" s="1">
        <v>2840</v>
      </c>
      <c r="L325" s="1">
        <v>2840</v>
      </c>
      <c r="M325" s="1">
        <v>349000</v>
      </c>
      <c r="N325" s="1">
        <v>0</v>
      </c>
      <c r="O325" s="1">
        <v>0</v>
      </c>
      <c r="P325" s="1">
        <v>0</v>
      </c>
      <c r="Q325" s="1">
        <v>40000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389000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389000</v>
      </c>
      <c r="AJ325" s="1">
        <v>122</v>
      </c>
    </row>
    <row r="326" spans="1:36" hidden="1" x14ac:dyDescent="0.3">
      <c r="A326" s="1">
        <v>29</v>
      </c>
      <c r="B326" s="1" t="s">
        <v>14</v>
      </c>
      <c r="C326" s="1" t="s">
        <v>472</v>
      </c>
      <c r="D326" s="1" t="s">
        <v>16</v>
      </c>
      <c r="E326" s="1" t="s">
        <v>17</v>
      </c>
      <c r="F326" s="1" t="s">
        <v>49</v>
      </c>
      <c r="G326" s="1" t="s">
        <v>221</v>
      </c>
      <c r="H326" s="1" t="s">
        <v>509</v>
      </c>
      <c r="I326" s="1" t="s">
        <v>49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0</v>
      </c>
      <c r="AJ326" s="1">
        <v>0</v>
      </c>
    </row>
    <row r="327" spans="1:36" x14ac:dyDescent="0.3">
      <c r="A327" s="1">
        <v>30</v>
      </c>
      <c r="B327" s="1" t="s">
        <v>14</v>
      </c>
      <c r="C327" s="1" t="s">
        <v>472</v>
      </c>
      <c r="D327" s="1" t="s">
        <v>580</v>
      </c>
      <c r="E327" s="1" t="s">
        <v>17</v>
      </c>
      <c r="F327" s="1" t="s">
        <v>49</v>
      </c>
      <c r="G327" s="1" t="s">
        <v>101</v>
      </c>
      <c r="H327" s="1" t="s">
        <v>127</v>
      </c>
      <c r="I327" s="1" t="s">
        <v>49</v>
      </c>
      <c r="J327" s="1">
        <v>18</v>
      </c>
      <c r="K327" s="1">
        <v>623</v>
      </c>
      <c r="L327" s="1">
        <v>623</v>
      </c>
      <c r="M327" s="1">
        <v>64502</v>
      </c>
      <c r="N327" s="1">
        <v>0</v>
      </c>
      <c r="O327" s="1">
        <v>0</v>
      </c>
      <c r="P327" s="1">
        <v>0</v>
      </c>
      <c r="Q327" s="1">
        <v>50000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114502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114502</v>
      </c>
      <c r="AJ327" s="1">
        <v>103</v>
      </c>
    </row>
    <row r="328" spans="1:36" x14ac:dyDescent="0.3">
      <c r="A328" s="1">
        <v>31</v>
      </c>
      <c r="B328" s="1" t="s">
        <v>14</v>
      </c>
      <c r="C328" s="1" t="s">
        <v>472</v>
      </c>
      <c r="D328" s="1" t="s">
        <v>700</v>
      </c>
      <c r="E328" s="1" t="s">
        <v>17</v>
      </c>
      <c r="F328" s="1" t="s">
        <v>49</v>
      </c>
      <c r="G328" s="1" t="s">
        <v>101</v>
      </c>
      <c r="H328" s="1" t="s">
        <v>511</v>
      </c>
      <c r="I328" s="1" t="s">
        <v>49</v>
      </c>
      <c r="J328" s="1">
        <v>20</v>
      </c>
      <c r="K328" s="1">
        <v>2663</v>
      </c>
      <c r="L328" s="1">
        <v>2663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0</v>
      </c>
      <c r="AJ328" s="1">
        <v>0</v>
      </c>
    </row>
    <row r="329" spans="1:36" hidden="1" x14ac:dyDescent="0.3">
      <c r="A329" s="1">
        <v>32</v>
      </c>
      <c r="B329" s="1" t="s">
        <v>14</v>
      </c>
      <c r="C329" s="1" t="s">
        <v>472</v>
      </c>
      <c r="D329" s="1" t="s">
        <v>16</v>
      </c>
      <c r="E329" s="1" t="s">
        <v>17</v>
      </c>
      <c r="F329" s="1" t="s">
        <v>29</v>
      </c>
      <c r="G329" s="1" t="s">
        <v>98</v>
      </c>
      <c r="H329" s="1" t="s">
        <v>516</v>
      </c>
      <c r="I329" s="1" t="s">
        <v>26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0</v>
      </c>
      <c r="AJ329" s="1">
        <v>0</v>
      </c>
    </row>
    <row r="330" spans="1:36" x14ac:dyDescent="0.3">
      <c r="A330" s="1">
        <v>33</v>
      </c>
      <c r="B330" s="1" t="s">
        <v>14</v>
      </c>
      <c r="C330" s="1" t="s">
        <v>472</v>
      </c>
      <c r="D330" s="1" t="s">
        <v>584</v>
      </c>
      <c r="E330" s="1" t="s">
        <v>17</v>
      </c>
      <c r="F330" s="1" t="s">
        <v>29</v>
      </c>
      <c r="G330" s="1" t="s">
        <v>61</v>
      </c>
      <c r="H330" s="1" t="s">
        <v>518</v>
      </c>
      <c r="I330" s="1" t="s">
        <v>26</v>
      </c>
      <c r="J330" s="1">
        <v>21</v>
      </c>
      <c r="K330" s="1">
        <v>1795</v>
      </c>
      <c r="L330" s="1">
        <v>1795</v>
      </c>
      <c r="M330" s="1">
        <v>216000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216000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216000</v>
      </c>
      <c r="AJ330" s="1">
        <v>120</v>
      </c>
    </row>
    <row r="331" spans="1:36" x14ac:dyDescent="0.3">
      <c r="A331" s="1">
        <v>34</v>
      </c>
      <c r="B331" s="1" t="s">
        <v>14</v>
      </c>
      <c r="C331" s="1" t="s">
        <v>472</v>
      </c>
      <c r="D331" s="1" t="s">
        <v>499</v>
      </c>
      <c r="E331" s="1" t="s">
        <v>17</v>
      </c>
      <c r="F331" s="1" t="s">
        <v>29</v>
      </c>
      <c r="G331" s="1" t="s">
        <v>61</v>
      </c>
      <c r="H331" s="1" t="s">
        <v>520</v>
      </c>
      <c r="I331" s="1" t="s">
        <v>26</v>
      </c>
      <c r="J331" s="1">
        <v>21</v>
      </c>
      <c r="K331" s="1">
        <v>2960</v>
      </c>
      <c r="L331" s="1">
        <v>2960</v>
      </c>
      <c r="M331" s="1">
        <v>332000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30048</v>
      </c>
      <c r="W331" s="7">
        <v>362048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362048</v>
      </c>
      <c r="AJ331" s="1">
        <v>112</v>
      </c>
    </row>
    <row r="332" spans="1:36" hidden="1" x14ac:dyDescent="0.3">
      <c r="A332" s="1">
        <v>35</v>
      </c>
      <c r="B332" s="1" t="s">
        <v>14</v>
      </c>
      <c r="C332" s="1" t="s">
        <v>472</v>
      </c>
      <c r="D332" s="1" t="s">
        <v>16</v>
      </c>
      <c r="E332" s="1" t="s">
        <v>17</v>
      </c>
      <c r="F332" s="1" t="s">
        <v>29</v>
      </c>
      <c r="G332" s="1" t="s">
        <v>38</v>
      </c>
      <c r="H332" s="1" t="s">
        <v>523</v>
      </c>
      <c r="I332" s="1" t="s">
        <v>21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0</v>
      </c>
      <c r="AJ332" s="1">
        <v>0</v>
      </c>
    </row>
    <row r="333" spans="1:36" hidden="1" x14ac:dyDescent="0.3">
      <c r="A333" s="1">
        <v>36</v>
      </c>
      <c r="B333" s="1" t="s">
        <v>14</v>
      </c>
      <c r="C333" s="1" t="s">
        <v>472</v>
      </c>
      <c r="D333" s="1" t="s">
        <v>16</v>
      </c>
      <c r="E333" s="1" t="s">
        <v>17</v>
      </c>
      <c r="F333" s="1" t="s">
        <v>49</v>
      </c>
      <c r="G333" s="1" t="s">
        <v>221</v>
      </c>
      <c r="H333" s="1" t="s">
        <v>524</v>
      </c>
      <c r="I333" s="1" t="s">
        <v>49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0</v>
      </c>
      <c r="AJ333" s="1">
        <v>0</v>
      </c>
    </row>
    <row r="334" spans="1:36" hidden="1" x14ac:dyDescent="0.3">
      <c r="A334" s="1">
        <v>37</v>
      </c>
      <c r="B334" s="1" t="s">
        <v>14</v>
      </c>
      <c r="C334" s="1" t="s">
        <v>472</v>
      </c>
      <c r="D334" s="1" t="s">
        <v>16</v>
      </c>
      <c r="E334" s="1" t="s">
        <v>17</v>
      </c>
      <c r="F334" s="1" t="s">
        <v>37</v>
      </c>
      <c r="G334" s="1" t="s">
        <v>123</v>
      </c>
      <c r="H334" s="1" t="s">
        <v>525</v>
      </c>
      <c r="I334" s="1" t="s">
        <v>21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0</v>
      </c>
      <c r="AJ334" s="1">
        <v>0</v>
      </c>
    </row>
    <row r="335" spans="1:36" hidden="1" x14ac:dyDescent="0.3">
      <c r="A335" s="1">
        <v>38</v>
      </c>
      <c r="B335" s="1" t="s">
        <v>14</v>
      </c>
      <c r="C335" s="1" t="s">
        <v>472</v>
      </c>
      <c r="D335" s="1" t="s">
        <v>16</v>
      </c>
      <c r="E335" s="1" t="s">
        <v>17</v>
      </c>
      <c r="F335" s="1" t="s">
        <v>49</v>
      </c>
      <c r="G335" s="1" t="s">
        <v>101</v>
      </c>
      <c r="H335" s="1" t="s">
        <v>526</v>
      </c>
      <c r="I335" s="1" t="s">
        <v>49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hidden="1" x14ac:dyDescent="0.3">
      <c r="A336" s="1">
        <v>39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29</v>
      </c>
      <c r="G336" s="1" t="s">
        <v>44</v>
      </c>
      <c r="H336" s="1" t="s">
        <v>527</v>
      </c>
      <c r="I336" s="1" t="s">
        <v>21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hidden="1" x14ac:dyDescent="0.3">
      <c r="A337" s="1">
        <v>40</v>
      </c>
      <c r="B337" s="1" t="s">
        <v>14</v>
      </c>
      <c r="C337" s="1" t="s">
        <v>472</v>
      </c>
      <c r="D337" s="1" t="s">
        <v>16</v>
      </c>
      <c r="E337" s="1" t="s">
        <v>17</v>
      </c>
      <c r="F337" s="1" t="s">
        <v>29</v>
      </c>
      <c r="G337" s="1" t="s">
        <v>44</v>
      </c>
      <c r="H337" s="1" t="s">
        <v>528</v>
      </c>
      <c r="I337" s="1" t="s">
        <v>21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0</v>
      </c>
      <c r="AJ337" s="1">
        <v>0</v>
      </c>
    </row>
    <row r="338" spans="1:36" x14ac:dyDescent="0.3">
      <c r="A338" s="1">
        <v>41</v>
      </c>
      <c r="B338" s="1" t="s">
        <v>14</v>
      </c>
      <c r="C338" s="1" t="s">
        <v>472</v>
      </c>
      <c r="D338" s="1" t="s">
        <v>501</v>
      </c>
      <c r="E338" s="1" t="s">
        <v>17</v>
      </c>
      <c r="F338" s="1" t="s">
        <v>29</v>
      </c>
      <c r="G338" s="1" t="s">
        <v>44</v>
      </c>
      <c r="H338" s="1" t="s">
        <v>529</v>
      </c>
      <c r="I338" s="1" t="s">
        <v>21</v>
      </c>
      <c r="J338" s="1">
        <v>1</v>
      </c>
      <c r="K338" s="1">
        <v>13</v>
      </c>
      <c r="L338" s="1">
        <v>13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x14ac:dyDescent="0.3">
      <c r="A339" s="1">
        <v>42</v>
      </c>
      <c r="B339" s="1" t="s">
        <v>14</v>
      </c>
      <c r="C339" s="1" t="s">
        <v>472</v>
      </c>
      <c r="D339" s="1" t="s">
        <v>581</v>
      </c>
      <c r="E339" s="1" t="s">
        <v>17</v>
      </c>
      <c r="F339" s="1" t="s">
        <v>29</v>
      </c>
      <c r="G339" s="1" t="s">
        <v>44</v>
      </c>
      <c r="H339" s="1" t="s">
        <v>530</v>
      </c>
      <c r="I339" s="1" t="s">
        <v>21</v>
      </c>
      <c r="J339" s="1">
        <v>1</v>
      </c>
      <c r="K339" s="1">
        <v>10</v>
      </c>
      <c r="L339" s="1">
        <v>10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x14ac:dyDescent="0.3">
      <c r="A340" s="1">
        <v>43</v>
      </c>
      <c r="B340" s="1" t="s">
        <v>14</v>
      </c>
      <c r="C340" s="1" t="s">
        <v>472</v>
      </c>
      <c r="D340" s="1" t="s">
        <v>497</v>
      </c>
      <c r="E340" s="1" t="s">
        <v>17</v>
      </c>
      <c r="F340" s="1" t="s">
        <v>29</v>
      </c>
      <c r="G340" s="1" t="s">
        <v>44</v>
      </c>
      <c r="H340" s="1" t="s">
        <v>531</v>
      </c>
      <c r="I340" s="1" t="s">
        <v>21</v>
      </c>
      <c r="J340" s="1">
        <v>1</v>
      </c>
      <c r="K340" s="1">
        <v>14</v>
      </c>
      <c r="L340" s="1">
        <v>14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x14ac:dyDescent="0.3">
      <c r="A341" s="1">
        <v>44</v>
      </c>
      <c r="B341" s="1" t="s">
        <v>14</v>
      </c>
      <c r="C341" s="1" t="s">
        <v>472</v>
      </c>
      <c r="D341" s="1" t="s">
        <v>600</v>
      </c>
      <c r="E341" s="1" t="s">
        <v>17</v>
      </c>
      <c r="F341" s="1" t="s">
        <v>29</v>
      </c>
      <c r="G341" s="1" t="s">
        <v>44</v>
      </c>
      <c r="H341" s="1" t="s">
        <v>532</v>
      </c>
      <c r="I341" s="1" t="s">
        <v>21</v>
      </c>
      <c r="J341" s="1">
        <v>1</v>
      </c>
      <c r="K341" s="1">
        <v>24</v>
      </c>
      <c r="L341" s="1">
        <v>24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hidden="1" x14ac:dyDescent="0.3">
      <c r="A342" s="1">
        <v>45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37</v>
      </c>
      <c r="G342" s="1" t="s">
        <v>533</v>
      </c>
      <c r="H342" s="1" t="s">
        <v>534</v>
      </c>
      <c r="I342" s="1" t="s">
        <v>21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hidden="1" x14ac:dyDescent="0.3">
      <c r="A343" s="1">
        <v>46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18</v>
      </c>
      <c r="G343" s="1" t="s">
        <v>368</v>
      </c>
      <c r="H343" s="1" t="s">
        <v>535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hidden="1" x14ac:dyDescent="0.3">
      <c r="A344" s="1">
        <v>47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18</v>
      </c>
      <c r="G344" s="1" t="s">
        <v>368</v>
      </c>
      <c r="H344" s="1" t="s">
        <v>536</v>
      </c>
      <c r="I344" s="1" t="s">
        <v>21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hidden="1" x14ac:dyDescent="0.3">
      <c r="A345" s="1">
        <v>48</v>
      </c>
      <c r="B345" s="1" t="s">
        <v>14</v>
      </c>
      <c r="C345" s="1" t="s">
        <v>472</v>
      </c>
      <c r="D345" s="1" t="s">
        <v>16</v>
      </c>
      <c r="E345" s="1" t="s">
        <v>17</v>
      </c>
      <c r="F345" s="1" t="s">
        <v>18</v>
      </c>
      <c r="G345" s="1" t="s">
        <v>368</v>
      </c>
      <c r="H345" s="1" t="s">
        <v>537</v>
      </c>
      <c r="I345" s="1" t="s">
        <v>21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0</v>
      </c>
      <c r="AJ345" s="1">
        <v>0</v>
      </c>
    </row>
    <row r="346" spans="1:36" hidden="1" x14ac:dyDescent="0.3">
      <c r="A346" s="1">
        <v>49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18</v>
      </c>
      <c r="G346" s="1" t="s">
        <v>368</v>
      </c>
      <c r="H346" s="1" t="s">
        <v>538</v>
      </c>
      <c r="I346" s="1" t="s">
        <v>21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hidden="1" x14ac:dyDescent="0.3">
      <c r="A347" s="1">
        <v>50</v>
      </c>
      <c r="B347" s="1" t="s">
        <v>14</v>
      </c>
      <c r="C347" s="1" t="s">
        <v>472</v>
      </c>
      <c r="D347" s="1" t="s">
        <v>16</v>
      </c>
      <c r="E347" s="1" t="s">
        <v>17</v>
      </c>
      <c r="F347" s="1" t="s">
        <v>18</v>
      </c>
      <c r="G347" s="1" t="s">
        <v>368</v>
      </c>
      <c r="H347" s="1" t="s">
        <v>539</v>
      </c>
      <c r="I347" s="1" t="s">
        <v>21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hidden="1" x14ac:dyDescent="0.3">
      <c r="A348" s="1">
        <v>51</v>
      </c>
      <c r="B348" s="1" t="s">
        <v>14</v>
      </c>
      <c r="C348" s="1" t="s">
        <v>472</v>
      </c>
      <c r="D348" s="1" t="s">
        <v>16</v>
      </c>
      <c r="E348" s="1" t="s">
        <v>17</v>
      </c>
      <c r="F348" s="1" t="s">
        <v>29</v>
      </c>
      <c r="G348" s="1" t="s">
        <v>246</v>
      </c>
      <c r="H348" s="1" t="s">
        <v>540</v>
      </c>
      <c r="I348" s="1" t="s">
        <v>26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0</v>
      </c>
      <c r="AJ348" s="1">
        <v>0</v>
      </c>
    </row>
    <row r="349" spans="1:36" x14ac:dyDescent="0.3">
      <c r="A349" s="2"/>
      <c r="B349" s="2" t="s">
        <v>47</v>
      </c>
      <c r="C349" s="2" t="s">
        <v>472</v>
      </c>
      <c r="D349" s="2"/>
      <c r="E349" s="2"/>
      <c r="F349" s="2"/>
      <c r="G349" s="2"/>
      <c r="H349" s="2"/>
      <c r="I349" s="2"/>
      <c r="J349" s="2"/>
      <c r="K349" s="2">
        <v>22102</v>
      </c>
      <c r="L349" s="2">
        <v>22102</v>
      </c>
      <c r="M349" s="2">
        <v>961502</v>
      </c>
      <c r="N349" s="2">
        <v>0</v>
      </c>
      <c r="O349" s="2">
        <v>0</v>
      </c>
      <c r="P349" s="2">
        <v>0</v>
      </c>
      <c r="Q349" s="2">
        <v>90000</v>
      </c>
      <c r="R349" s="2">
        <v>0</v>
      </c>
      <c r="S349" s="2">
        <v>0</v>
      </c>
      <c r="T349" s="2">
        <v>0</v>
      </c>
      <c r="U349" s="2">
        <v>0</v>
      </c>
      <c r="V349" s="2">
        <v>30048</v>
      </c>
      <c r="W349" s="2">
        <v>1081550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1081550</v>
      </c>
      <c r="AJ349" s="2"/>
    </row>
    <row r="350" spans="1:36" x14ac:dyDescent="0.3">
      <c r="A350" s="1">
        <v>1</v>
      </c>
      <c r="B350" s="1" t="s">
        <v>14</v>
      </c>
      <c r="C350" s="1" t="s">
        <v>545</v>
      </c>
      <c r="D350" s="1" t="s">
        <v>742</v>
      </c>
      <c r="E350" s="1" t="s">
        <v>17</v>
      </c>
      <c r="F350" s="1" t="s">
        <v>29</v>
      </c>
      <c r="G350" s="1" t="s">
        <v>144</v>
      </c>
      <c r="H350" s="1" t="s">
        <v>546</v>
      </c>
      <c r="I350" s="1" t="s">
        <v>21</v>
      </c>
      <c r="J350" s="1">
        <v>15</v>
      </c>
      <c r="K350" s="1">
        <v>449</v>
      </c>
      <c r="L350" s="1">
        <v>449</v>
      </c>
      <c r="M350" s="1">
        <v>60000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7">
        <v>60000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7">
        <v>0</v>
      </c>
      <c r="AI350" s="7">
        <v>60000</v>
      </c>
      <c r="AJ350" s="1">
        <v>133</v>
      </c>
    </row>
    <row r="351" spans="1:36" x14ac:dyDescent="0.3">
      <c r="A351" s="2"/>
      <c r="B351" s="2" t="s">
        <v>47</v>
      </c>
      <c r="C351" s="2" t="s">
        <v>545</v>
      </c>
      <c r="D351" s="2"/>
      <c r="E351" s="2"/>
      <c r="F351" s="2"/>
      <c r="G351" s="2"/>
      <c r="H351" s="2"/>
      <c r="I351" s="2"/>
      <c r="J351" s="2"/>
      <c r="K351" s="2">
        <v>449</v>
      </c>
      <c r="L351" s="2">
        <v>449</v>
      </c>
      <c r="M351" s="2">
        <v>60000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60000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60000</v>
      </c>
      <c r="AJ351" s="2"/>
    </row>
    <row r="352" spans="1:36" x14ac:dyDescent="0.3">
      <c r="A352" s="1">
        <v>1</v>
      </c>
      <c r="B352" s="1" t="s">
        <v>14</v>
      </c>
      <c r="C352" s="1" t="s">
        <v>547</v>
      </c>
      <c r="D352" s="1" t="s">
        <v>313</v>
      </c>
      <c r="E352" s="1" t="s">
        <v>17</v>
      </c>
      <c r="F352" s="1" t="s">
        <v>49</v>
      </c>
      <c r="G352" s="1" t="s">
        <v>101</v>
      </c>
      <c r="H352" s="1" t="s">
        <v>102</v>
      </c>
      <c r="I352" s="1" t="s">
        <v>49</v>
      </c>
      <c r="J352" s="1">
        <v>7</v>
      </c>
      <c r="K352" s="1">
        <v>632</v>
      </c>
      <c r="L352" s="1">
        <v>632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7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7">
        <v>0</v>
      </c>
      <c r="AI352" s="7">
        <v>0</v>
      </c>
      <c r="AJ352" s="1">
        <v>0</v>
      </c>
    </row>
    <row r="353" spans="1:36" hidden="1" x14ac:dyDescent="0.3">
      <c r="A353" s="1">
        <v>2</v>
      </c>
      <c r="B353" s="1" t="s">
        <v>14</v>
      </c>
      <c r="C353" s="1" t="s">
        <v>547</v>
      </c>
      <c r="D353" s="1" t="s">
        <v>16</v>
      </c>
      <c r="E353" s="1" t="s">
        <v>17</v>
      </c>
      <c r="F353" s="1" t="s">
        <v>29</v>
      </c>
      <c r="G353" s="1" t="s">
        <v>44</v>
      </c>
      <c r="H353" s="1" t="s">
        <v>548</v>
      </c>
      <c r="I353" s="1" t="s">
        <v>21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0</v>
      </c>
      <c r="AJ353" s="1">
        <v>0</v>
      </c>
    </row>
    <row r="354" spans="1:36" x14ac:dyDescent="0.3">
      <c r="A354" s="2"/>
      <c r="B354" s="2" t="s">
        <v>47</v>
      </c>
      <c r="C354" s="2" t="s">
        <v>547</v>
      </c>
      <c r="D354" s="2"/>
      <c r="E354" s="2"/>
      <c r="F354" s="2"/>
      <c r="G354" s="2"/>
      <c r="H354" s="2"/>
      <c r="I354" s="2"/>
      <c r="J354" s="2"/>
      <c r="K354" s="2">
        <v>632</v>
      </c>
      <c r="L354" s="2">
        <v>632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/>
    </row>
    <row r="355" spans="1:36" x14ac:dyDescent="0.3">
      <c r="A355" s="1">
        <v>1</v>
      </c>
      <c r="B355" s="1" t="s">
        <v>14</v>
      </c>
      <c r="C355" s="1" t="s">
        <v>549</v>
      </c>
      <c r="D355" s="1" t="s">
        <v>578</v>
      </c>
      <c r="E355" s="1" t="s">
        <v>17</v>
      </c>
      <c r="F355" s="1" t="s">
        <v>29</v>
      </c>
      <c r="G355" s="1" t="s">
        <v>144</v>
      </c>
      <c r="H355" s="1" t="s">
        <v>550</v>
      </c>
      <c r="I355" s="1" t="s">
        <v>21</v>
      </c>
      <c r="J355" s="1">
        <v>7</v>
      </c>
      <c r="K355" s="1">
        <v>815</v>
      </c>
      <c r="L355" s="1">
        <v>815</v>
      </c>
      <c r="M355" s="1">
        <v>128000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128000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128000</v>
      </c>
      <c r="AJ355" s="1">
        <v>157</v>
      </c>
    </row>
    <row r="356" spans="1:36" x14ac:dyDescent="0.3">
      <c r="A356" s="2"/>
      <c r="B356" s="2" t="s">
        <v>47</v>
      </c>
      <c r="C356" s="2" t="s">
        <v>549</v>
      </c>
      <c r="D356" s="2"/>
      <c r="E356" s="2"/>
      <c r="F356" s="2"/>
      <c r="G356" s="2"/>
      <c r="H356" s="2"/>
      <c r="I356" s="2"/>
      <c r="J356" s="2"/>
      <c r="K356" s="2">
        <v>815</v>
      </c>
      <c r="L356" s="2">
        <v>815</v>
      </c>
      <c r="M356" s="2">
        <v>128000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128000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128000</v>
      </c>
      <c r="AJ356" s="2"/>
    </row>
    <row r="357" spans="1:36" x14ac:dyDescent="0.3">
      <c r="A357" s="2"/>
      <c r="B357" s="2" t="s">
        <v>12</v>
      </c>
      <c r="C357" s="2" t="s">
        <v>14</v>
      </c>
      <c r="D357" s="2"/>
      <c r="E357" s="2"/>
      <c r="F357" s="2"/>
      <c r="G357" s="2"/>
      <c r="H357" s="2"/>
      <c r="I357" s="2"/>
      <c r="J357" s="2"/>
      <c r="K357" s="2">
        <v>227896</v>
      </c>
      <c r="L357" s="2">
        <v>227884</v>
      </c>
      <c r="M357" s="2">
        <v>24765125</v>
      </c>
      <c r="N357" s="2">
        <v>1400</v>
      </c>
      <c r="O357" s="2">
        <v>0</v>
      </c>
      <c r="P357" s="2">
        <v>0</v>
      </c>
      <c r="Q357" s="2">
        <v>130000</v>
      </c>
      <c r="R357" s="2">
        <v>0</v>
      </c>
      <c r="S357" s="2">
        <v>55000</v>
      </c>
      <c r="T357" s="2">
        <v>0</v>
      </c>
      <c r="U357" s="2">
        <v>0</v>
      </c>
      <c r="V357" s="2">
        <v>40048</v>
      </c>
      <c r="W357" s="2">
        <v>24991573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10000</v>
      </c>
      <c r="AF357" s="2">
        <v>0</v>
      </c>
      <c r="AG357" s="2">
        <v>0</v>
      </c>
      <c r="AH357" s="2">
        <v>10000</v>
      </c>
      <c r="AI357" s="2">
        <v>25001573</v>
      </c>
      <c r="AJ357" s="2"/>
    </row>
    <row r="358" spans="1:36" x14ac:dyDescent="0.3">
      <c r="A358" s="3">
        <v>341</v>
      </c>
      <c r="B358" s="3"/>
      <c r="C358" s="3"/>
      <c r="D358" s="3"/>
      <c r="E358" s="3"/>
      <c r="F358" s="3"/>
      <c r="G358" s="3"/>
      <c r="H358" s="3"/>
      <c r="I358" s="3"/>
      <c r="J358" s="3"/>
      <c r="K358" s="3">
        <v>227896</v>
      </c>
      <c r="L358" s="3">
        <v>227884</v>
      </c>
      <c r="M358" s="3">
        <v>24765125</v>
      </c>
      <c r="N358" s="3">
        <v>1400</v>
      </c>
      <c r="O358" s="3">
        <v>0</v>
      </c>
      <c r="P358" s="3">
        <v>0</v>
      </c>
      <c r="Q358" s="3">
        <v>130000</v>
      </c>
      <c r="R358" s="3">
        <v>0</v>
      </c>
      <c r="S358" s="3">
        <v>55000</v>
      </c>
      <c r="T358" s="3">
        <v>0</v>
      </c>
      <c r="U358" s="3">
        <v>0</v>
      </c>
      <c r="V358" s="3">
        <v>40048</v>
      </c>
      <c r="W358" s="3">
        <v>24991573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10000</v>
      </c>
      <c r="AF358" s="3">
        <v>0</v>
      </c>
      <c r="AG358" s="3">
        <v>0</v>
      </c>
      <c r="AH358" s="3">
        <v>10000</v>
      </c>
      <c r="AI358" s="3">
        <v>25001573</v>
      </c>
      <c r="AJ358" s="3"/>
    </row>
    <row r="359" spans="1:3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7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7"/>
      <c r="AJ359" s="1"/>
    </row>
  </sheetData>
  <autoFilter ref="A2:AQ358" xr:uid="{00000000-0009-0000-0000-000005000000}">
    <filterColumn colId="9">
      <filters blank="1">
        <filter val="1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4"/>
        <filter val="7"/>
        <filter val="8"/>
        <filter val="9"/>
      </filters>
    </filterColumn>
  </autoFilter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theme="4" tint="0.79998168889431442"/>
  </sheetPr>
  <dimension ref="A1:AQ359"/>
  <sheetViews>
    <sheetView zoomScale="70" zoomScaleNormal="70" workbookViewId="0">
      <selection activeCell="J1" sqref="J1:J2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702</v>
      </c>
      <c r="B1" s="114" t="s">
        <v>686</v>
      </c>
      <c r="C1" s="116" t="s">
        <v>687</v>
      </c>
      <c r="D1" s="116" t="s">
        <v>727</v>
      </c>
      <c r="E1" s="114" t="s">
        <v>688</v>
      </c>
      <c r="F1" s="114" t="s">
        <v>689</v>
      </c>
      <c r="G1" s="114" t="s">
        <v>704</v>
      </c>
      <c r="H1" s="114" t="s">
        <v>672</v>
      </c>
      <c r="I1" s="114" t="s">
        <v>552</v>
      </c>
      <c r="J1" s="114" t="s">
        <v>691</v>
      </c>
      <c r="K1" s="115" t="s">
        <v>706</v>
      </c>
      <c r="L1" s="115" t="s">
        <v>707</v>
      </c>
      <c r="M1" s="110" t="s">
        <v>674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694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725</v>
      </c>
      <c r="AJ1" s="113" t="s">
        <v>639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638</v>
      </c>
      <c r="AI2" s="113"/>
      <c r="AJ2" s="113" t="s">
        <v>639</v>
      </c>
    </row>
    <row r="3" spans="1:43" hidden="1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hidden="1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hidden="1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601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6</v>
      </c>
      <c r="K6" s="1">
        <v>923</v>
      </c>
      <c r="L6" s="1">
        <v>923</v>
      </c>
      <c r="M6" s="1">
        <v>100000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100000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8000</v>
      </c>
      <c r="AF6" s="1">
        <v>0</v>
      </c>
      <c r="AG6" s="1">
        <v>0</v>
      </c>
      <c r="AH6" s="7">
        <v>8000</v>
      </c>
      <c r="AI6" s="7">
        <v>108000</v>
      </c>
      <c r="AJ6" s="1">
        <v>108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28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11</v>
      </c>
      <c r="K7" s="1">
        <v>1289</v>
      </c>
      <c r="L7" s="1">
        <v>1289</v>
      </c>
      <c r="M7" s="1">
        <v>140000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140000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140000</v>
      </c>
      <c r="AJ7" s="1">
        <v>108</v>
      </c>
    </row>
    <row r="8" spans="1:43" hidden="1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hidden="1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hidden="1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hidden="1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hidden="1" x14ac:dyDescent="0.3">
      <c r="A12" s="1">
        <v>10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0</v>
      </c>
      <c r="AJ12" s="1">
        <v>0</v>
      </c>
    </row>
    <row r="13" spans="1:43" hidden="1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2212</v>
      </c>
      <c r="L14" s="2">
        <v>2212</v>
      </c>
      <c r="M14" s="2">
        <v>240000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240000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8000</v>
      </c>
      <c r="AF14" s="2">
        <v>0</v>
      </c>
      <c r="AG14" s="2">
        <v>0</v>
      </c>
      <c r="AH14" s="2">
        <v>8000</v>
      </c>
      <c r="AI14" s="2">
        <v>248000</v>
      </c>
      <c r="AJ14" s="2"/>
    </row>
    <row r="15" spans="1:43" hidden="1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hidden="1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12</v>
      </c>
      <c r="K17" s="1">
        <v>993</v>
      </c>
      <c r="L17" s="1">
        <v>993</v>
      </c>
      <c r="M17" s="1">
        <v>100000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100000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100000</v>
      </c>
      <c r="AJ17" s="1">
        <v>100</v>
      </c>
    </row>
    <row r="18" spans="1:36" hidden="1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11</v>
      </c>
      <c r="K19" s="1">
        <v>1305</v>
      </c>
      <c r="L19" s="1">
        <v>1305</v>
      </c>
      <c r="M19" s="1">
        <v>130000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130000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130000</v>
      </c>
      <c r="AJ19" s="1">
        <v>99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2298</v>
      </c>
      <c r="L20" s="2">
        <v>2298</v>
      </c>
      <c r="M20" s="2">
        <v>230000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230000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230000</v>
      </c>
      <c r="AJ20" s="2"/>
    </row>
    <row r="21" spans="1:36" hidden="1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hidden="1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hidden="1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hidden="1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hidden="1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hidden="1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hidden="1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hidden="1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hidden="1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hidden="1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hidden="1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hidden="1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hidden="1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hidden="1" x14ac:dyDescent="0.3">
      <c r="A34" s="1">
        <v>14</v>
      </c>
      <c r="B34" s="1" t="s">
        <v>14</v>
      </c>
      <c r="C34" s="1" t="s">
        <v>60</v>
      </c>
      <c r="D34" s="1" t="s">
        <v>16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0</v>
      </c>
      <c r="AJ34" s="1">
        <v>0</v>
      </c>
    </row>
    <row r="35" spans="1:36" hidden="1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hidden="1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92</v>
      </c>
      <c r="E37" s="1" t="s">
        <v>17</v>
      </c>
      <c r="F37" s="1" t="s">
        <v>29</v>
      </c>
      <c r="G37" s="1" t="s">
        <v>30</v>
      </c>
      <c r="H37" s="1" t="s">
        <v>392</v>
      </c>
      <c r="I37" s="1" t="s">
        <v>21</v>
      </c>
      <c r="J37" s="1">
        <v>15</v>
      </c>
      <c r="K37" s="1">
        <v>790</v>
      </c>
      <c r="L37" s="1">
        <v>790</v>
      </c>
      <c r="M37" s="1">
        <v>120000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120000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120000</v>
      </c>
      <c r="AJ37" s="1">
        <v>151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131</v>
      </c>
      <c r="E38" s="1" t="s">
        <v>17</v>
      </c>
      <c r="F38" s="1" t="s">
        <v>29</v>
      </c>
      <c r="G38" s="1" t="s">
        <v>30</v>
      </c>
      <c r="H38" s="1" t="s">
        <v>323</v>
      </c>
      <c r="I38" s="1" t="s">
        <v>21</v>
      </c>
      <c r="J38" s="1">
        <v>15</v>
      </c>
      <c r="K38" s="1">
        <v>706</v>
      </c>
      <c r="L38" s="1">
        <v>706</v>
      </c>
      <c r="M38" s="1">
        <v>50000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50000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50000</v>
      </c>
      <c r="AJ38" s="1">
        <v>70</v>
      </c>
    </row>
    <row r="39" spans="1:36" hidden="1" x14ac:dyDescent="0.3">
      <c r="A39" s="1">
        <v>19</v>
      </c>
      <c r="B39" s="1" t="s">
        <v>14</v>
      </c>
      <c r="C39" s="1" t="s">
        <v>60</v>
      </c>
      <c r="D39" s="1" t="s">
        <v>16</v>
      </c>
      <c r="E39" s="1" t="s">
        <v>17</v>
      </c>
      <c r="F39" s="1" t="s">
        <v>29</v>
      </c>
      <c r="G39" s="1" t="s">
        <v>85</v>
      </c>
      <c r="H39" s="1" t="s">
        <v>86</v>
      </c>
      <c r="I39" s="1" t="s">
        <v>26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603</v>
      </c>
      <c r="E40" s="1" t="s">
        <v>17</v>
      </c>
      <c r="F40" s="1" t="s">
        <v>29</v>
      </c>
      <c r="G40" s="1" t="s">
        <v>30</v>
      </c>
      <c r="H40" s="1" t="s">
        <v>395</v>
      </c>
      <c r="I40" s="1" t="s">
        <v>26</v>
      </c>
      <c r="J40" s="1">
        <v>17</v>
      </c>
      <c r="K40" s="1">
        <v>3132</v>
      </c>
      <c r="L40" s="1">
        <v>3132</v>
      </c>
      <c r="M40" s="1">
        <v>253000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253000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253000</v>
      </c>
      <c r="AJ40" s="1">
        <v>80</v>
      </c>
    </row>
    <row r="41" spans="1:36" hidden="1" x14ac:dyDescent="0.3">
      <c r="A41" s="1">
        <v>21</v>
      </c>
      <c r="B41" s="1" t="s">
        <v>14</v>
      </c>
      <c r="C41" s="1" t="s">
        <v>60</v>
      </c>
      <c r="D41" s="1" t="s">
        <v>16</v>
      </c>
      <c r="E41" s="1" t="s">
        <v>17</v>
      </c>
      <c r="F41" s="1" t="s">
        <v>29</v>
      </c>
      <c r="G41" s="1" t="s">
        <v>98</v>
      </c>
      <c r="H41" s="1" t="s">
        <v>99</v>
      </c>
      <c r="I41" s="1" t="s">
        <v>26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0</v>
      </c>
      <c r="AJ41" s="1">
        <v>0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106</v>
      </c>
      <c r="E42" s="1" t="s">
        <v>17</v>
      </c>
      <c r="F42" s="1" t="s">
        <v>18</v>
      </c>
      <c r="G42" s="1" t="s">
        <v>107</v>
      </c>
      <c r="H42" s="1" t="s">
        <v>108</v>
      </c>
      <c r="I42" s="1" t="s">
        <v>21</v>
      </c>
      <c r="J42" s="1">
        <v>9</v>
      </c>
      <c r="K42" s="1">
        <v>853</v>
      </c>
      <c r="L42" s="1">
        <v>853</v>
      </c>
      <c r="M42" s="1">
        <v>80000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80000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80000</v>
      </c>
      <c r="AJ42" s="1">
        <v>93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115</v>
      </c>
      <c r="E43" s="1" t="s">
        <v>17</v>
      </c>
      <c r="F43" s="1" t="s">
        <v>18</v>
      </c>
      <c r="G43" s="1" t="s">
        <v>107</v>
      </c>
      <c r="H43" s="1" t="s">
        <v>445</v>
      </c>
      <c r="I43" s="1" t="s">
        <v>21</v>
      </c>
      <c r="J43" s="1">
        <v>18</v>
      </c>
      <c r="K43" s="1">
        <v>2159</v>
      </c>
      <c r="L43" s="1">
        <v>2144</v>
      </c>
      <c r="M43" s="1">
        <v>300980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300980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300980</v>
      </c>
      <c r="AJ43" s="1">
        <v>139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590</v>
      </c>
      <c r="E44" s="1" t="s">
        <v>17</v>
      </c>
      <c r="F44" s="1" t="s">
        <v>29</v>
      </c>
      <c r="G44" s="1" t="s">
        <v>61</v>
      </c>
      <c r="H44" s="1" t="s">
        <v>114</v>
      </c>
      <c r="I44" s="1" t="s">
        <v>26</v>
      </c>
      <c r="J44" s="1">
        <v>18</v>
      </c>
      <c r="K44" s="1">
        <v>1784</v>
      </c>
      <c r="L44" s="1">
        <v>1784</v>
      </c>
      <c r="M44" s="1">
        <v>270000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270000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270000</v>
      </c>
      <c r="AJ44" s="1">
        <v>151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140</v>
      </c>
      <c r="E45" s="1" t="s">
        <v>17</v>
      </c>
      <c r="F45" s="1" t="s">
        <v>29</v>
      </c>
      <c r="G45" s="1" t="s">
        <v>61</v>
      </c>
      <c r="H45" s="1" t="s">
        <v>116</v>
      </c>
      <c r="I45" s="1" t="s">
        <v>26</v>
      </c>
      <c r="J45" s="1">
        <v>20</v>
      </c>
      <c r="K45" s="1">
        <v>3333</v>
      </c>
      <c r="L45" s="1">
        <v>3333</v>
      </c>
      <c r="M45" s="1">
        <v>350000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350000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350000</v>
      </c>
      <c r="AJ45" s="1">
        <v>105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588</v>
      </c>
      <c r="E46" s="1" t="s">
        <v>32</v>
      </c>
      <c r="F46" s="1" t="s">
        <v>118</v>
      </c>
      <c r="G46" s="1" t="s">
        <v>119</v>
      </c>
      <c r="H46" s="1" t="s">
        <v>120</v>
      </c>
      <c r="I46" s="1" t="s">
        <v>26</v>
      </c>
      <c r="J46" s="1">
        <v>2</v>
      </c>
      <c r="K46" s="1">
        <v>156</v>
      </c>
      <c r="L46" s="1">
        <v>156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0</v>
      </c>
      <c r="AJ46" s="1">
        <v>0</v>
      </c>
    </row>
    <row r="47" spans="1:36" hidden="1" x14ac:dyDescent="0.3">
      <c r="A47" s="1">
        <v>27</v>
      </c>
      <c r="B47" s="1" t="s">
        <v>14</v>
      </c>
      <c r="C47" s="1" t="s">
        <v>60</v>
      </c>
      <c r="D47" s="1" t="s">
        <v>16</v>
      </c>
      <c r="E47" s="1" t="s">
        <v>17</v>
      </c>
      <c r="F47" s="1" t="s">
        <v>37</v>
      </c>
      <c r="G47" s="1" t="s">
        <v>121</v>
      </c>
      <c r="H47" s="1" t="s">
        <v>122</v>
      </c>
      <c r="I47" s="1" t="s">
        <v>21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0</v>
      </c>
      <c r="AJ47" s="1">
        <v>0</v>
      </c>
    </row>
    <row r="48" spans="1:36" hidden="1" x14ac:dyDescent="0.3">
      <c r="A48" s="1">
        <v>28</v>
      </c>
      <c r="B48" s="1" t="s">
        <v>14</v>
      </c>
      <c r="C48" s="1" t="s">
        <v>60</v>
      </c>
      <c r="D48" s="1" t="s">
        <v>16</v>
      </c>
      <c r="E48" s="1" t="s">
        <v>17</v>
      </c>
      <c r="F48" s="1" t="s">
        <v>40</v>
      </c>
      <c r="G48" s="1" t="s">
        <v>123</v>
      </c>
      <c r="H48" s="1" t="s">
        <v>124</v>
      </c>
      <c r="I48" s="1" t="s">
        <v>21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0</v>
      </c>
      <c r="AJ48" s="1">
        <v>0</v>
      </c>
    </row>
    <row r="49" spans="1:36" hidden="1" x14ac:dyDescent="0.3">
      <c r="A49" s="1">
        <v>29</v>
      </c>
      <c r="B49" s="1" t="s">
        <v>14</v>
      </c>
      <c r="C49" s="1" t="s">
        <v>60</v>
      </c>
      <c r="D49" s="1" t="s">
        <v>16</v>
      </c>
      <c r="E49" s="1" t="s">
        <v>17</v>
      </c>
      <c r="F49" s="1" t="s">
        <v>37</v>
      </c>
      <c r="G49" s="1" t="s">
        <v>121</v>
      </c>
      <c r="H49" s="1" t="s">
        <v>125</v>
      </c>
      <c r="I49" s="1" t="s">
        <v>26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0</v>
      </c>
      <c r="AJ49" s="1">
        <v>0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591</v>
      </c>
      <c r="E50" s="1" t="s">
        <v>17</v>
      </c>
      <c r="F50" s="1" t="s">
        <v>29</v>
      </c>
      <c r="G50" s="1" t="s">
        <v>129</v>
      </c>
      <c r="H50" s="1" t="s">
        <v>130</v>
      </c>
      <c r="I50" s="1" t="s">
        <v>21</v>
      </c>
      <c r="J50" s="1">
        <v>21</v>
      </c>
      <c r="K50" s="1">
        <v>1906</v>
      </c>
      <c r="L50" s="1">
        <v>1906</v>
      </c>
      <c r="M50" s="1">
        <v>353000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353000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353000</v>
      </c>
      <c r="AJ50" s="1">
        <v>185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210</v>
      </c>
      <c r="E51" s="1" t="s">
        <v>17</v>
      </c>
      <c r="F51" s="1" t="s">
        <v>29</v>
      </c>
      <c r="G51" s="1" t="s">
        <v>129</v>
      </c>
      <c r="H51" s="1" t="s">
        <v>132</v>
      </c>
      <c r="I51" s="1" t="s">
        <v>21</v>
      </c>
      <c r="J51" s="1">
        <v>20</v>
      </c>
      <c r="K51" s="1">
        <v>2882</v>
      </c>
      <c r="L51" s="1">
        <v>2882</v>
      </c>
      <c r="M51" s="1">
        <v>434000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434000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434000</v>
      </c>
      <c r="AJ51" s="1">
        <v>150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489</v>
      </c>
      <c r="E52" s="1" t="s">
        <v>17</v>
      </c>
      <c r="F52" s="1" t="s">
        <v>29</v>
      </c>
      <c r="G52" s="1" t="s">
        <v>129</v>
      </c>
      <c r="H52" s="1" t="s">
        <v>405</v>
      </c>
      <c r="I52" s="1" t="s">
        <v>21</v>
      </c>
      <c r="J52" s="1">
        <v>17</v>
      </c>
      <c r="K52" s="1">
        <v>1581</v>
      </c>
      <c r="L52" s="1">
        <v>1581</v>
      </c>
      <c r="M52" s="1">
        <v>300000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300000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300000</v>
      </c>
      <c r="AJ52" s="1">
        <v>189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128</v>
      </c>
      <c r="E53" s="1" t="s">
        <v>17</v>
      </c>
      <c r="F53" s="1" t="s">
        <v>29</v>
      </c>
      <c r="G53" s="1" t="s">
        <v>129</v>
      </c>
      <c r="H53" s="1" t="s">
        <v>345</v>
      </c>
      <c r="I53" s="1" t="s">
        <v>21</v>
      </c>
      <c r="J53" s="1">
        <v>20</v>
      </c>
      <c r="K53" s="1">
        <v>2288</v>
      </c>
      <c r="L53" s="1">
        <v>2288</v>
      </c>
      <c r="M53" s="1">
        <v>420000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420000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420000</v>
      </c>
      <c r="AJ53" s="1">
        <v>183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683</v>
      </c>
      <c r="E54" s="1" t="s">
        <v>17</v>
      </c>
      <c r="F54" s="1" t="s">
        <v>29</v>
      </c>
      <c r="G54" s="1" t="s">
        <v>129</v>
      </c>
      <c r="H54" s="1" t="s">
        <v>451</v>
      </c>
      <c r="I54" s="1" t="s">
        <v>21</v>
      </c>
      <c r="J54" s="1">
        <v>19</v>
      </c>
      <c r="K54" s="1">
        <v>1651</v>
      </c>
      <c r="L54" s="1">
        <v>1651</v>
      </c>
      <c r="M54" s="1">
        <v>340000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340000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340000</v>
      </c>
      <c r="AJ54" s="1">
        <v>205</v>
      </c>
    </row>
    <row r="55" spans="1:36" hidden="1" x14ac:dyDescent="0.3">
      <c r="A55" s="1">
        <v>35</v>
      </c>
      <c r="B55" s="1" t="s">
        <v>14</v>
      </c>
      <c r="C55" s="1" t="s">
        <v>60</v>
      </c>
      <c r="D55" s="1" t="s">
        <v>16</v>
      </c>
      <c r="E55" s="1" t="s">
        <v>17</v>
      </c>
      <c r="F55" s="1" t="s">
        <v>29</v>
      </c>
      <c r="G55" s="1" t="s">
        <v>85</v>
      </c>
      <c r="H55" s="1" t="s">
        <v>133</v>
      </c>
      <c r="I55" s="1" t="s">
        <v>26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0</v>
      </c>
      <c r="AJ55" s="1">
        <v>0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751</v>
      </c>
      <c r="E56" s="1" t="s">
        <v>32</v>
      </c>
      <c r="F56" s="1" t="s">
        <v>29</v>
      </c>
      <c r="G56" s="1" t="s">
        <v>33</v>
      </c>
      <c r="H56" s="1" t="s">
        <v>137</v>
      </c>
      <c r="I56" s="1" t="s">
        <v>26</v>
      </c>
      <c r="J56" s="1">
        <v>21</v>
      </c>
      <c r="K56" s="1">
        <v>2365</v>
      </c>
      <c r="L56" s="1">
        <v>2365</v>
      </c>
      <c r="M56" s="1">
        <v>270000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270000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270000</v>
      </c>
      <c r="AJ56" s="1">
        <v>114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605</v>
      </c>
      <c r="E57" s="1" t="s">
        <v>32</v>
      </c>
      <c r="F57" s="1" t="s">
        <v>29</v>
      </c>
      <c r="G57" s="1" t="s">
        <v>33</v>
      </c>
      <c r="H57" s="1" t="s">
        <v>226</v>
      </c>
      <c r="I57" s="1" t="s">
        <v>26</v>
      </c>
      <c r="J57" s="1">
        <v>20</v>
      </c>
      <c r="K57" s="1">
        <v>2669</v>
      </c>
      <c r="L57" s="1">
        <v>2669</v>
      </c>
      <c r="M57" s="1">
        <v>384000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384000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384000</v>
      </c>
      <c r="AJ57" s="1">
        <v>143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136</v>
      </c>
      <c r="E58" s="1" t="s">
        <v>32</v>
      </c>
      <c r="F58" s="1" t="s">
        <v>29</v>
      </c>
      <c r="G58" s="1" t="s">
        <v>33</v>
      </c>
      <c r="H58" s="1" t="s">
        <v>522</v>
      </c>
      <c r="I58" s="1" t="s">
        <v>26</v>
      </c>
      <c r="J58" s="1">
        <v>20</v>
      </c>
      <c r="K58" s="1">
        <v>2789</v>
      </c>
      <c r="L58" s="1">
        <v>2789</v>
      </c>
      <c r="M58" s="1">
        <v>310000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310000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310000</v>
      </c>
      <c r="AJ58" s="1">
        <v>111</v>
      </c>
    </row>
    <row r="59" spans="1:36" hidden="1" x14ac:dyDescent="0.3">
      <c r="A59" s="1">
        <v>39</v>
      </c>
      <c r="B59" s="1" t="s">
        <v>14</v>
      </c>
      <c r="C59" s="1" t="s">
        <v>60</v>
      </c>
      <c r="D59" s="1" t="s">
        <v>16</v>
      </c>
      <c r="E59" s="1" t="s">
        <v>17</v>
      </c>
      <c r="F59" s="1" t="s">
        <v>29</v>
      </c>
      <c r="G59" s="1" t="s">
        <v>138</v>
      </c>
      <c r="H59" s="1" t="s">
        <v>139</v>
      </c>
      <c r="I59" s="1" t="s">
        <v>26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0</v>
      </c>
      <c r="AJ59" s="1">
        <v>0</v>
      </c>
    </row>
    <row r="60" spans="1:36" hidden="1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98</v>
      </c>
      <c r="H60" s="1" t="s">
        <v>141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hidden="1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61</v>
      </c>
      <c r="H61" s="1" t="s">
        <v>142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521</v>
      </c>
      <c r="E62" s="1" t="s">
        <v>32</v>
      </c>
      <c r="F62" s="1" t="s">
        <v>29</v>
      </c>
      <c r="G62" s="1" t="s">
        <v>33</v>
      </c>
      <c r="H62" s="1" t="s">
        <v>143</v>
      </c>
      <c r="I62" s="1" t="s">
        <v>26</v>
      </c>
      <c r="J62" s="1">
        <v>19</v>
      </c>
      <c r="K62" s="1">
        <v>2625</v>
      </c>
      <c r="L62" s="1">
        <v>2625</v>
      </c>
      <c r="M62" s="1">
        <v>350000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350000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350000</v>
      </c>
      <c r="AJ62" s="1">
        <v>133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715</v>
      </c>
      <c r="E63" s="1" t="s">
        <v>17</v>
      </c>
      <c r="F63" s="1" t="s">
        <v>29</v>
      </c>
      <c r="G63" s="1" t="s">
        <v>144</v>
      </c>
      <c r="H63" s="1" t="s">
        <v>285</v>
      </c>
      <c r="I63" s="1" t="s">
        <v>21</v>
      </c>
      <c r="J63" s="1">
        <v>17</v>
      </c>
      <c r="K63" s="1">
        <v>1580</v>
      </c>
      <c r="L63" s="1">
        <v>1580</v>
      </c>
      <c r="M63" s="1">
        <v>180000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180000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180000</v>
      </c>
      <c r="AJ63" s="1">
        <v>113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103</v>
      </c>
      <c r="E64" s="1" t="s">
        <v>17</v>
      </c>
      <c r="F64" s="1" t="s">
        <v>29</v>
      </c>
      <c r="G64" s="1" t="s">
        <v>144</v>
      </c>
      <c r="H64" s="1" t="s">
        <v>145</v>
      </c>
      <c r="I64" s="1" t="s">
        <v>21</v>
      </c>
      <c r="J64" s="1">
        <v>17</v>
      </c>
      <c r="K64" s="1">
        <v>2622</v>
      </c>
      <c r="L64" s="1">
        <v>2622</v>
      </c>
      <c r="M64" s="1">
        <v>554000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554000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554000</v>
      </c>
      <c r="AJ64" s="1">
        <v>211</v>
      </c>
    </row>
    <row r="65" spans="1:36" hidden="1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17</v>
      </c>
      <c r="F65" s="1" t="s">
        <v>29</v>
      </c>
      <c r="G65" s="1" t="s">
        <v>61</v>
      </c>
      <c r="H65" s="1" t="s">
        <v>146</v>
      </c>
      <c r="I65" s="1" t="s">
        <v>26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hidden="1" x14ac:dyDescent="0.3">
      <c r="A66" s="1">
        <v>46</v>
      </c>
      <c r="B66" s="1" t="s">
        <v>14</v>
      </c>
      <c r="C66" s="1" t="s">
        <v>60</v>
      </c>
      <c r="D66" s="1" t="s">
        <v>16</v>
      </c>
      <c r="E66" s="1" t="s">
        <v>17</v>
      </c>
      <c r="F66" s="1" t="s">
        <v>29</v>
      </c>
      <c r="G66" s="1" t="s">
        <v>61</v>
      </c>
      <c r="H66" s="1" t="s">
        <v>147</v>
      </c>
      <c r="I66" s="1" t="s">
        <v>26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0</v>
      </c>
      <c r="AJ66" s="1">
        <v>0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78</v>
      </c>
      <c r="E67" s="1" t="s">
        <v>17</v>
      </c>
      <c r="F67" s="1" t="s">
        <v>29</v>
      </c>
      <c r="G67" s="1" t="s">
        <v>61</v>
      </c>
      <c r="H67" s="1" t="s">
        <v>148</v>
      </c>
      <c r="I67" s="1" t="s">
        <v>26</v>
      </c>
      <c r="J67" s="1">
        <v>17</v>
      </c>
      <c r="K67" s="1">
        <v>2753</v>
      </c>
      <c r="L67" s="1">
        <v>2753</v>
      </c>
      <c r="M67" s="1">
        <v>327000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327000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327000</v>
      </c>
      <c r="AJ67" s="1">
        <v>118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592</v>
      </c>
      <c r="E68" s="1" t="s">
        <v>17</v>
      </c>
      <c r="F68" s="1" t="s">
        <v>29</v>
      </c>
      <c r="G68" s="1" t="s">
        <v>61</v>
      </c>
      <c r="H68" s="1" t="s">
        <v>149</v>
      </c>
      <c r="I68" s="1" t="s">
        <v>26</v>
      </c>
      <c r="J68" s="1">
        <v>20</v>
      </c>
      <c r="K68" s="1">
        <v>3374</v>
      </c>
      <c r="L68" s="1">
        <v>3374</v>
      </c>
      <c r="M68" s="1">
        <v>316000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316000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316000</v>
      </c>
      <c r="AJ68" s="1">
        <v>93</v>
      </c>
    </row>
    <row r="69" spans="1:36" hidden="1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29</v>
      </c>
      <c r="G69" s="1" t="s">
        <v>150</v>
      </c>
      <c r="H69" s="1" t="s">
        <v>151</v>
      </c>
      <c r="I69" s="1" t="s">
        <v>21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hidden="1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152</v>
      </c>
      <c r="G70" s="1" t="s">
        <v>153</v>
      </c>
      <c r="H70" s="1" t="s">
        <v>154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hidden="1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37</v>
      </c>
      <c r="G71" s="1" t="s">
        <v>155</v>
      </c>
      <c r="H71" s="1" t="s">
        <v>156</v>
      </c>
      <c r="I71" s="1" t="s">
        <v>21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hidden="1" x14ac:dyDescent="0.3">
      <c r="A72" s="1">
        <v>52</v>
      </c>
      <c r="B72" s="1" t="s">
        <v>14</v>
      </c>
      <c r="C72" s="1" t="s">
        <v>60</v>
      </c>
      <c r="D72" s="1" t="s">
        <v>16</v>
      </c>
      <c r="E72" s="1" t="s">
        <v>17</v>
      </c>
      <c r="F72" s="1" t="s">
        <v>29</v>
      </c>
      <c r="G72" s="1" t="s">
        <v>44</v>
      </c>
      <c r="H72" s="1" t="s">
        <v>157</v>
      </c>
      <c r="I72" s="1" t="s">
        <v>21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0</v>
      </c>
      <c r="AJ72" s="1">
        <v>0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92</v>
      </c>
      <c r="E73" s="1" t="s">
        <v>17</v>
      </c>
      <c r="F73" s="1" t="s">
        <v>29</v>
      </c>
      <c r="G73" s="1" t="s">
        <v>44</v>
      </c>
      <c r="H73" s="1" t="s">
        <v>158</v>
      </c>
      <c r="I73" s="1" t="s">
        <v>21</v>
      </c>
      <c r="J73" s="1">
        <v>1</v>
      </c>
      <c r="K73" s="1">
        <v>72</v>
      </c>
      <c r="L73" s="1">
        <v>72</v>
      </c>
      <c r="M73" s="1">
        <v>72000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72000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72000</v>
      </c>
      <c r="AJ73" s="1">
        <v>1000</v>
      </c>
    </row>
    <row r="74" spans="1:36" hidden="1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44</v>
      </c>
      <c r="H74" s="1" t="s">
        <v>159</v>
      </c>
      <c r="I74" s="1" t="s">
        <v>21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hidden="1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85</v>
      </c>
      <c r="H75" s="1" t="s">
        <v>160</v>
      </c>
      <c r="I75" s="1" t="s">
        <v>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hidden="1" x14ac:dyDescent="0.3">
      <c r="A76" s="1">
        <v>56</v>
      </c>
      <c r="B76" s="1" t="s">
        <v>14</v>
      </c>
      <c r="C76" s="1" t="s">
        <v>60</v>
      </c>
      <c r="D76" s="1" t="s">
        <v>16</v>
      </c>
      <c r="E76" s="1" t="s">
        <v>17</v>
      </c>
      <c r="F76" s="1" t="s">
        <v>29</v>
      </c>
      <c r="G76" s="1" t="s">
        <v>161</v>
      </c>
      <c r="H76" s="1" t="s">
        <v>162</v>
      </c>
      <c r="I76" s="1" t="s">
        <v>26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0</v>
      </c>
      <c r="AJ76" s="1">
        <v>0</v>
      </c>
    </row>
    <row r="77" spans="1:36" x14ac:dyDescent="0.3">
      <c r="A77" s="2"/>
      <c r="B77" s="2" t="s">
        <v>47</v>
      </c>
      <c r="C77" s="2" t="s">
        <v>60</v>
      </c>
      <c r="D77" s="2"/>
      <c r="E77" s="2"/>
      <c r="F77" s="2"/>
      <c r="G77" s="2"/>
      <c r="H77" s="2"/>
      <c r="I77" s="2"/>
      <c r="J77" s="2"/>
      <c r="K77" s="2">
        <v>44070</v>
      </c>
      <c r="L77" s="2">
        <v>44055</v>
      </c>
      <c r="M77" s="2">
        <v>6033980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6033980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6033980</v>
      </c>
      <c r="AJ77" s="2"/>
    </row>
    <row r="78" spans="1:36" hidden="1" x14ac:dyDescent="0.3">
      <c r="A78" s="1">
        <v>1</v>
      </c>
      <c r="B78" s="1" t="s">
        <v>14</v>
      </c>
      <c r="C78" s="1" t="s">
        <v>163</v>
      </c>
      <c r="D78" s="1" t="s">
        <v>16</v>
      </c>
      <c r="E78" s="1" t="s">
        <v>32</v>
      </c>
      <c r="F78" s="1" t="s">
        <v>118</v>
      </c>
      <c r="G78" s="1" t="s">
        <v>164</v>
      </c>
      <c r="H78" s="1" t="s">
        <v>165</v>
      </c>
      <c r="I78" s="1" t="s">
        <v>26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hidden="1" x14ac:dyDescent="0.3">
      <c r="A79" s="1">
        <v>2</v>
      </c>
      <c r="B79" s="1" t="s">
        <v>14</v>
      </c>
      <c r="C79" s="1" t="s">
        <v>163</v>
      </c>
      <c r="D79" s="1" t="s">
        <v>16</v>
      </c>
      <c r="E79" s="1" t="s">
        <v>17</v>
      </c>
      <c r="F79" s="1" t="s">
        <v>18</v>
      </c>
      <c r="G79" s="1" t="s">
        <v>19</v>
      </c>
      <c r="H79" s="1" t="s">
        <v>166</v>
      </c>
      <c r="I79" s="1" t="s">
        <v>21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hidden="1" x14ac:dyDescent="0.3">
      <c r="A80" s="1">
        <v>3</v>
      </c>
      <c r="B80" s="1" t="s">
        <v>14</v>
      </c>
      <c r="C80" s="1" t="s">
        <v>163</v>
      </c>
      <c r="D80" s="1" t="s">
        <v>16</v>
      </c>
      <c r="E80" s="1" t="s">
        <v>17</v>
      </c>
      <c r="F80" s="1" t="s">
        <v>49</v>
      </c>
      <c r="G80" s="1" t="s">
        <v>63</v>
      </c>
      <c r="H80" s="1" t="s">
        <v>167</v>
      </c>
      <c r="I80" s="1" t="s">
        <v>49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hidden="1" x14ac:dyDescent="0.3">
      <c r="A81" s="1">
        <v>4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49</v>
      </c>
      <c r="G81" s="1" t="s">
        <v>63</v>
      </c>
      <c r="H81" s="1" t="s">
        <v>168</v>
      </c>
      <c r="I81" s="1" t="s">
        <v>49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hidden="1" x14ac:dyDescent="0.3">
      <c r="A82" s="1">
        <v>5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49</v>
      </c>
      <c r="G82" s="1" t="s">
        <v>63</v>
      </c>
      <c r="H82" s="1" t="s">
        <v>169</v>
      </c>
      <c r="I82" s="1" t="s">
        <v>49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hidden="1" x14ac:dyDescent="0.3">
      <c r="A83" s="1">
        <v>6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18</v>
      </c>
      <c r="G83" s="1" t="s">
        <v>19</v>
      </c>
      <c r="H83" s="1" t="s">
        <v>170</v>
      </c>
      <c r="I83" s="1" t="s">
        <v>21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hidden="1" x14ac:dyDescent="0.3">
      <c r="A84" s="1">
        <v>7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171</v>
      </c>
      <c r="I84" s="1" t="s">
        <v>21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hidden="1" x14ac:dyDescent="0.3">
      <c r="A85" s="1">
        <v>8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172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hidden="1" x14ac:dyDescent="0.3">
      <c r="A86" s="1">
        <v>9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173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hidden="1" x14ac:dyDescent="0.3">
      <c r="A87" s="1">
        <v>10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29</v>
      </c>
      <c r="G87" s="1" t="s">
        <v>61</v>
      </c>
      <c r="H87" s="1" t="s">
        <v>174</v>
      </c>
      <c r="I87" s="1" t="s">
        <v>26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hidden="1" x14ac:dyDescent="0.3">
      <c r="A88" s="1">
        <v>11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18</v>
      </c>
      <c r="G88" s="1" t="s">
        <v>69</v>
      </c>
      <c r="H88" s="1" t="s">
        <v>175</v>
      </c>
      <c r="I88" s="1" t="s">
        <v>21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hidden="1" x14ac:dyDescent="0.3">
      <c r="A89" s="1">
        <v>12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29</v>
      </c>
      <c r="G89" s="1" t="s">
        <v>61</v>
      </c>
      <c r="H89" s="1" t="s">
        <v>176</v>
      </c>
      <c r="I89" s="1" t="s">
        <v>26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hidden="1" x14ac:dyDescent="0.3">
      <c r="A90" s="1">
        <v>13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18</v>
      </c>
      <c r="G90" s="1" t="s">
        <v>69</v>
      </c>
      <c r="H90" s="1" t="s">
        <v>177</v>
      </c>
      <c r="I90" s="1" t="s">
        <v>21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hidden="1" x14ac:dyDescent="0.3">
      <c r="A91" s="1">
        <v>14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29</v>
      </c>
      <c r="G91" s="1" t="s">
        <v>61</v>
      </c>
      <c r="H91" s="1" t="s">
        <v>178</v>
      </c>
      <c r="I91" s="1" t="s">
        <v>26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hidden="1" x14ac:dyDescent="0.3">
      <c r="A92" s="1">
        <v>15</v>
      </c>
      <c r="B92" s="1" t="s">
        <v>14</v>
      </c>
      <c r="C92" s="1" t="s">
        <v>163</v>
      </c>
      <c r="D92" s="1" t="s">
        <v>16</v>
      </c>
      <c r="E92" s="1" t="s">
        <v>22</v>
      </c>
      <c r="F92" s="1" t="s">
        <v>23</v>
      </c>
      <c r="G92" s="1" t="s">
        <v>24</v>
      </c>
      <c r="H92" s="1" t="s">
        <v>179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hidden="1" x14ac:dyDescent="0.3">
      <c r="A93" s="1">
        <v>16</v>
      </c>
      <c r="B93" s="1" t="s">
        <v>14</v>
      </c>
      <c r="C93" s="1" t="s">
        <v>163</v>
      </c>
      <c r="D93" s="1" t="s">
        <v>16</v>
      </c>
      <c r="E93" s="1" t="s">
        <v>17</v>
      </c>
      <c r="F93" s="1" t="s">
        <v>29</v>
      </c>
      <c r="G93" s="1" t="s">
        <v>79</v>
      </c>
      <c r="H93" s="1" t="s">
        <v>183</v>
      </c>
      <c r="I93" s="1" t="s">
        <v>26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0</v>
      </c>
      <c r="AJ93" s="1">
        <v>0</v>
      </c>
    </row>
    <row r="94" spans="1:36" x14ac:dyDescent="0.3">
      <c r="A94" s="1">
        <v>17</v>
      </c>
      <c r="B94" s="1" t="s">
        <v>14</v>
      </c>
      <c r="C94" s="1" t="s">
        <v>163</v>
      </c>
      <c r="D94" s="1" t="s">
        <v>493</v>
      </c>
      <c r="E94" s="1" t="s">
        <v>17</v>
      </c>
      <c r="F94" s="1" t="s">
        <v>29</v>
      </c>
      <c r="G94" s="1" t="s">
        <v>30</v>
      </c>
      <c r="H94" s="1" t="s">
        <v>193</v>
      </c>
      <c r="I94" s="1" t="s">
        <v>26</v>
      </c>
      <c r="J94" s="1">
        <v>18</v>
      </c>
      <c r="K94" s="1">
        <v>2749</v>
      </c>
      <c r="L94" s="1">
        <v>2749</v>
      </c>
      <c r="M94" s="1">
        <v>260000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260000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260000</v>
      </c>
      <c r="AJ94" s="1">
        <v>94</v>
      </c>
    </row>
    <row r="95" spans="1:36" x14ac:dyDescent="0.3">
      <c r="A95" s="1">
        <v>18</v>
      </c>
      <c r="B95" s="1" t="s">
        <v>14</v>
      </c>
      <c r="C95" s="1" t="s">
        <v>163</v>
      </c>
      <c r="D95" s="1" t="s">
        <v>554</v>
      </c>
      <c r="E95" s="1" t="s">
        <v>17</v>
      </c>
      <c r="F95" s="1" t="s">
        <v>29</v>
      </c>
      <c r="G95" s="1" t="s">
        <v>30</v>
      </c>
      <c r="H95" s="1" t="s">
        <v>97</v>
      </c>
      <c r="I95" s="1" t="s">
        <v>26</v>
      </c>
      <c r="J95" s="1">
        <v>18</v>
      </c>
      <c r="K95" s="1">
        <v>3281</v>
      </c>
      <c r="L95" s="1">
        <v>3281</v>
      </c>
      <c r="M95" s="1">
        <v>300000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300000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300000</v>
      </c>
      <c r="AJ95" s="1">
        <v>91</v>
      </c>
    </row>
    <row r="96" spans="1:36" x14ac:dyDescent="0.3">
      <c r="A96" s="1">
        <v>19</v>
      </c>
      <c r="B96" s="1" t="s">
        <v>14</v>
      </c>
      <c r="C96" s="1" t="s">
        <v>163</v>
      </c>
      <c r="D96" s="1" t="s">
        <v>190</v>
      </c>
      <c r="E96" s="1" t="s">
        <v>17</v>
      </c>
      <c r="F96" s="1" t="s">
        <v>29</v>
      </c>
      <c r="G96" s="1" t="s">
        <v>30</v>
      </c>
      <c r="H96" s="1" t="s">
        <v>494</v>
      </c>
      <c r="I96" s="1" t="s">
        <v>26</v>
      </c>
      <c r="J96" s="1">
        <v>21</v>
      </c>
      <c r="K96" s="1">
        <v>1104</v>
      </c>
      <c r="L96" s="1">
        <v>1104</v>
      </c>
      <c r="M96" s="1">
        <v>150000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150000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150000</v>
      </c>
      <c r="AJ96" s="1">
        <v>135</v>
      </c>
    </row>
    <row r="97" spans="1:36" hidden="1" x14ac:dyDescent="0.3">
      <c r="A97" s="1">
        <v>20</v>
      </c>
      <c r="B97" s="1" t="s">
        <v>14</v>
      </c>
      <c r="C97" s="1" t="s">
        <v>163</v>
      </c>
      <c r="D97" s="1" t="s">
        <v>16</v>
      </c>
      <c r="E97" s="1" t="s">
        <v>17</v>
      </c>
      <c r="F97" s="1" t="s">
        <v>29</v>
      </c>
      <c r="G97" s="1" t="s">
        <v>98</v>
      </c>
      <c r="H97" s="1" t="s">
        <v>194</v>
      </c>
      <c r="I97" s="1" t="s">
        <v>26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hidden="1" x14ac:dyDescent="0.3">
      <c r="A98" s="1">
        <v>21</v>
      </c>
      <c r="B98" s="1" t="s">
        <v>14</v>
      </c>
      <c r="C98" s="1" t="s">
        <v>163</v>
      </c>
      <c r="D98" s="1" t="s">
        <v>16</v>
      </c>
      <c r="E98" s="1" t="s">
        <v>17</v>
      </c>
      <c r="F98" s="1" t="s">
        <v>49</v>
      </c>
      <c r="G98" s="1" t="s">
        <v>195</v>
      </c>
      <c r="H98" s="1" t="s">
        <v>196</v>
      </c>
      <c r="I98" s="1" t="s">
        <v>49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hidden="1" x14ac:dyDescent="0.3">
      <c r="A99" s="1">
        <v>22</v>
      </c>
      <c r="B99" s="1" t="s">
        <v>14</v>
      </c>
      <c r="C99" s="1" t="s">
        <v>163</v>
      </c>
      <c r="D99" s="1" t="s">
        <v>16</v>
      </c>
      <c r="E99" s="1" t="s">
        <v>17</v>
      </c>
      <c r="F99" s="1" t="s">
        <v>18</v>
      </c>
      <c r="G99" s="1" t="s">
        <v>19</v>
      </c>
      <c r="H99" s="1" t="s">
        <v>197</v>
      </c>
      <c r="I99" s="1" t="s">
        <v>198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0</v>
      </c>
      <c r="AJ99" s="1">
        <v>0</v>
      </c>
    </row>
    <row r="100" spans="1:36" hidden="1" x14ac:dyDescent="0.3">
      <c r="A100" s="1">
        <v>23</v>
      </c>
      <c r="B100" s="1" t="s">
        <v>14</v>
      </c>
      <c r="C100" s="1" t="s">
        <v>163</v>
      </c>
      <c r="D100" s="1" t="s">
        <v>16</v>
      </c>
      <c r="E100" s="1" t="s">
        <v>17</v>
      </c>
      <c r="F100" s="1" t="s">
        <v>37</v>
      </c>
      <c r="G100" s="1" t="s">
        <v>123</v>
      </c>
      <c r="H100" s="1" t="s">
        <v>203</v>
      </c>
      <c r="I100" s="1" t="s">
        <v>21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x14ac:dyDescent="0.3">
      <c r="A101" s="1">
        <v>24</v>
      </c>
      <c r="B101" s="1" t="s">
        <v>14</v>
      </c>
      <c r="C101" s="1" t="s">
        <v>163</v>
      </c>
      <c r="D101" s="1" t="s">
        <v>606</v>
      </c>
      <c r="E101" s="1" t="s">
        <v>17</v>
      </c>
      <c r="F101" s="1" t="s">
        <v>18</v>
      </c>
      <c r="G101" s="1" t="s">
        <v>107</v>
      </c>
      <c r="H101" s="1" t="s">
        <v>508</v>
      </c>
      <c r="I101" s="1" t="s">
        <v>21</v>
      </c>
      <c r="J101" s="1">
        <v>12</v>
      </c>
      <c r="K101" s="1">
        <v>419</v>
      </c>
      <c r="L101" s="1">
        <v>419</v>
      </c>
      <c r="M101" s="1">
        <v>44000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44000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44000</v>
      </c>
      <c r="AJ101" s="1">
        <v>105</v>
      </c>
    </row>
    <row r="102" spans="1:36" x14ac:dyDescent="0.3">
      <c r="A102" s="1">
        <v>25</v>
      </c>
      <c r="B102" s="1" t="s">
        <v>14</v>
      </c>
      <c r="C102" s="1" t="s">
        <v>163</v>
      </c>
      <c r="D102" s="1" t="s">
        <v>206</v>
      </c>
      <c r="E102" s="1" t="s">
        <v>17</v>
      </c>
      <c r="F102" s="1" t="s">
        <v>18</v>
      </c>
      <c r="G102" s="1" t="s">
        <v>107</v>
      </c>
      <c r="H102" s="1" t="s">
        <v>207</v>
      </c>
      <c r="I102" s="1" t="s">
        <v>21</v>
      </c>
      <c r="J102" s="1">
        <v>18</v>
      </c>
      <c r="K102" s="1">
        <v>690</v>
      </c>
      <c r="L102" s="1">
        <v>690</v>
      </c>
      <c r="M102" s="1">
        <v>90000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90000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90000</v>
      </c>
      <c r="AJ102" s="1">
        <v>130</v>
      </c>
    </row>
    <row r="103" spans="1:36" x14ac:dyDescent="0.3">
      <c r="A103" s="1">
        <v>26</v>
      </c>
      <c r="B103" s="1" t="s">
        <v>14</v>
      </c>
      <c r="C103" s="1" t="s">
        <v>163</v>
      </c>
      <c r="D103" s="1" t="s">
        <v>208</v>
      </c>
      <c r="E103" s="1" t="s">
        <v>17</v>
      </c>
      <c r="F103" s="1" t="s">
        <v>18</v>
      </c>
      <c r="G103" s="1" t="s">
        <v>107</v>
      </c>
      <c r="H103" s="1" t="s">
        <v>209</v>
      </c>
      <c r="I103" s="1" t="s">
        <v>21</v>
      </c>
      <c r="J103" s="1">
        <v>17</v>
      </c>
      <c r="K103" s="1">
        <v>2189</v>
      </c>
      <c r="L103" s="1">
        <v>2189</v>
      </c>
      <c r="M103" s="1">
        <v>294000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294000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294000</v>
      </c>
      <c r="AJ103" s="1">
        <v>134</v>
      </c>
    </row>
    <row r="104" spans="1:36" x14ac:dyDescent="0.3">
      <c r="A104" s="1">
        <v>27</v>
      </c>
      <c r="B104" s="1" t="s">
        <v>14</v>
      </c>
      <c r="C104" s="1" t="s">
        <v>163</v>
      </c>
      <c r="D104" s="1" t="s">
        <v>593</v>
      </c>
      <c r="E104" s="1" t="s">
        <v>17</v>
      </c>
      <c r="F104" s="1" t="s">
        <v>18</v>
      </c>
      <c r="G104" s="1" t="s">
        <v>107</v>
      </c>
      <c r="H104" s="1" t="s">
        <v>110</v>
      </c>
      <c r="I104" s="1" t="s">
        <v>21</v>
      </c>
      <c r="J104" s="1">
        <v>16</v>
      </c>
      <c r="K104" s="1">
        <v>592</v>
      </c>
      <c r="L104" s="1">
        <v>592</v>
      </c>
      <c r="M104" s="1">
        <v>95000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95000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95000</v>
      </c>
      <c r="AJ104" s="1">
        <v>160</v>
      </c>
    </row>
    <row r="105" spans="1:36" x14ac:dyDescent="0.3">
      <c r="A105" s="1">
        <v>28</v>
      </c>
      <c r="B105" s="1" t="s">
        <v>14</v>
      </c>
      <c r="C105" s="1" t="s">
        <v>163</v>
      </c>
      <c r="D105" s="1" t="s">
        <v>204</v>
      </c>
      <c r="E105" s="1" t="s">
        <v>17</v>
      </c>
      <c r="F105" s="1" t="s">
        <v>18</v>
      </c>
      <c r="G105" s="1" t="s">
        <v>107</v>
      </c>
      <c r="H105" s="1" t="s">
        <v>211</v>
      </c>
      <c r="I105" s="1" t="s">
        <v>21</v>
      </c>
      <c r="J105" s="1">
        <v>13</v>
      </c>
      <c r="K105" s="1">
        <v>660</v>
      </c>
      <c r="L105" s="1">
        <v>655</v>
      </c>
      <c r="M105" s="1">
        <v>84000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84000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84000</v>
      </c>
      <c r="AJ105" s="1">
        <v>127</v>
      </c>
    </row>
    <row r="106" spans="1:36" x14ac:dyDescent="0.3">
      <c r="A106" s="1">
        <v>29</v>
      </c>
      <c r="B106" s="1" t="s">
        <v>14</v>
      </c>
      <c r="C106" s="1" t="s">
        <v>163</v>
      </c>
      <c r="D106" s="1" t="s">
        <v>214</v>
      </c>
      <c r="E106" s="1" t="s">
        <v>17</v>
      </c>
      <c r="F106" s="1" t="s">
        <v>29</v>
      </c>
      <c r="G106" s="1" t="s">
        <v>61</v>
      </c>
      <c r="H106" s="1" t="s">
        <v>338</v>
      </c>
      <c r="I106" s="1" t="s">
        <v>26</v>
      </c>
      <c r="J106" s="1">
        <v>26</v>
      </c>
      <c r="K106" s="1">
        <v>2832</v>
      </c>
      <c r="L106" s="1">
        <v>2832</v>
      </c>
      <c r="M106" s="1">
        <v>281000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281000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281000</v>
      </c>
      <c r="AJ106" s="1">
        <v>99</v>
      </c>
    </row>
    <row r="107" spans="1:36" x14ac:dyDescent="0.3">
      <c r="A107" s="1">
        <v>30</v>
      </c>
      <c r="B107" s="1" t="s">
        <v>14</v>
      </c>
      <c r="C107" s="1" t="s">
        <v>163</v>
      </c>
      <c r="D107" s="1" t="s">
        <v>680</v>
      </c>
      <c r="E107" s="1" t="s">
        <v>17</v>
      </c>
      <c r="F107" s="1" t="s">
        <v>29</v>
      </c>
      <c r="G107" s="1" t="s">
        <v>61</v>
      </c>
      <c r="H107" s="1" t="s">
        <v>213</v>
      </c>
      <c r="I107" s="1" t="s">
        <v>26</v>
      </c>
      <c r="J107" s="1">
        <v>22</v>
      </c>
      <c r="K107" s="1">
        <v>2155</v>
      </c>
      <c r="L107" s="1">
        <v>2155</v>
      </c>
      <c r="M107" s="1">
        <v>215000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215000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215000</v>
      </c>
      <c r="AJ107" s="1">
        <v>99</v>
      </c>
    </row>
    <row r="108" spans="1:36" x14ac:dyDescent="0.3">
      <c r="A108" s="1">
        <v>31</v>
      </c>
      <c r="B108" s="1" t="s">
        <v>14</v>
      </c>
      <c r="C108" s="1" t="s">
        <v>163</v>
      </c>
      <c r="D108" s="1" t="s">
        <v>188</v>
      </c>
      <c r="E108" s="1" t="s">
        <v>17</v>
      </c>
      <c r="F108" s="1" t="s">
        <v>18</v>
      </c>
      <c r="G108" s="1" t="s">
        <v>69</v>
      </c>
      <c r="H108" s="1" t="s">
        <v>403</v>
      </c>
      <c r="I108" s="1" t="s">
        <v>21</v>
      </c>
      <c r="J108" s="1">
        <v>21</v>
      </c>
      <c r="K108" s="1">
        <v>1143</v>
      </c>
      <c r="L108" s="1">
        <v>1143</v>
      </c>
      <c r="M108" s="1">
        <v>166000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166000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166000</v>
      </c>
      <c r="AJ108" s="1">
        <v>145</v>
      </c>
    </row>
    <row r="109" spans="1:36" x14ac:dyDescent="0.3">
      <c r="A109" s="1">
        <v>32</v>
      </c>
      <c r="B109" s="1" t="s">
        <v>14</v>
      </c>
      <c r="C109" s="1" t="s">
        <v>163</v>
      </c>
      <c r="D109" s="1" t="s">
        <v>126</v>
      </c>
      <c r="E109" s="1" t="s">
        <v>17</v>
      </c>
      <c r="F109" s="1" t="s">
        <v>37</v>
      </c>
      <c r="G109" s="1" t="s">
        <v>38</v>
      </c>
      <c r="H109" s="1" t="s">
        <v>216</v>
      </c>
      <c r="I109" s="1" t="s">
        <v>21</v>
      </c>
      <c r="J109" s="1">
        <v>1</v>
      </c>
      <c r="K109" s="1">
        <v>17</v>
      </c>
      <c r="L109" s="1">
        <v>17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0</v>
      </c>
      <c r="AJ109" s="1">
        <v>0</v>
      </c>
    </row>
    <row r="110" spans="1:36" x14ac:dyDescent="0.3">
      <c r="A110" s="1">
        <v>33</v>
      </c>
      <c r="B110" s="1" t="s">
        <v>14</v>
      </c>
      <c r="C110" s="1" t="s">
        <v>163</v>
      </c>
      <c r="D110" s="1" t="s">
        <v>126</v>
      </c>
      <c r="E110" s="1" t="s">
        <v>17</v>
      </c>
      <c r="F110" s="1" t="s">
        <v>29</v>
      </c>
      <c r="G110" s="1" t="s">
        <v>129</v>
      </c>
      <c r="H110" s="1" t="s">
        <v>513</v>
      </c>
      <c r="I110" s="1" t="s">
        <v>21</v>
      </c>
      <c r="J110" s="1">
        <v>19</v>
      </c>
      <c r="K110" s="1">
        <v>1038</v>
      </c>
      <c r="L110" s="1">
        <v>1038</v>
      </c>
      <c r="M110" s="1">
        <v>231000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231000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231000</v>
      </c>
      <c r="AJ110" s="1">
        <v>222</v>
      </c>
    </row>
    <row r="111" spans="1:36" x14ac:dyDescent="0.3">
      <c r="A111" s="1">
        <v>34</v>
      </c>
      <c r="B111" s="1" t="s">
        <v>14</v>
      </c>
      <c r="C111" s="1" t="s">
        <v>163</v>
      </c>
      <c r="D111" s="1" t="s">
        <v>510</v>
      </c>
      <c r="E111" s="1" t="s">
        <v>17</v>
      </c>
      <c r="F111" s="1" t="s">
        <v>29</v>
      </c>
      <c r="G111" s="1" t="s">
        <v>129</v>
      </c>
      <c r="H111" s="1" t="s">
        <v>515</v>
      </c>
      <c r="I111" s="1" t="s">
        <v>21</v>
      </c>
      <c r="J111" s="1">
        <v>22</v>
      </c>
      <c r="K111" s="1">
        <v>1063</v>
      </c>
      <c r="L111" s="1">
        <v>1063</v>
      </c>
      <c r="M111" s="1">
        <v>265000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265000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265000</v>
      </c>
      <c r="AJ111" s="1">
        <v>249</v>
      </c>
    </row>
    <row r="112" spans="1:36" x14ac:dyDescent="0.3">
      <c r="A112" s="1">
        <v>35</v>
      </c>
      <c r="B112" s="1" t="s">
        <v>14</v>
      </c>
      <c r="C112" s="1" t="s">
        <v>163</v>
      </c>
      <c r="D112" s="1" t="s">
        <v>217</v>
      </c>
      <c r="E112" s="1" t="s">
        <v>17</v>
      </c>
      <c r="F112" s="1" t="s">
        <v>29</v>
      </c>
      <c r="G112" s="1" t="s">
        <v>129</v>
      </c>
      <c r="H112" s="1" t="s">
        <v>218</v>
      </c>
      <c r="I112" s="1" t="s">
        <v>21</v>
      </c>
      <c r="J112" s="1">
        <v>21</v>
      </c>
      <c r="K112" s="1">
        <v>883</v>
      </c>
      <c r="L112" s="1">
        <v>883</v>
      </c>
      <c r="M112" s="1">
        <v>188000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188000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188000</v>
      </c>
      <c r="AJ112" s="1">
        <v>212</v>
      </c>
    </row>
    <row r="113" spans="1:36" x14ac:dyDescent="0.3">
      <c r="A113" s="1">
        <v>36</v>
      </c>
      <c r="B113" s="1" t="s">
        <v>14</v>
      </c>
      <c r="C113" s="1" t="s">
        <v>163</v>
      </c>
      <c r="D113" s="1" t="s">
        <v>186</v>
      </c>
      <c r="E113" s="1" t="s">
        <v>17</v>
      </c>
      <c r="F113" s="1" t="s">
        <v>29</v>
      </c>
      <c r="G113" s="1" t="s">
        <v>129</v>
      </c>
      <c r="H113" s="1" t="s">
        <v>220</v>
      </c>
      <c r="I113" s="1" t="s">
        <v>21</v>
      </c>
      <c r="J113" s="1">
        <v>20</v>
      </c>
      <c r="K113" s="1">
        <v>1363</v>
      </c>
      <c r="L113" s="1">
        <v>1363</v>
      </c>
      <c r="M113" s="1">
        <v>223000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223000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223000</v>
      </c>
      <c r="AJ113" s="1">
        <v>163</v>
      </c>
    </row>
    <row r="114" spans="1:36" hidden="1" x14ac:dyDescent="0.3">
      <c r="A114" s="1">
        <v>37</v>
      </c>
      <c r="B114" s="1" t="s">
        <v>14</v>
      </c>
      <c r="C114" s="1" t="s">
        <v>163</v>
      </c>
      <c r="D114" s="1" t="s">
        <v>16</v>
      </c>
      <c r="E114" s="1" t="s">
        <v>17</v>
      </c>
      <c r="F114" s="1" t="s">
        <v>49</v>
      </c>
      <c r="G114" s="1" t="s">
        <v>221</v>
      </c>
      <c r="H114" s="1" t="s">
        <v>222</v>
      </c>
      <c r="I114" s="1" t="s">
        <v>49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0</v>
      </c>
      <c r="AJ114" s="1">
        <v>0</v>
      </c>
    </row>
    <row r="115" spans="1:36" hidden="1" x14ac:dyDescent="0.3">
      <c r="A115" s="1">
        <v>38</v>
      </c>
      <c r="B115" s="1" t="s">
        <v>14</v>
      </c>
      <c r="C115" s="1" t="s">
        <v>163</v>
      </c>
      <c r="D115" s="1" t="s">
        <v>16</v>
      </c>
      <c r="E115" s="1" t="s">
        <v>17</v>
      </c>
      <c r="F115" s="1" t="s">
        <v>152</v>
      </c>
      <c r="G115" s="1" t="s">
        <v>223</v>
      </c>
      <c r="H115" s="1" t="s">
        <v>224</v>
      </c>
      <c r="I115" s="1" t="s">
        <v>198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0</v>
      </c>
      <c r="AJ115" s="1">
        <v>0</v>
      </c>
    </row>
    <row r="116" spans="1:36" hidden="1" x14ac:dyDescent="0.3">
      <c r="A116" s="1">
        <v>39</v>
      </c>
      <c r="B116" s="1" t="s">
        <v>14</v>
      </c>
      <c r="C116" s="1" t="s">
        <v>163</v>
      </c>
      <c r="D116" s="1" t="s">
        <v>16</v>
      </c>
      <c r="E116" s="1" t="s">
        <v>17</v>
      </c>
      <c r="F116" s="1" t="s">
        <v>29</v>
      </c>
      <c r="G116" s="1" t="s">
        <v>227</v>
      </c>
      <c r="H116" s="1" t="s">
        <v>228</v>
      </c>
      <c r="I116" s="1" t="s">
        <v>26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0</v>
      </c>
      <c r="AJ116" s="1">
        <v>0</v>
      </c>
    </row>
    <row r="117" spans="1:36" hidden="1" x14ac:dyDescent="0.3">
      <c r="A117" s="1">
        <v>40</v>
      </c>
      <c r="B117" s="1" t="s">
        <v>14</v>
      </c>
      <c r="C117" s="1" t="s">
        <v>163</v>
      </c>
      <c r="D117" s="1" t="s">
        <v>16</v>
      </c>
      <c r="E117" s="1" t="s">
        <v>17</v>
      </c>
      <c r="F117" s="1" t="s">
        <v>29</v>
      </c>
      <c r="G117" s="1" t="s">
        <v>61</v>
      </c>
      <c r="H117" s="1" t="s">
        <v>229</v>
      </c>
      <c r="I117" s="1" t="s">
        <v>26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0</v>
      </c>
      <c r="AJ117" s="1">
        <v>0</v>
      </c>
    </row>
    <row r="118" spans="1:36" x14ac:dyDescent="0.3">
      <c r="A118" s="1">
        <v>41</v>
      </c>
      <c r="B118" s="1" t="s">
        <v>14</v>
      </c>
      <c r="C118" s="1" t="s">
        <v>163</v>
      </c>
      <c r="D118" s="1" t="s">
        <v>184</v>
      </c>
      <c r="E118" s="1" t="s">
        <v>17</v>
      </c>
      <c r="F118" s="1" t="s">
        <v>29</v>
      </c>
      <c r="G118" s="1" t="s">
        <v>61</v>
      </c>
      <c r="H118" s="1" t="s">
        <v>230</v>
      </c>
      <c r="I118" s="1" t="s">
        <v>26</v>
      </c>
      <c r="J118" s="1">
        <v>21</v>
      </c>
      <c r="K118" s="1">
        <v>1283</v>
      </c>
      <c r="L118" s="1">
        <v>1283</v>
      </c>
      <c r="M118" s="1">
        <v>180000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180000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180000</v>
      </c>
      <c r="AJ118" s="1">
        <v>140</v>
      </c>
    </row>
    <row r="119" spans="1:36" hidden="1" x14ac:dyDescent="0.3">
      <c r="A119" s="1">
        <v>42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37</v>
      </c>
      <c r="G119" s="1" t="s">
        <v>123</v>
      </c>
      <c r="H119" s="1" t="s">
        <v>231</v>
      </c>
      <c r="I119" s="1" t="s">
        <v>21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hidden="1" x14ac:dyDescent="0.3">
      <c r="A120" s="1">
        <v>43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29</v>
      </c>
      <c r="G120" s="1" t="s">
        <v>98</v>
      </c>
      <c r="H120" s="1" t="s">
        <v>232</v>
      </c>
      <c r="I120" s="1" t="s">
        <v>21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hidden="1" x14ac:dyDescent="0.3">
      <c r="A121" s="1">
        <v>44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18</v>
      </c>
      <c r="G121" s="1" t="s">
        <v>69</v>
      </c>
      <c r="H121" s="1" t="s">
        <v>233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hidden="1" x14ac:dyDescent="0.3">
      <c r="A122" s="1">
        <v>45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29</v>
      </c>
      <c r="G122" s="1" t="s">
        <v>44</v>
      </c>
      <c r="H122" s="1" t="s">
        <v>234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hidden="1" x14ac:dyDescent="0.3">
      <c r="A123" s="1">
        <v>46</v>
      </c>
      <c r="B123" s="1" t="s">
        <v>14</v>
      </c>
      <c r="C123" s="1" t="s">
        <v>163</v>
      </c>
      <c r="D123" s="1" t="s">
        <v>16</v>
      </c>
      <c r="E123" s="1" t="s">
        <v>17</v>
      </c>
      <c r="F123" s="1" t="s">
        <v>29</v>
      </c>
      <c r="G123" s="1" t="s">
        <v>44</v>
      </c>
      <c r="H123" s="1" t="s">
        <v>235</v>
      </c>
      <c r="I123" s="1" t="s">
        <v>21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0</v>
      </c>
      <c r="AJ123" s="1">
        <v>0</v>
      </c>
    </row>
    <row r="124" spans="1:36" hidden="1" x14ac:dyDescent="0.3">
      <c r="A124" s="1">
        <v>47</v>
      </c>
      <c r="B124" s="1" t="s">
        <v>14</v>
      </c>
      <c r="C124" s="1" t="s">
        <v>163</v>
      </c>
      <c r="D124" s="1" t="s">
        <v>16</v>
      </c>
      <c r="E124" s="1" t="s">
        <v>17</v>
      </c>
      <c r="F124" s="1" t="s">
        <v>29</v>
      </c>
      <c r="G124" s="1" t="s">
        <v>44</v>
      </c>
      <c r="H124" s="1" t="s">
        <v>236</v>
      </c>
      <c r="I124" s="1" t="s">
        <v>21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0</v>
      </c>
      <c r="AJ124" s="1">
        <v>0</v>
      </c>
    </row>
    <row r="125" spans="1:36" x14ac:dyDescent="0.3">
      <c r="A125" s="2"/>
      <c r="B125" s="2" t="s">
        <v>47</v>
      </c>
      <c r="C125" s="2" t="s">
        <v>163</v>
      </c>
      <c r="D125" s="2"/>
      <c r="E125" s="2"/>
      <c r="F125" s="2"/>
      <c r="G125" s="2"/>
      <c r="H125" s="2"/>
      <c r="I125" s="2"/>
      <c r="J125" s="2"/>
      <c r="K125" s="2">
        <v>23461</v>
      </c>
      <c r="L125" s="2">
        <v>23456</v>
      </c>
      <c r="M125" s="2">
        <v>3066000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3066000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3066000</v>
      </c>
      <c r="AJ125" s="2"/>
    </row>
    <row r="126" spans="1:36" hidden="1" x14ac:dyDescent="0.3">
      <c r="A126" s="1">
        <v>1</v>
      </c>
      <c r="B126" s="1" t="s">
        <v>14</v>
      </c>
      <c r="C126" s="1" t="s">
        <v>237</v>
      </c>
      <c r="D126" s="1" t="s">
        <v>16</v>
      </c>
      <c r="E126" s="1" t="s">
        <v>17</v>
      </c>
      <c r="F126" s="1" t="s">
        <v>49</v>
      </c>
      <c r="G126" s="1" t="s">
        <v>63</v>
      </c>
      <c r="H126" s="1" t="s">
        <v>238</v>
      </c>
      <c r="I126" s="1" t="s">
        <v>49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0</v>
      </c>
      <c r="AJ126" s="1">
        <v>0</v>
      </c>
    </row>
    <row r="127" spans="1:36" hidden="1" x14ac:dyDescent="0.3">
      <c r="A127" s="1">
        <v>2</v>
      </c>
      <c r="B127" s="1" t="s">
        <v>14</v>
      </c>
      <c r="C127" s="1" t="s">
        <v>237</v>
      </c>
      <c r="D127" s="1" t="s">
        <v>16</v>
      </c>
      <c r="E127" s="1" t="s">
        <v>17</v>
      </c>
      <c r="F127" s="1" t="s">
        <v>29</v>
      </c>
      <c r="G127" s="1" t="s">
        <v>61</v>
      </c>
      <c r="H127" s="1" t="s">
        <v>239</v>
      </c>
      <c r="I127" s="1" t="s">
        <v>26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hidden="1" x14ac:dyDescent="0.3">
      <c r="A128" s="1">
        <v>3</v>
      </c>
      <c r="B128" s="1" t="s">
        <v>14</v>
      </c>
      <c r="C128" s="1" t="s">
        <v>237</v>
      </c>
      <c r="D128" s="1" t="s">
        <v>16</v>
      </c>
      <c r="E128" s="1" t="s">
        <v>17</v>
      </c>
      <c r="F128" s="1" t="s">
        <v>29</v>
      </c>
      <c r="G128" s="1" t="s">
        <v>61</v>
      </c>
      <c r="H128" s="1" t="s">
        <v>240</v>
      </c>
      <c r="I128" s="1" t="s">
        <v>26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hidden="1" x14ac:dyDescent="0.3">
      <c r="A129" s="1">
        <v>4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29</v>
      </c>
      <c r="G129" s="1" t="s">
        <v>61</v>
      </c>
      <c r="H129" s="1" t="s">
        <v>241</v>
      </c>
      <c r="I129" s="1" t="s">
        <v>26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hidden="1" x14ac:dyDescent="0.3">
      <c r="A130" s="1">
        <v>5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40</v>
      </c>
      <c r="G130" s="1" t="s">
        <v>242</v>
      </c>
      <c r="H130" s="1" t="s">
        <v>243</v>
      </c>
      <c r="I130" s="1" t="s">
        <v>26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hidden="1" x14ac:dyDescent="0.3">
      <c r="A131" s="1">
        <v>6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61</v>
      </c>
      <c r="H131" s="1" t="s">
        <v>244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hidden="1" x14ac:dyDescent="0.3">
      <c r="A132" s="1">
        <v>7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18</v>
      </c>
      <c r="G132" s="1" t="s">
        <v>69</v>
      </c>
      <c r="H132" s="1" t="s">
        <v>245</v>
      </c>
      <c r="I132" s="1" t="s">
        <v>21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hidden="1" x14ac:dyDescent="0.3">
      <c r="A133" s="1">
        <v>8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29</v>
      </c>
      <c r="G133" s="1" t="s">
        <v>246</v>
      </c>
      <c r="H133" s="1" t="s">
        <v>247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hidden="1" x14ac:dyDescent="0.3">
      <c r="A134" s="1">
        <v>9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29</v>
      </c>
      <c r="G134" s="1" t="s">
        <v>246</v>
      </c>
      <c r="H134" s="1" t="s">
        <v>248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hidden="1" x14ac:dyDescent="0.3">
      <c r="A135" s="1">
        <v>10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61</v>
      </c>
      <c r="H135" s="1" t="s">
        <v>249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hidden="1" x14ac:dyDescent="0.3">
      <c r="A136" s="1">
        <v>11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61</v>
      </c>
      <c r="H136" s="1" t="s">
        <v>250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hidden="1" x14ac:dyDescent="0.3">
      <c r="A137" s="1">
        <v>12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61</v>
      </c>
      <c r="H137" s="1" t="s">
        <v>251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hidden="1" x14ac:dyDescent="0.3">
      <c r="A138" s="1">
        <v>13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79</v>
      </c>
      <c r="H138" s="1" t="s">
        <v>253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hidden="1" x14ac:dyDescent="0.3">
      <c r="A139" s="1">
        <v>14</v>
      </c>
      <c r="B139" s="1" t="s">
        <v>14</v>
      </c>
      <c r="C139" s="1" t="s">
        <v>237</v>
      </c>
      <c r="D139" s="1" t="s">
        <v>16</v>
      </c>
      <c r="E139" s="1" t="s">
        <v>17</v>
      </c>
      <c r="F139" s="1" t="s">
        <v>29</v>
      </c>
      <c r="G139" s="1" t="s">
        <v>61</v>
      </c>
      <c r="H139" s="1" t="s">
        <v>256</v>
      </c>
      <c r="I139" s="1" t="s">
        <v>26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0</v>
      </c>
      <c r="AJ139" s="1">
        <v>0</v>
      </c>
    </row>
    <row r="140" spans="1:36" hidden="1" x14ac:dyDescent="0.3">
      <c r="A140" s="1">
        <v>15</v>
      </c>
      <c r="B140" s="1" t="s">
        <v>14</v>
      </c>
      <c r="C140" s="1" t="s">
        <v>237</v>
      </c>
      <c r="D140" s="1" t="s">
        <v>16</v>
      </c>
      <c r="E140" s="1" t="s">
        <v>17</v>
      </c>
      <c r="F140" s="1" t="s">
        <v>29</v>
      </c>
      <c r="G140" s="1" t="s">
        <v>61</v>
      </c>
      <c r="H140" s="1" t="s">
        <v>258</v>
      </c>
      <c r="I140" s="1" t="s">
        <v>26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0</v>
      </c>
      <c r="AJ140" s="1">
        <v>0</v>
      </c>
    </row>
    <row r="141" spans="1:36" x14ac:dyDescent="0.3">
      <c r="A141" s="1">
        <v>16</v>
      </c>
      <c r="B141" s="1" t="s">
        <v>14</v>
      </c>
      <c r="C141" s="1" t="s">
        <v>237</v>
      </c>
      <c r="D141" s="1" t="s">
        <v>259</v>
      </c>
      <c r="E141" s="1" t="s">
        <v>17</v>
      </c>
      <c r="F141" s="1" t="s">
        <v>29</v>
      </c>
      <c r="G141" s="1" t="s">
        <v>61</v>
      </c>
      <c r="H141" s="1" t="s">
        <v>260</v>
      </c>
      <c r="I141" s="1" t="s">
        <v>26</v>
      </c>
      <c r="J141" s="1">
        <v>16</v>
      </c>
      <c r="K141" s="1">
        <v>3379</v>
      </c>
      <c r="L141" s="1">
        <v>3379</v>
      </c>
      <c r="M141" s="1">
        <v>490000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490000</v>
      </c>
      <c r="X141" s="1">
        <v>0</v>
      </c>
      <c r="Y141" s="1">
        <v>0</v>
      </c>
      <c r="Z141" s="1">
        <v>1000</v>
      </c>
      <c r="AA141" s="1">
        <v>0</v>
      </c>
      <c r="AB141" s="1">
        <v>0</v>
      </c>
      <c r="AC141" s="1">
        <v>0</v>
      </c>
      <c r="AD141" s="1">
        <v>0</v>
      </c>
      <c r="AE141" s="1">
        <v>10000</v>
      </c>
      <c r="AF141" s="1">
        <v>0</v>
      </c>
      <c r="AG141" s="1">
        <v>0</v>
      </c>
      <c r="AH141" s="7">
        <v>11000</v>
      </c>
      <c r="AI141" s="7">
        <v>501000</v>
      </c>
      <c r="AJ141" s="1">
        <v>145</v>
      </c>
    </row>
    <row r="142" spans="1:36" x14ac:dyDescent="0.3">
      <c r="A142" s="1">
        <v>17</v>
      </c>
      <c r="B142" s="1" t="s">
        <v>14</v>
      </c>
      <c r="C142" s="1" t="s">
        <v>237</v>
      </c>
      <c r="D142" s="1" t="s">
        <v>594</v>
      </c>
      <c r="E142" s="1" t="s">
        <v>17</v>
      </c>
      <c r="F142" s="1" t="s">
        <v>29</v>
      </c>
      <c r="G142" s="1" t="s">
        <v>30</v>
      </c>
      <c r="H142" s="1" t="s">
        <v>262</v>
      </c>
      <c r="I142" s="1" t="s">
        <v>26</v>
      </c>
      <c r="J142" s="1">
        <v>17</v>
      </c>
      <c r="K142" s="1">
        <v>3051</v>
      </c>
      <c r="L142" s="1">
        <v>3051</v>
      </c>
      <c r="M142" s="1">
        <v>300000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300000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300000</v>
      </c>
      <c r="AJ142" s="1">
        <v>98</v>
      </c>
    </row>
    <row r="143" spans="1:36" x14ac:dyDescent="0.3">
      <c r="A143" s="1">
        <v>18</v>
      </c>
      <c r="B143" s="1" t="s">
        <v>14</v>
      </c>
      <c r="C143" s="1" t="s">
        <v>237</v>
      </c>
      <c r="D143" s="1" t="s">
        <v>263</v>
      </c>
      <c r="E143" s="1" t="s">
        <v>32</v>
      </c>
      <c r="F143" s="1" t="s">
        <v>75</v>
      </c>
      <c r="G143" s="1" t="s">
        <v>76</v>
      </c>
      <c r="H143" s="1" t="s">
        <v>264</v>
      </c>
      <c r="I143" s="1" t="s">
        <v>26</v>
      </c>
      <c r="J143" s="1">
        <v>3</v>
      </c>
      <c r="K143" s="1">
        <v>302</v>
      </c>
      <c r="L143" s="1">
        <v>302</v>
      </c>
      <c r="M143" s="1">
        <v>96000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96000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96000</v>
      </c>
      <c r="AJ143" s="1">
        <v>317</v>
      </c>
    </row>
    <row r="144" spans="1:36" x14ac:dyDescent="0.3">
      <c r="A144" s="1">
        <v>19</v>
      </c>
      <c r="B144" s="1" t="s">
        <v>14</v>
      </c>
      <c r="C144" s="1" t="s">
        <v>237</v>
      </c>
      <c r="D144" s="1" t="s">
        <v>265</v>
      </c>
      <c r="E144" s="1" t="s">
        <v>17</v>
      </c>
      <c r="F144" s="1" t="s">
        <v>40</v>
      </c>
      <c r="G144" s="1" t="s">
        <v>55</v>
      </c>
      <c r="H144" s="1" t="s">
        <v>266</v>
      </c>
      <c r="I144" s="1" t="s">
        <v>21</v>
      </c>
      <c r="J144" s="1">
        <v>10</v>
      </c>
      <c r="K144" s="1">
        <v>1380</v>
      </c>
      <c r="L144" s="1">
        <v>1380</v>
      </c>
      <c r="M144" s="1">
        <v>100000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100000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10000</v>
      </c>
      <c r="AF144" s="1">
        <v>0</v>
      </c>
      <c r="AG144" s="1">
        <v>0</v>
      </c>
      <c r="AH144" s="7">
        <v>10000</v>
      </c>
      <c r="AI144" s="7">
        <v>110000</v>
      </c>
      <c r="AJ144" s="1">
        <v>72</v>
      </c>
    </row>
    <row r="145" spans="1:36" x14ac:dyDescent="0.3">
      <c r="A145" s="1">
        <v>20</v>
      </c>
      <c r="B145" s="1" t="s">
        <v>14</v>
      </c>
      <c r="C145" s="1" t="s">
        <v>237</v>
      </c>
      <c r="D145" s="1" t="s">
        <v>275</v>
      </c>
      <c r="E145" s="1" t="s">
        <v>17</v>
      </c>
      <c r="F145" s="1" t="s">
        <v>18</v>
      </c>
      <c r="G145" s="1" t="s">
        <v>104</v>
      </c>
      <c r="H145" s="1" t="s">
        <v>443</v>
      </c>
      <c r="I145" s="1" t="s">
        <v>21</v>
      </c>
      <c r="J145" s="1">
        <v>4</v>
      </c>
      <c r="K145" s="1">
        <v>156</v>
      </c>
      <c r="L145" s="1">
        <v>156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0</v>
      </c>
      <c r="AJ145" s="1">
        <v>0</v>
      </c>
    </row>
    <row r="146" spans="1:36" x14ac:dyDescent="0.3">
      <c r="A146" s="1">
        <v>21</v>
      </c>
      <c r="B146" s="1" t="s">
        <v>14</v>
      </c>
      <c r="C146" s="1" t="s">
        <v>237</v>
      </c>
      <c r="D146" s="1" t="s">
        <v>564</v>
      </c>
      <c r="E146" s="1" t="s">
        <v>17</v>
      </c>
      <c r="F146" s="1" t="s">
        <v>29</v>
      </c>
      <c r="G146" s="1" t="s">
        <v>61</v>
      </c>
      <c r="H146" s="1" t="s">
        <v>401</v>
      </c>
      <c r="I146" s="1" t="s">
        <v>26</v>
      </c>
      <c r="J146" s="1">
        <v>21</v>
      </c>
      <c r="K146" s="1">
        <v>2587</v>
      </c>
      <c r="L146" s="1">
        <v>2587</v>
      </c>
      <c r="M146" s="1">
        <v>210000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210000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210000</v>
      </c>
      <c r="AJ146" s="1">
        <v>81</v>
      </c>
    </row>
    <row r="147" spans="1:36" hidden="1" x14ac:dyDescent="0.3">
      <c r="A147" s="1">
        <v>22</v>
      </c>
      <c r="B147" s="1" t="s">
        <v>14</v>
      </c>
      <c r="C147" s="1" t="s">
        <v>237</v>
      </c>
      <c r="D147" s="1" t="s">
        <v>16</v>
      </c>
      <c r="E147" s="1" t="s">
        <v>17</v>
      </c>
      <c r="F147" s="1" t="s">
        <v>29</v>
      </c>
      <c r="G147" s="1" t="s">
        <v>246</v>
      </c>
      <c r="H147" s="1" t="s">
        <v>270</v>
      </c>
      <c r="I147" s="1" t="s">
        <v>21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0</v>
      </c>
      <c r="AJ147" s="1">
        <v>0</v>
      </c>
    </row>
    <row r="148" spans="1:36" x14ac:dyDescent="0.3">
      <c r="A148" s="1">
        <v>23</v>
      </c>
      <c r="B148" s="1" t="s">
        <v>14</v>
      </c>
      <c r="C148" s="1" t="s">
        <v>237</v>
      </c>
      <c r="D148" s="1" t="s">
        <v>257</v>
      </c>
      <c r="E148" s="1" t="s">
        <v>17</v>
      </c>
      <c r="F148" s="1" t="s">
        <v>29</v>
      </c>
      <c r="G148" s="1" t="s">
        <v>129</v>
      </c>
      <c r="H148" s="1" t="s">
        <v>273</v>
      </c>
      <c r="I148" s="1" t="s">
        <v>21</v>
      </c>
      <c r="J148" s="1">
        <v>19</v>
      </c>
      <c r="K148" s="1">
        <v>1346</v>
      </c>
      <c r="L148" s="1">
        <v>1346</v>
      </c>
      <c r="M148" s="1">
        <v>240000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240000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240000</v>
      </c>
      <c r="AJ148" s="1">
        <v>178</v>
      </c>
    </row>
    <row r="149" spans="1:36" x14ac:dyDescent="0.3">
      <c r="A149" s="1">
        <v>24</v>
      </c>
      <c r="B149" s="1" t="s">
        <v>14</v>
      </c>
      <c r="C149" s="1" t="s">
        <v>237</v>
      </c>
      <c r="D149" s="1" t="s">
        <v>263</v>
      </c>
      <c r="E149" s="1" t="s">
        <v>17</v>
      </c>
      <c r="F149" s="1" t="s">
        <v>29</v>
      </c>
      <c r="G149" s="1" t="s">
        <v>129</v>
      </c>
      <c r="H149" s="1" t="s">
        <v>347</v>
      </c>
      <c r="I149" s="1" t="s">
        <v>21</v>
      </c>
      <c r="J149" s="1">
        <v>18</v>
      </c>
      <c r="K149" s="1">
        <v>1091</v>
      </c>
      <c r="L149" s="1">
        <v>1091</v>
      </c>
      <c r="M149" s="1">
        <v>205000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205000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205000</v>
      </c>
      <c r="AJ149" s="1">
        <v>187</v>
      </c>
    </row>
    <row r="150" spans="1:36" hidden="1" x14ac:dyDescent="0.3">
      <c r="A150" s="1">
        <v>25</v>
      </c>
      <c r="B150" s="1" t="s">
        <v>14</v>
      </c>
      <c r="C150" s="1" t="s">
        <v>237</v>
      </c>
      <c r="D150" s="1" t="s">
        <v>16</v>
      </c>
      <c r="E150" s="1" t="s">
        <v>17</v>
      </c>
      <c r="F150" s="1" t="s">
        <v>37</v>
      </c>
      <c r="G150" s="1" t="s">
        <v>83</v>
      </c>
      <c r="H150" s="1" t="s">
        <v>274</v>
      </c>
      <c r="I150" s="1" t="s">
        <v>49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0</v>
      </c>
      <c r="AJ150" s="1">
        <v>0</v>
      </c>
    </row>
    <row r="151" spans="1:36" x14ac:dyDescent="0.3">
      <c r="A151" s="1">
        <v>26</v>
      </c>
      <c r="B151" s="1" t="s">
        <v>14</v>
      </c>
      <c r="C151" s="1" t="s">
        <v>237</v>
      </c>
      <c r="D151" s="1" t="s">
        <v>562</v>
      </c>
      <c r="E151" s="1" t="s">
        <v>17</v>
      </c>
      <c r="F151" s="1" t="s">
        <v>29</v>
      </c>
      <c r="G151" s="1" t="s">
        <v>61</v>
      </c>
      <c r="H151" s="1" t="s">
        <v>276</v>
      </c>
      <c r="I151" s="1" t="s">
        <v>26</v>
      </c>
      <c r="J151" s="1">
        <v>21</v>
      </c>
      <c r="K151" s="1">
        <v>2374</v>
      </c>
      <c r="L151" s="1">
        <v>2374</v>
      </c>
      <c r="M151" s="1">
        <v>300000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300000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300000</v>
      </c>
      <c r="AJ151" s="1">
        <v>126</v>
      </c>
    </row>
    <row r="152" spans="1:36" x14ac:dyDescent="0.3">
      <c r="A152" s="1">
        <v>27</v>
      </c>
      <c r="B152" s="1" t="s">
        <v>14</v>
      </c>
      <c r="C152" s="1" t="s">
        <v>237</v>
      </c>
      <c r="D152" s="1" t="s">
        <v>272</v>
      </c>
      <c r="E152" s="1" t="s">
        <v>17</v>
      </c>
      <c r="F152" s="1" t="s">
        <v>29</v>
      </c>
      <c r="G152" s="1" t="s">
        <v>61</v>
      </c>
      <c r="H152" s="1" t="s">
        <v>278</v>
      </c>
      <c r="I152" s="1" t="s">
        <v>26</v>
      </c>
      <c r="J152" s="1">
        <v>21</v>
      </c>
      <c r="K152" s="1">
        <v>3512</v>
      </c>
      <c r="L152" s="1">
        <v>3512</v>
      </c>
      <c r="M152" s="1">
        <v>360000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360000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360000</v>
      </c>
      <c r="AJ152" s="1">
        <v>102</v>
      </c>
    </row>
    <row r="153" spans="1:36" x14ac:dyDescent="0.3">
      <c r="A153" s="1">
        <v>28</v>
      </c>
      <c r="B153" s="1" t="s">
        <v>14</v>
      </c>
      <c r="C153" s="1" t="s">
        <v>237</v>
      </c>
      <c r="D153" s="1" t="s">
        <v>279</v>
      </c>
      <c r="E153" s="1" t="s">
        <v>17</v>
      </c>
      <c r="F153" s="1" t="s">
        <v>29</v>
      </c>
      <c r="G153" s="1" t="s">
        <v>61</v>
      </c>
      <c r="H153" s="1" t="s">
        <v>280</v>
      </c>
      <c r="I153" s="1" t="s">
        <v>26</v>
      </c>
      <c r="J153" s="1">
        <v>22</v>
      </c>
      <c r="K153" s="1">
        <v>3137</v>
      </c>
      <c r="L153" s="1">
        <v>3137</v>
      </c>
      <c r="M153" s="1">
        <v>360000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360000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360000</v>
      </c>
      <c r="AJ153" s="1">
        <v>114</v>
      </c>
    </row>
    <row r="154" spans="1:36" x14ac:dyDescent="0.3">
      <c r="A154" s="1">
        <v>29</v>
      </c>
      <c r="B154" s="1" t="s">
        <v>14</v>
      </c>
      <c r="C154" s="1" t="s">
        <v>237</v>
      </c>
      <c r="D154" s="1" t="s">
        <v>596</v>
      </c>
      <c r="E154" s="1" t="s">
        <v>32</v>
      </c>
      <c r="F154" s="1" t="s">
        <v>29</v>
      </c>
      <c r="G154" s="1" t="s">
        <v>33</v>
      </c>
      <c r="H154" s="1" t="s">
        <v>281</v>
      </c>
      <c r="I154" s="1" t="s">
        <v>26</v>
      </c>
      <c r="J154" s="1">
        <v>19</v>
      </c>
      <c r="K154" s="1">
        <v>2363</v>
      </c>
      <c r="L154" s="1">
        <v>2363</v>
      </c>
      <c r="M154" s="1">
        <v>280000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13000</v>
      </c>
      <c r="T154" s="1">
        <v>0</v>
      </c>
      <c r="U154" s="1">
        <v>0</v>
      </c>
      <c r="V154" s="1">
        <v>0</v>
      </c>
      <c r="W154" s="7">
        <v>293000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293000</v>
      </c>
      <c r="AJ154" s="1">
        <v>118</v>
      </c>
    </row>
    <row r="155" spans="1:36" hidden="1" x14ac:dyDescent="0.3">
      <c r="A155" s="1">
        <v>30</v>
      </c>
      <c r="B155" s="1" t="s">
        <v>14</v>
      </c>
      <c r="C155" s="1" t="s">
        <v>237</v>
      </c>
      <c r="D155" s="1" t="s">
        <v>16</v>
      </c>
      <c r="E155" s="1" t="s">
        <v>17</v>
      </c>
      <c r="F155" s="1" t="s">
        <v>29</v>
      </c>
      <c r="G155" s="1" t="s">
        <v>282</v>
      </c>
      <c r="H155" s="1" t="s">
        <v>283</v>
      </c>
      <c r="I155" s="1" t="s">
        <v>21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0</v>
      </c>
      <c r="AJ155" s="1">
        <v>0</v>
      </c>
    </row>
    <row r="156" spans="1:36" x14ac:dyDescent="0.3">
      <c r="A156" s="1">
        <v>31</v>
      </c>
      <c r="B156" s="1" t="s">
        <v>14</v>
      </c>
      <c r="C156" s="1" t="s">
        <v>237</v>
      </c>
      <c r="D156" s="1" t="s">
        <v>740</v>
      </c>
      <c r="E156" s="1" t="s">
        <v>32</v>
      </c>
      <c r="F156" s="1" t="s">
        <v>29</v>
      </c>
      <c r="G156" s="1" t="s">
        <v>33</v>
      </c>
      <c r="H156" s="1" t="s">
        <v>284</v>
      </c>
      <c r="I156" s="1" t="s">
        <v>26</v>
      </c>
      <c r="J156" s="1">
        <v>21</v>
      </c>
      <c r="K156" s="1">
        <v>2895</v>
      </c>
      <c r="L156" s="1">
        <v>2895</v>
      </c>
      <c r="M156" s="1">
        <v>370000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14400</v>
      </c>
      <c r="T156" s="1">
        <v>0</v>
      </c>
      <c r="U156" s="1">
        <v>0</v>
      </c>
      <c r="V156" s="1">
        <v>0</v>
      </c>
      <c r="W156" s="7">
        <v>384400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384400</v>
      </c>
      <c r="AJ156" s="1">
        <v>127</v>
      </c>
    </row>
    <row r="157" spans="1:36" hidden="1" x14ac:dyDescent="0.3">
      <c r="A157" s="1">
        <v>32</v>
      </c>
      <c r="B157" s="1" t="s">
        <v>14</v>
      </c>
      <c r="C157" s="1" t="s">
        <v>237</v>
      </c>
      <c r="D157" s="1" t="s">
        <v>16</v>
      </c>
      <c r="E157" s="1" t="s">
        <v>17</v>
      </c>
      <c r="F157" s="1" t="s">
        <v>29</v>
      </c>
      <c r="G157" s="1" t="s">
        <v>61</v>
      </c>
      <c r="H157" s="1" t="s">
        <v>286</v>
      </c>
      <c r="I157" s="1" t="s">
        <v>26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0</v>
      </c>
      <c r="AJ157" s="1">
        <v>0</v>
      </c>
    </row>
    <row r="158" spans="1:36" hidden="1" x14ac:dyDescent="0.3">
      <c r="A158" s="1">
        <v>33</v>
      </c>
      <c r="B158" s="1" t="s">
        <v>14</v>
      </c>
      <c r="C158" s="1" t="s">
        <v>237</v>
      </c>
      <c r="D158" s="1" t="s">
        <v>16</v>
      </c>
      <c r="E158" s="1" t="s">
        <v>17</v>
      </c>
      <c r="F158" s="1" t="s">
        <v>29</v>
      </c>
      <c r="G158" s="1" t="s">
        <v>61</v>
      </c>
      <c r="H158" s="1" t="s">
        <v>287</v>
      </c>
      <c r="I158" s="1" t="s">
        <v>26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0</v>
      </c>
      <c r="AJ158" s="1">
        <v>0</v>
      </c>
    </row>
    <row r="159" spans="1:36" hidden="1" x14ac:dyDescent="0.3">
      <c r="A159" s="1">
        <v>34</v>
      </c>
      <c r="B159" s="1" t="s">
        <v>14</v>
      </c>
      <c r="C159" s="1" t="s">
        <v>237</v>
      </c>
      <c r="D159" s="1" t="s">
        <v>16</v>
      </c>
      <c r="E159" s="1" t="s">
        <v>17</v>
      </c>
      <c r="F159" s="1" t="s">
        <v>29</v>
      </c>
      <c r="G159" s="1" t="s">
        <v>61</v>
      </c>
      <c r="H159" s="1" t="s">
        <v>288</v>
      </c>
      <c r="I159" s="1" t="s">
        <v>26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0</v>
      </c>
      <c r="AJ159" s="1">
        <v>0</v>
      </c>
    </row>
    <row r="160" spans="1:36" x14ac:dyDescent="0.3">
      <c r="A160" s="1">
        <v>35</v>
      </c>
      <c r="B160" s="1" t="s">
        <v>14</v>
      </c>
      <c r="C160" s="1" t="s">
        <v>237</v>
      </c>
      <c r="D160" s="1" t="s">
        <v>561</v>
      </c>
      <c r="E160" s="1" t="s">
        <v>17</v>
      </c>
      <c r="F160" s="1" t="s">
        <v>29</v>
      </c>
      <c r="G160" s="1" t="s">
        <v>61</v>
      </c>
      <c r="H160" s="1" t="s">
        <v>289</v>
      </c>
      <c r="I160" s="1" t="s">
        <v>26</v>
      </c>
      <c r="J160" s="1">
        <v>20</v>
      </c>
      <c r="K160" s="1">
        <v>3323</v>
      </c>
      <c r="L160" s="1">
        <v>3323</v>
      </c>
      <c r="M160" s="1">
        <v>360000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360000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360000</v>
      </c>
      <c r="AJ160" s="1">
        <v>108</v>
      </c>
    </row>
    <row r="161" spans="1:36" x14ac:dyDescent="0.3">
      <c r="A161" s="1">
        <v>36</v>
      </c>
      <c r="B161" s="1" t="s">
        <v>14</v>
      </c>
      <c r="C161" s="1" t="s">
        <v>237</v>
      </c>
      <c r="D161" s="1" t="s">
        <v>267</v>
      </c>
      <c r="E161" s="1" t="s">
        <v>17</v>
      </c>
      <c r="F161" s="1" t="s">
        <v>29</v>
      </c>
      <c r="G161" s="1" t="s">
        <v>61</v>
      </c>
      <c r="H161" s="1" t="s">
        <v>290</v>
      </c>
      <c r="I161" s="1" t="s">
        <v>26</v>
      </c>
      <c r="J161" s="1">
        <v>21</v>
      </c>
      <c r="K161" s="1">
        <v>3467</v>
      </c>
      <c r="L161" s="1">
        <v>3467</v>
      </c>
      <c r="M161" s="1">
        <v>390000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390000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390000</v>
      </c>
      <c r="AJ161" s="1">
        <v>112</v>
      </c>
    </row>
    <row r="162" spans="1:36" x14ac:dyDescent="0.3">
      <c r="A162" s="1">
        <v>37</v>
      </c>
      <c r="B162" s="1" t="s">
        <v>14</v>
      </c>
      <c r="C162" s="1" t="s">
        <v>237</v>
      </c>
      <c r="D162" s="1" t="s">
        <v>608</v>
      </c>
      <c r="E162" s="1" t="s">
        <v>17</v>
      </c>
      <c r="F162" s="1" t="s">
        <v>29</v>
      </c>
      <c r="G162" s="1" t="s">
        <v>61</v>
      </c>
      <c r="H162" s="1" t="s">
        <v>291</v>
      </c>
      <c r="I162" s="1" t="s">
        <v>26</v>
      </c>
      <c r="J162" s="1">
        <v>19</v>
      </c>
      <c r="K162" s="1">
        <v>3292</v>
      </c>
      <c r="L162" s="1">
        <v>3292</v>
      </c>
      <c r="M162" s="1">
        <v>388000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388000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388000</v>
      </c>
      <c r="AJ162" s="1">
        <v>117</v>
      </c>
    </row>
    <row r="163" spans="1:36" hidden="1" x14ac:dyDescent="0.3">
      <c r="A163" s="1">
        <v>38</v>
      </c>
      <c r="B163" s="1" t="s">
        <v>14</v>
      </c>
      <c r="C163" s="1" t="s">
        <v>237</v>
      </c>
      <c r="D163" s="1" t="s">
        <v>16</v>
      </c>
      <c r="E163" s="1" t="s">
        <v>17</v>
      </c>
      <c r="F163" s="1" t="s">
        <v>29</v>
      </c>
      <c r="G163" s="1" t="s">
        <v>44</v>
      </c>
      <c r="H163" s="1" t="s">
        <v>292</v>
      </c>
      <c r="I163" s="1" t="s">
        <v>21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0</v>
      </c>
      <c r="AJ163" s="1">
        <v>0</v>
      </c>
    </row>
    <row r="164" spans="1:36" hidden="1" x14ac:dyDescent="0.3">
      <c r="A164" s="1">
        <v>39</v>
      </c>
      <c r="B164" s="1" t="s">
        <v>14</v>
      </c>
      <c r="C164" s="1" t="s">
        <v>237</v>
      </c>
      <c r="D164" s="1" t="s">
        <v>16</v>
      </c>
      <c r="E164" s="1" t="s">
        <v>17</v>
      </c>
      <c r="F164" s="1" t="s">
        <v>29</v>
      </c>
      <c r="G164" s="1" t="s">
        <v>98</v>
      </c>
      <c r="H164" s="1" t="s">
        <v>293</v>
      </c>
      <c r="I164" s="1" t="s">
        <v>21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0</v>
      </c>
      <c r="AJ164" s="1">
        <v>0</v>
      </c>
    </row>
    <row r="165" spans="1:36" hidden="1" x14ac:dyDescent="0.3">
      <c r="A165" s="1">
        <v>40</v>
      </c>
      <c r="B165" s="1" t="s">
        <v>14</v>
      </c>
      <c r="C165" s="1" t="s">
        <v>237</v>
      </c>
      <c r="D165" s="1" t="s">
        <v>16</v>
      </c>
      <c r="E165" s="1" t="s">
        <v>17</v>
      </c>
      <c r="F165" s="1" t="s">
        <v>37</v>
      </c>
      <c r="G165" s="1" t="s">
        <v>83</v>
      </c>
      <c r="H165" s="1" t="s">
        <v>294</v>
      </c>
      <c r="I165" s="1" t="s">
        <v>21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0</v>
      </c>
      <c r="AJ165" s="1">
        <v>0</v>
      </c>
    </row>
    <row r="166" spans="1:36" x14ac:dyDescent="0.3">
      <c r="A166" s="2"/>
      <c r="B166" s="2" t="s">
        <v>47</v>
      </c>
      <c r="C166" s="2" t="s">
        <v>237</v>
      </c>
      <c r="D166" s="2"/>
      <c r="E166" s="2"/>
      <c r="F166" s="2"/>
      <c r="G166" s="2"/>
      <c r="H166" s="2"/>
      <c r="I166" s="2"/>
      <c r="J166" s="2"/>
      <c r="K166" s="2">
        <v>37655</v>
      </c>
      <c r="L166" s="2">
        <v>37655</v>
      </c>
      <c r="M166" s="2">
        <v>4449000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27400</v>
      </c>
      <c r="T166" s="2">
        <v>0</v>
      </c>
      <c r="U166" s="2">
        <v>0</v>
      </c>
      <c r="V166" s="2">
        <v>0</v>
      </c>
      <c r="W166" s="2">
        <v>4476400</v>
      </c>
      <c r="X166" s="2">
        <v>0</v>
      </c>
      <c r="Y166" s="2">
        <v>0</v>
      </c>
      <c r="Z166" s="2">
        <v>1000</v>
      </c>
      <c r="AA166" s="2">
        <v>0</v>
      </c>
      <c r="AB166" s="2">
        <v>0</v>
      </c>
      <c r="AC166" s="2">
        <v>0</v>
      </c>
      <c r="AD166" s="2">
        <v>0</v>
      </c>
      <c r="AE166" s="2">
        <v>20000</v>
      </c>
      <c r="AF166" s="2">
        <v>0</v>
      </c>
      <c r="AG166" s="2">
        <v>0</v>
      </c>
      <c r="AH166" s="2">
        <v>21000</v>
      </c>
      <c r="AI166" s="2">
        <v>4497400</v>
      </c>
      <c r="AJ166" s="2"/>
    </row>
    <row r="167" spans="1:36" hidden="1" x14ac:dyDescent="0.3">
      <c r="A167" s="1">
        <v>1</v>
      </c>
      <c r="B167" s="1" t="s">
        <v>14</v>
      </c>
      <c r="C167" s="1" t="s">
        <v>295</v>
      </c>
      <c r="D167" s="1" t="s">
        <v>16</v>
      </c>
      <c r="E167" s="1" t="s">
        <v>17</v>
      </c>
      <c r="F167" s="1" t="s">
        <v>29</v>
      </c>
      <c r="G167" s="1" t="s">
        <v>61</v>
      </c>
      <c r="H167" s="1" t="s">
        <v>296</v>
      </c>
      <c r="I167" s="1" t="s">
        <v>26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0</v>
      </c>
      <c r="AJ167" s="1">
        <v>0</v>
      </c>
    </row>
    <row r="168" spans="1:36" hidden="1" x14ac:dyDescent="0.3">
      <c r="A168" s="1">
        <v>2</v>
      </c>
      <c r="B168" s="1" t="s">
        <v>14</v>
      </c>
      <c r="C168" s="1" t="s">
        <v>295</v>
      </c>
      <c r="D168" s="1" t="s">
        <v>16</v>
      </c>
      <c r="E168" s="1" t="s">
        <v>17</v>
      </c>
      <c r="F168" s="1" t="s">
        <v>18</v>
      </c>
      <c r="G168" s="1" t="s">
        <v>19</v>
      </c>
      <c r="H168" s="1" t="s">
        <v>297</v>
      </c>
      <c r="I168" s="1" t="s">
        <v>21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hidden="1" x14ac:dyDescent="0.3">
      <c r="A169" s="1">
        <v>3</v>
      </c>
      <c r="B169" s="1" t="s">
        <v>14</v>
      </c>
      <c r="C169" s="1" t="s">
        <v>295</v>
      </c>
      <c r="D169" s="1" t="s">
        <v>16</v>
      </c>
      <c r="E169" s="1" t="s">
        <v>17</v>
      </c>
      <c r="F169" s="1" t="s">
        <v>29</v>
      </c>
      <c r="G169" s="1" t="s">
        <v>246</v>
      </c>
      <c r="H169" s="1" t="s">
        <v>298</v>
      </c>
      <c r="I169" s="1" t="s">
        <v>26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hidden="1" x14ac:dyDescent="0.3">
      <c r="A170" s="1">
        <v>4</v>
      </c>
      <c r="B170" s="1" t="s">
        <v>14</v>
      </c>
      <c r="C170" s="1" t="s">
        <v>295</v>
      </c>
      <c r="D170" s="1" t="s">
        <v>16</v>
      </c>
      <c r="E170" s="1" t="s">
        <v>17</v>
      </c>
      <c r="F170" s="1" t="s">
        <v>18</v>
      </c>
      <c r="G170" s="1" t="s">
        <v>19</v>
      </c>
      <c r="H170" s="1" t="s">
        <v>299</v>
      </c>
      <c r="I170" s="1" t="s">
        <v>21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hidden="1" x14ac:dyDescent="0.3">
      <c r="A171" s="1">
        <v>5</v>
      </c>
      <c r="B171" s="1" t="s">
        <v>14</v>
      </c>
      <c r="C171" s="1" t="s">
        <v>295</v>
      </c>
      <c r="D171" s="1" t="s">
        <v>16</v>
      </c>
      <c r="E171" s="1" t="s">
        <v>17</v>
      </c>
      <c r="F171" s="1" t="s">
        <v>29</v>
      </c>
      <c r="G171" s="1" t="s">
        <v>61</v>
      </c>
      <c r="H171" s="1" t="s">
        <v>300</v>
      </c>
      <c r="I171" s="1" t="s">
        <v>26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hidden="1" x14ac:dyDescent="0.3">
      <c r="A172" s="1">
        <v>6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29</v>
      </c>
      <c r="G172" s="1" t="s">
        <v>61</v>
      </c>
      <c r="H172" s="1" t="s">
        <v>301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hidden="1" x14ac:dyDescent="0.3">
      <c r="A173" s="1">
        <v>7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18</v>
      </c>
      <c r="G173" s="1" t="s">
        <v>19</v>
      </c>
      <c r="H173" s="1" t="s">
        <v>302</v>
      </c>
      <c r="I173" s="1" t="s">
        <v>198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hidden="1" x14ac:dyDescent="0.3">
      <c r="A174" s="1">
        <v>8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40</v>
      </c>
      <c r="G174" s="1" t="s">
        <v>242</v>
      </c>
      <c r="H174" s="1" t="s">
        <v>303</v>
      </c>
      <c r="I174" s="1" t="s">
        <v>26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hidden="1" x14ac:dyDescent="0.3">
      <c r="A175" s="1">
        <v>9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29</v>
      </c>
      <c r="G175" s="1" t="s">
        <v>61</v>
      </c>
      <c r="H175" s="1" t="s">
        <v>304</v>
      </c>
      <c r="I175" s="1" t="s">
        <v>26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hidden="1" x14ac:dyDescent="0.3">
      <c r="A176" s="1">
        <v>10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29</v>
      </c>
      <c r="G176" s="1" t="s">
        <v>61</v>
      </c>
      <c r="H176" s="1" t="s">
        <v>305</v>
      </c>
      <c r="I176" s="1" t="s">
        <v>26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hidden="1" x14ac:dyDescent="0.3">
      <c r="A177" s="1">
        <v>11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29</v>
      </c>
      <c r="G177" s="1" t="s">
        <v>61</v>
      </c>
      <c r="H177" s="1" t="s">
        <v>306</v>
      </c>
      <c r="I177" s="1" t="s">
        <v>26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hidden="1" x14ac:dyDescent="0.3">
      <c r="A178" s="1">
        <v>12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307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hidden="1" x14ac:dyDescent="0.3">
      <c r="A179" s="1">
        <v>13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18</v>
      </c>
      <c r="G179" s="1" t="s">
        <v>69</v>
      </c>
      <c r="H179" s="1" t="s">
        <v>308</v>
      </c>
      <c r="I179" s="1" t="s">
        <v>21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hidden="1" x14ac:dyDescent="0.3">
      <c r="A180" s="1">
        <v>14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18</v>
      </c>
      <c r="G180" s="1" t="s">
        <v>69</v>
      </c>
      <c r="H180" s="1" t="s">
        <v>309</v>
      </c>
      <c r="I180" s="1" t="s">
        <v>21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hidden="1" x14ac:dyDescent="0.3">
      <c r="A181" s="1">
        <v>15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29</v>
      </c>
      <c r="G181" s="1" t="s">
        <v>61</v>
      </c>
      <c r="H181" s="1" t="s">
        <v>310</v>
      </c>
      <c r="I181" s="1" t="s">
        <v>26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hidden="1" x14ac:dyDescent="0.3">
      <c r="A182" s="1">
        <v>16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29</v>
      </c>
      <c r="G182" s="1" t="s">
        <v>79</v>
      </c>
      <c r="H182" s="1" t="s">
        <v>312</v>
      </c>
      <c r="I182" s="1" t="s">
        <v>26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hidden="1" x14ac:dyDescent="0.3">
      <c r="A183" s="1">
        <v>17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18</v>
      </c>
      <c r="G183" s="1" t="s">
        <v>104</v>
      </c>
      <c r="H183" s="1" t="s">
        <v>314</v>
      </c>
      <c r="I183" s="1" t="s">
        <v>21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hidden="1" x14ac:dyDescent="0.3">
      <c r="A184" s="1">
        <v>18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29</v>
      </c>
      <c r="G184" s="1" t="s">
        <v>79</v>
      </c>
      <c r="H184" s="1" t="s">
        <v>316</v>
      </c>
      <c r="I184" s="1" t="s">
        <v>26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hidden="1" x14ac:dyDescent="0.3">
      <c r="A185" s="1">
        <v>19</v>
      </c>
      <c r="B185" s="1" t="s">
        <v>14</v>
      </c>
      <c r="C185" s="1" t="s">
        <v>295</v>
      </c>
      <c r="D185" s="1" t="s">
        <v>16</v>
      </c>
      <c r="E185" s="1" t="s">
        <v>17</v>
      </c>
      <c r="F185" s="1" t="s">
        <v>29</v>
      </c>
      <c r="G185" s="1" t="s">
        <v>79</v>
      </c>
      <c r="H185" s="1" t="s">
        <v>318</v>
      </c>
      <c r="I185" s="1" t="s">
        <v>26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hidden="1" x14ac:dyDescent="0.3">
      <c r="A186" s="1">
        <v>20</v>
      </c>
      <c r="B186" s="1" t="s">
        <v>14</v>
      </c>
      <c r="C186" s="1" t="s">
        <v>295</v>
      </c>
      <c r="D186" s="1" t="s">
        <v>16</v>
      </c>
      <c r="E186" s="1" t="s">
        <v>17</v>
      </c>
      <c r="F186" s="1" t="s">
        <v>18</v>
      </c>
      <c r="G186" s="1" t="s">
        <v>104</v>
      </c>
      <c r="H186" s="1" t="s">
        <v>320</v>
      </c>
      <c r="I186" s="1" t="s">
        <v>21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0</v>
      </c>
      <c r="AJ186" s="1">
        <v>0</v>
      </c>
    </row>
    <row r="187" spans="1:36" hidden="1" x14ac:dyDescent="0.3">
      <c r="A187" s="1">
        <v>21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29</v>
      </c>
      <c r="G187" s="1" t="s">
        <v>85</v>
      </c>
      <c r="H187" s="1" t="s">
        <v>321</v>
      </c>
      <c r="I187" s="1" t="s">
        <v>26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22</v>
      </c>
      <c r="B188" s="1" t="s">
        <v>14</v>
      </c>
      <c r="C188" s="1" t="s">
        <v>295</v>
      </c>
      <c r="D188" s="1" t="s">
        <v>444</v>
      </c>
      <c r="E188" s="1" t="s">
        <v>17</v>
      </c>
      <c r="F188" s="1" t="s">
        <v>49</v>
      </c>
      <c r="G188" s="1" t="s">
        <v>88</v>
      </c>
      <c r="H188" s="1" t="s">
        <v>189</v>
      </c>
      <c r="I188" s="1" t="s">
        <v>49</v>
      </c>
      <c r="J188" s="1">
        <v>13</v>
      </c>
      <c r="K188" s="1">
        <v>1325</v>
      </c>
      <c r="L188" s="1">
        <v>1325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23</v>
      </c>
      <c r="B189" s="1" t="s">
        <v>14</v>
      </c>
      <c r="C189" s="1" t="s">
        <v>295</v>
      </c>
      <c r="D189" s="1" t="s">
        <v>333</v>
      </c>
      <c r="E189" s="1" t="s">
        <v>17</v>
      </c>
      <c r="F189" s="1" t="s">
        <v>49</v>
      </c>
      <c r="G189" s="1" t="s">
        <v>88</v>
      </c>
      <c r="H189" s="1" t="s">
        <v>191</v>
      </c>
      <c r="I189" s="1" t="s">
        <v>49</v>
      </c>
      <c r="J189" s="1">
        <v>16</v>
      </c>
      <c r="K189" s="1">
        <v>1779</v>
      </c>
      <c r="L189" s="1">
        <v>1779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hidden="1" x14ac:dyDescent="0.3">
      <c r="A190" s="1">
        <v>24</v>
      </c>
      <c r="B190" s="1" t="s">
        <v>14</v>
      </c>
      <c r="C190" s="1" t="s">
        <v>295</v>
      </c>
      <c r="D190" s="1" t="s">
        <v>16</v>
      </c>
      <c r="E190" s="1" t="s">
        <v>17</v>
      </c>
      <c r="F190" s="1" t="s">
        <v>29</v>
      </c>
      <c r="G190" s="1" t="s">
        <v>246</v>
      </c>
      <c r="H190" s="1" t="s">
        <v>324</v>
      </c>
      <c r="I190" s="1" t="s">
        <v>26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hidden="1" x14ac:dyDescent="0.3">
      <c r="A191" s="1">
        <v>25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29</v>
      </c>
      <c r="G191" s="1" t="s">
        <v>30</v>
      </c>
      <c r="H191" s="1" t="s">
        <v>325</v>
      </c>
      <c r="I191" s="1" t="s">
        <v>26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x14ac:dyDescent="0.3">
      <c r="A192" s="1">
        <v>26</v>
      </c>
      <c r="B192" s="1" t="s">
        <v>14</v>
      </c>
      <c r="C192" s="1" t="s">
        <v>295</v>
      </c>
      <c r="D192" s="1" t="s">
        <v>342</v>
      </c>
      <c r="E192" s="1" t="s">
        <v>32</v>
      </c>
      <c r="F192" s="1" t="s">
        <v>75</v>
      </c>
      <c r="G192" s="1" t="s">
        <v>76</v>
      </c>
      <c r="H192" s="1" t="s">
        <v>326</v>
      </c>
      <c r="I192" s="1" t="s">
        <v>26</v>
      </c>
      <c r="J192" s="1">
        <v>2</v>
      </c>
      <c r="K192" s="1">
        <v>172</v>
      </c>
      <c r="L192" s="1">
        <v>172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hidden="1" x14ac:dyDescent="0.3">
      <c r="A193" s="1">
        <v>27</v>
      </c>
      <c r="B193" s="1" t="s">
        <v>14</v>
      </c>
      <c r="C193" s="1" t="s">
        <v>295</v>
      </c>
      <c r="D193" s="1" t="s">
        <v>16</v>
      </c>
      <c r="E193" s="1" t="s">
        <v>17</v>
      </c>
      <c r="F193" s="1" t="s">
        <v>37</v>
      </c>
      <c r="G193" s="1" t="s">
        <v>83</v>
      </c>
      <c r="H193" s="1" t="s">
        <v>327</v>
      </c>
      <c r="I193" s="1" t="s">
        <v>21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hidden="1" x14ac:dyDescent="0.3">
      <c r="A194" s="1">
        <v>28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37</v>
      </c>
      <c r="G194" s="1" t="s">
        <v>38</v>
      </c>
      <c r="H194" s="1" t="s">
        <v>328</v>
      </c>
      <c r="I194" s="1" t="s">
        <v>21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hidden="1" x14ac:dyDescent="0.3">
      <c r="A195" s="1">
        <v>29</v>
      </c>
      <c r="B195" s="1" t="s">
        <v>14</v>
      </c>
      <c r="C195" s="1" t="s">
        <v>295</v>
      </c>
      <c r="D195" s="1" t="s">
        <v>16</v>
      </c>
      <c r="E195" s="1" t="s">
        <v>17</v>
      </c>
      <c r="F195" s="1" t="s">
        <v>37</v>
      </c>
      <c r="G195" s="1" t="s">
        <v>38</v>
      </c>
      <c r="H195" s="1" t="s">
        <v>329</v>
      </c>
      <c r="I195" s="1" t="s">
        <v>21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x14ac:dyDescent="0.3">
      <c r="A196" s="1">
        <v>30</v>
      </c>
      <c r="B196" s="1" t="s">
        <v>14</v>
      </c>
      <c r="C196" s="1" t="s">
        <v>295</v>
      </c>
      <c r="D196" s="1" t="s">
        <v>311</v>
      </c>
      <c r="E196" s="1" t="s">
        <v>32</v>
      </c>
      <c r="F196" s="1" t="s">
        <v>29</v>
      </c>
      <c r="G196" s="1" t="s">
        <v>268</v>
      </c>
      <c r="H196" s="1" t="s">
        <v>269</v>
      </c>
      <c r="I196" s="1" t="s">
        <v>26</v>
      </c>
      <c r="J196" s="1">
        <v>20</v>
      </c>
      <c r="K196" s="1">
        <v>2611</v>
      </c>
      <c r="L196" s="1">
        <v>2611</v>
      </c>
      <c r="M196" s="1">
        <v>320000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320000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320000</v>
      </c>
      <c r="AJ196" s="1">
        <v>122</v>
      </c>
    </row>
    <row r="197" spans="1:36" x14ac:dyDescent="0.3">
      <c r="A197" s="1">
        <v>31</v>
      </c>
      <c r="B197" s="1" t="s">
        <v>14</v>
      </c>
      <c r="C197" s="1" t="s">
        <v>295</v>
      </c>
      <c r="D197" s="1" t="s">
        <v>330</v>
      </c>
      <c r="E197" s="1" t="s">
        <v>32</v>
      </c>
      <c r="F197" s="1" t="s">
        <v>29</v>
      </c>
      <c r="G197" s="1" t="s">
        <v>268</v>
      </c>
      <c r="H197" s="1" t="s">
        <v>331</v>
      </c>
      <c r="I197" s="1" t="s">
        <v>26</v>
      </c>
      <c r="J197" s="1">
        <v>21</v>
      </c>
      <c r="K197" s="1">
        <v>1877</v>
      </c>
      <c r="L197" s="1">
        <v>1877</v>
      </c>
      <c r="M197" s="1">
        <v>281000</v>
      </c>
      <c r="N197" s="1">
        <v>0</v>
      </c>
      <c r="O197" s="1">
        <v>0</v>
      </c>
      <c r="P197" s="1">
        <v>0</v>
      </c>
      <c r="Q197" s="1">
        <v>5000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286000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286000</v>
      </c>
      <c r="AJ197" s="1">
        <v>149</v>
      </c>
    </row>
    <row r="198" spans="1:36" hidden="1" x14ac:dyDescent="0.3">
      <c r="A198" s="1">
        <v>32</v>
      </c>
      <c r="B198" s="1" t="s">
        <v>14</v>
      </c>
      <c r="C198" s="1" t="s">
        <v>295</v>
      </c>
      <c r="D198" s="1" t="s">
        <v>16</v>
      </c>
      <c r="E198" s="1" t="s">
        <v>17</v>
      </c>
      <c r="F198" s="1" t="s">
        <v>37</v>
      </c>
      <c r="G198" s="1" t="s">
        <v>38</v>
      </c>
      <c r="H198" s="1" t="s">
        <v>332</v>
      </c>
      <c r="I198" s="1" t="s">
        <v>21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0</v>
      </c>
      <c r="AJ198" s="1">
        <v>0</v>
      </c>
    </row>
    <row r="199" spans="1:36" x14ac:dyDescent="0.3">
      <c r="A199" s="1">
        <v>33</v>
      </c>
      <c r="B199" s="1" t="s">
        <v>14</v>
      </c>
      <c r="C199" s="1" t="s">
        <v>295</v>
      </c>
      <c r="D199" s="1" t="s">
        <v>344</v>
      </c>
      <c r="E199" s="1" t="s">
        <v>17</v>
      </c>
      <c r="F199" s="1" t="s">
        <v>49</v>
      </c>
      <c r="G199" s="1" t="s">
        <v>101</v>
      </c>
      <c r="H199" s="1" t="s">
        <v>200</v>
      </c>
      <c r="I199" s="1" t="s">
        <v>49</v>
      </c>
      <c r="J199" s="1">
        <v>20</v>
      </c>
      <c r="K199" s="1">
        <v>1225</v>
      </c>
      <c r="L199" s="1">
        <v>1225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0</v>
      </c>
      <c r="AJ199" s="1">
        <v>0</v>
      </c>
    </row>
    <row r="200" spans="1:36" x14ac:dyDescent="0.3">
      <c r="A200" s="1">
        <v>34</v>
      </c>
      <c r="B200" s="1" t="s">
        <v>14</v>
      </c>
      <c r="C200" s="1" t="s">
        <v>295</v>
      </c>
      <c r="D200" s="1" t="s">
        <v>344</v>
      </c>
      <c r="E200" s="1" t="s">
        <v>17</v>
      </c>
      <c r="F200" s="1" t="s">
        <v>49</v>
      </c>
      <c r="G200" s="1" t="s">
        <v>101</v>
      </c>
      <c r="H200" s="1" t="s">
        <v>202</v>
      </c>
      <c r="I200" s="1" t="s">
        <v>49</v>
      </c>
      <c r="J200" s="1">
        <v>19</v>
      </c>
      <c r="K200" s="1">
        <v>2471</v>
      </c>
      <c r="L200" s="1">
        <v>2471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0</v>
      </c>
      <c r="AJ200" s="1">
        <v>0</v>
      </c>
    </row>
    <row r="201" spans="1:36" hidden="1" x14ac:dyDescent="0.3">
      <c r="A201" s="1">
        <v>35</v>
      </c>
      <c r="B201" s="1" t="s">
        <v>14</v>
      </c>
      <c r="C201" s="1" t="s">
        <v>295</v>
      </c>
      <c r="D201" s="1" t="s">
        <v>16</v>
      </c>
      <c r="E201" s="1" t="s">
        <v>17</v>
      </c>
      <c r="F201" s="1" t="s">
        <v>18</v>
      </c>
      <c r="G201" s="1" t="s">
        <v>104</v>
      </c>
      <c r="H201" s="1" t="s">
        <v>334</v>
      </c>
      <c r="I201" s="1" t="s">
        <v>21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0</v>
      </c>
      <c r="AJ201" s="1">
        <v>0</v>
      </c>
    </row>
    <row r="202" spans="1:36" x14ac:dyDescent="0.3">
      <c r="A202" s="1">
        <v>36</v>
      </c>
      <c r="B202" s="1" t="s">
        <v>14</v>
      </c>
      <c r="C202" s="1" t="s">
        <v>295</v>
      </c>
      <c r="D202" s="1" t="s">
        <v>335</v>
      </c>
      <c r="E202" s="1" t="s">
        <v>17</v>
      </c>
      <c r="F202" s="1" t="s">
        <v>18</v>
      </c>
      <c r="G202" s="1" t="s">
        <v>107</v>
      </c>
      <c r="H202" s="1" t="s">
        <v>336</v>
      </c>
      <c r="I202" s="1" t="s">
        <v>21</v>
      </c>
      <c r="J202" s="1">
        <v>16</v>
      </c>
      <c r="K202" s="1">
        <v>2310</v>
      </c>
      <c r="L202" s="1">
        <v>2310</v>
      </c>
      <c r="M202" s="1">
        <v>226000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226000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226000</v>
      </c>
      <c r="AJ202" s="1">
        <v>97</v>
      </c>
    </row>
    <row r="203" spans="1:36" x14ac:dyDescent="0.3">
      <c r="A203" s="1">
        <v>37</v>
      </c>
      <c r="B203" s="1" t="s">
        <v>14</v>
      </c>
      <c r="C203" s="1" t="s">
        <v>295</v>
      </c>
      <c r="D203" s="1" t="s">
        <v>322</v>
      </c>
      <c r="E203" s="1" t="s">
        <v>17</v>
      </c>
      <c r="F203" s="1" t="s">
        <v>29</v>
      </c>
      <c r="G203" s="1" t="s">
        <v>61</v>
      </c>
      <c r="H203" s="1" t="s">
        <v>339</v>
      </c>
      <c r="I203" s="1" t="s">
        <v>26</v>
      </c>
      <c r="J203" s="1">
        <v>19</v>
      </c>
      <c r="K203" s="1">
        <v>1513</v>
      </c>
      <c r="L203" s="1">
        <v>1513</v>
      </c>
      <c r="M203" s="1">
        <v>142000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142000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142000</v>
      </c>
      <c r="AJ203" s="1">
        <v>93</v>
      </c>
    </row>
    <row r="204" spans="1:36" x14ac:dyDescent="0.3">
      <c r="A204" s="1">
        <v>38</v>
      </c>
      <c r="B204" s="1" t="s">
        <v>14</v>
      </c>
      <c r="C204" s="1" t="s">
        <v>295</v>
      </c>
      <c r="D204" s="1" t="s">
        <v>340</v>
      </c>
      <c r="E204" s="1" t="s">
        <v>17</v>
      </c>
      <c r="F204" s="1" t="s">
        <v>18</v>
      </c>
      <c r="G204" s="1" t="s">
        <v>69</v>
      </c>
      <c r="H204" s="1" t="s">
        <v>341</v>
      </c>
      <c r="I204" s="1" t="s">
        <v>21</v>
      </c>
      <c r="J204" s="1">
        <v>15</v>
      </c>
      <c r="K204" s="1">
        <v>2871</v>
      </c>
      <c r="L204" s="1">
        <v>2871</v>
      </c>
      <c r="M204" s="1">
        <v>288000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288000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288000</v>
      </c>
      <c r="AJ204" s="1">
        <v>100</v>
      </c>
    </row>
    <row r="205" spans="1:36" x14ac:dyDescent="0.3">
      <c r="A205" s="1">
        <v>39</v>
      </c>
      <c r="B205" s="1" t="s">
        <v>14</v>
      </c>
      <c r="C205" s="1" t="s">
        <v>295</v>
      </c>
      <c r="D205" s="1" t="s">
        <v>565</v>
      </c>
      <c r="E205" s="1" t="s">
        <v>17</v>
      </c>
      <c r="F205" s="1" t="s">
        <v>49</v>
      </c>
      <c r="G205" s="1" t="s">
        <v>101</v>
      </c>
      <c r="H205" s="1" t="s">
        <v>215</v>
      </c>
      <c r="I205" s="1" t="s">
        <v>49</v>
      </c>
      <c r="J205" s="1">
        <v>20</v>
      </c>
      <c r="K205" s="1">
        <v>3048</v>
      </c>
      <c r="L205" s="1">
        <v>3048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0</v>
      </c>
      <c r="AJ205" s="1">
        <v>0</v>
      </c>
    </row>
    <row r="206" spans="1:36" x14ac:dyDescent="0.3">
      <c r="A206" s="1">
        <v>40</v>
      </c>
      <c r="B206" s="1" t="s">
        <v>14</v>
      </c>
      <c r="C206" s="1" t="s">
        <v>295</v>
      </c>
      <c r="D206" s="1" t="s">
        <v>681</v>
      </c>
      <c r="E206" s="1" t="s">
        <v>17</v>
      </c>
      <c r="F206" s="1" t="s">
        <v>49</v>
      </c>
      <c r="G206" s="1" t="s">
        <v>101</v>
      </c>
      <c r="H206" s="1" t="s">
        <v>343</v>
      </c>
      <c r="I206" s="1" t="s">
        <v>49</v>
      </c>
      <c r="J206" s="1">
        <v>19</v>
      </c>
      <c r="K206" s="1">
        <v>2665</v>
      </c>
      <c r="L206" s="1">
        <v>2665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0</v>
      </c>
      <c r="AJ206" s="1">
        <v>0</v>
      </c>
    </row>
    <row r="207" spans="1:36" x14ac:dyDescent="0.3">
      <c r="A207" s="1">
        <v>41</v>
      </c>
      <c r="B207" s="1" t="s">
        <v>14</v>
      </c>
      <c r="C207" s="1" t="s">
        <v>295</v>
      </c>
      <c r="D207" s="1" t="s">
        <v>348</v>
      </c>
      <c r="E207" s="1" t="s">
        <v>17</v>
      </c>
      <c r="F207" s="1" t="s">
        <v>40</v>
      </c>
      <c r="G207" s="1" t="s">
        <v>55</v>
      </c>
      <c r="H207" s="1" t="s">
        <v>349</v>
      </c>
      <c r="I207" s="1" t="s">
        <v>21</v>
      </c>
      <c r="J207" s="1">
        <v>14</v>
      </c>
      <c r="K207" s="1">
        <v>2174</v>
      </c>
      <c r="L207" s="1">
        <v>2174</v>
      </c>
      <c r="M207" s="1">
        <v>204000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204000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204000</v>
      </c>
      <c r="AJ207" s="1">
        <v>93</v>
      </c>
    </row>
    <row r="208" spans="1:36" x14ac:dyDescent="0.3">
      <c r="A208" s="1">
        <v>42</v>
      </c>
      <c r="B208" s="1" t="s">
        <v>14</v>
      </c>
      <c r="C208" s="1" t="s">
        <v>295</v>
      </c>
      <c r="D208" s="1" t="s">
        <v>350</v>
      </c>
      <c r="E208" s="1" t="s">
        <v>17</v>
      </c>
      <c r="F208" s="1" t="s">
        <v>29</v>
      </c>
      <c r="G208" s="1" t="s">
        <v>61</v>
      </c>
      <c r="H208" s="1" t="s">
        <v>351</v>
      </c>
      <c r="I208" s="1" t="s">
        <v>26</v>
      </c>
      <c r="J208" s="1">
        <v>20</v>
      </c>
      <c r="K208" s="1">
        <v>2253</v>
      </c>
      <c r="L208" s="1">
        <v>2253</v>
      </c>
      <c r="M208" s="1">
        <v>269000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269000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269000</v>
      </c>
      <c r="AJ208" s="1">
        <v>119</v>
      </c>
    </row>
    <row r="209" spans="1:36" x14ac:dyDescent="0.3">
      <c r="A209" s="1">
        <v>43</v>
      </c>
      <c r="B209" s="1" t="s">
        <v>14</v>
      </c>
      <c r="C209" s="1" t="s">
        <v>295</v>
      </c>
      <c r="D209" s="1" t="s">
        <v>570</v>
      </c>
      <c r="E209" s="1" t="s">
        <v>17</v>
      </c>
      <c r="F209" s="1" t="s">
        <v>29</v>
      </c>
      <c r="G209" s="1" t="s">
        <v>246</v>
      </c>
      <c r="H209" s="1" t="s">
        <v>353</v>
      </c>
      <c r="I209" s="1" t="s">
        <v>26</v>
      </c>
      <c r="J209" s="1">
        <v>23</v>
      </c>
      <c r="K209" s="1">
        <v>1501</v>
      </c>
      <c r="L209" s="1">
        <v>1501</v>
      </c>
      <c r="M209" s="1">
        <v>255000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255000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255000</v>
      </c>
      <c r="AJ209" s="1">
        <v>169</v>
      </c>
    </row>
    <row r="210" spans="1:36" x14ac:dyDescent="0.3">
      <c r="A210" s="1">
        <v>44</v>
      </c>
      <c r="B210" s="1" t="s">
        <v>14</v>
      </c>
      <c r="C210" s="1" t="s">
        <v>295</v>
      </c>
      <c r="D210" s="1" t="s">
        <v>571</v>
      </c>
      <c r="E210" s="1" t="s">
        <v>32</v>
      </c>
      <c r="F210" s="1" t="s">
        <v>29</v>
      </c>
      <c r="G210" s="1" t="s">
        <v>33</v>
      </c>
      <c r="H210" s="1" t="s">
        <v>354</v>
      </c>
      <c r="I210" s="1" t="s">
        <v>26</v>
      </c>
      <c r="J210" s="1">
        <v>17</v>
      </c>
      <c r="K210" s="1">
        <v>2512</v>
      </c>
      <c r="L210" s="1">
        <v>2512</v>
      </c>
      <c r="M210" s="1">
        <v>380000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380000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380000</v>
      </c>
      <c r="AJ210" s="1">
        <v>151</v>
      </c>
    </row>
    <row r="211" spans="1:36" hidden="1" x14ac:dyDescent="0.3">
      <c r="A211" s="1">
        <v>45</v>
      </c>
      <c r="B211" s="1" t="s">
        <v>14</v>
      </c>
      <c r="C211" s="1" t="s">
        <v>295</v>
      </c>
      <c r="D211" s="1" t="s">
        <v>16</v>
      </c>
      <c r="E211" s="1" t="s">
        <v>17</v>
      </c>
      <c r="F211" s="1" t="s">
        <v>29</v>
      </c>
      <c r="G211" s="1" t="s">
        <v>98</v>
      </c>
      <c r="H211" s="1" t="s">
        <v>355</v>
      </c>
      <c r="I211" s="1" t="s">
        <v>26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0</v>
      </c>
      <c r="AJ211" s="1">
        <v>0</v>
      </c>
    </row>
    <row r="212" spans="1:36" hidden="1" x14ac:dyDescent="0.3">
      <c r="A212" s="1">
        <v>46</v>
      </c>
      <c r="B212" s="1" t="s">
        <v>14</v>
      </c>
      <c r="C212" s="1" t="s">
        <v>295</v>
      </c>
      <c r="D212" s="1" t="s">
        <v>16</v>
      </c>
      <c r="E212" s="1" t="s">
        <v>17</v>
      </c>
      <c r="F212" s="1" t="s">
        <v>29</v>
      </c>
      <c r="G212" s="1" t="s">
        <v>61</v>
      </c>
      <c r="H212" s="1" t="s">
        <v>356</v>
      </c>
      <c r="I212" s="1" t="s">
        <v>26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hidden="1" x14ac:dyDescent="0.3">
      <c r="A213" s="1">
        <v>47</v>
      </c>
      <c r="B213" s="1" t="s">
        <v>14</v>
      </c>
      <c r="C213" s="1" t="s">
        <v>295</v>
      </c>
      <c r="D213" s="1" t="s">
        <v>16</v>
      </c>
      <c r="E213" s="1" t="s">
        <v>17</v>
      </c>
      <c r="F213" s="1" t="s">
        <v>29</v>
      </c>
      <c r="G213" s="1" t="s">
        <v>61</v>
      </c>
      <c r="H213" s="1" t="s">
        <v>357</v>
      </c>
      <c r="I213" s="1" t="s">
        <v>26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hidden="1" x14ac:dyDescent="0.3">
      <c r="A214" s="1">
        <v>48</v>
      </c>
      <c r="B214" s="1" t="s">
        <v>14</v>
      </c>
      <c r="C214" s="1" t="s">
        <v>295</v>
      </c>
      <c r="D214" s="1" t="s">
        <v>16</v>
      </c>
      <c r="E214" s="1" t="s">
        <v>17</v>
      </c>
      <c r="F214" s="1" t="s">
        <v>29</v>
      </c>
      <c r="G214" s="1" t="s">
        <v>61</v>
      </c>
      <c r="H214" s="1" t="s">
        <v>358</v>
      </c>
      <c r="I214" s="1" t="s">
        <v>26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0</v>
      </c>
      <c r="AJ214" s="1">
        <v>0</v>
      </c>
    </row>
    <row r="215" spans="1:36" hidden="1" x14ac:dyDescent="0.3">
      <c r="A215" s="1">
        <v>49</v>
      </c>
      <c r="B215" s="1" t="s">
        <v>14</v>
      </c>
      <c r="C215" s="1" t="s">
        <v>295</v>
      </c>
      <c r="D215" s="1" t="s">
        <v>16</v>
      </c>
      <c r="E215" s="1" t="s">
        <v>17</v>
      </c>
      <c r="F215" s="1" t="s">
        <v>37</v>
      </c>
      <c r="G215" s="1" t="s">
        <v>38</v>
      </c>
      <c r="H215" s="1" t="s">
        <v>359</v>
      </c>
      <c r="I215" s="1" t="s">
        <v>21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0</v>
      </c>
      <c r="AJ215" s="1">
        <v>0</v>
      </c>
    </row>
    <row r="216" spans="1:36" x14ac:dyDescent="0.3">
      <c r="A216" s="1">
        <v>50</v>
      </c>
      <c r="B216" s="1" t="s">
        <v>14</v>
      </c>
      <c r="C216" s="1" t="s">
        <v>295</v>
      </c>
      <c r="D216" s="1" t="s">
        <v>597</v>
      </c>
      <c r="E216" s="1" t="s">
        <v>17</v>
      </c>
      <c r="F216" s="1" t="s">
        <v>29</v>
      </c>
      <c r="G216" s="1" t="s">
        <v>61</v>
      </c>
      <c r="H216" s="1" t="s">
        <v>360</v>
      </c>
      <c r="I216" s="1" t="s">
        <v>26</v>
      </c>
      <c r="J216" s="1">
        <v>22</v>
      </c>
      <c r="K216" s="1">
        <v>3603</v>
      </c>
      <c r="L216" s="1">
        <v>3603</v>
      </c>
      <c r="M216" s="1">
        <v>385000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385000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385000</v>
      </c>
      <c r="AJ216" s="1">
        <v>106</v>
      </c>
    </row>
    <row r="217" spans="1:36" x14ac:dyDescent="0.3">
      <c r="A217" s="1">
        <v>51</v>
      </c>
      <c r="B217" s="1" t="s">
        <v>14</v>
      </c>
      <c r="C217" s="1" t="s">
        <v>295</v>
      </c>
      <c r="D217" s="1" t="s">
        <v>744</v>
      </c>
      <c r="E217" s="1" t="s">
        <v>17</v>
      </c>
      <c r="F217" s="1" t="s">
        <v>29</v>
      </c>
      <c r="G217" s="1" t="s">
        <v>61</v>
      </c>
      <c r="H217" s="1" t="s">
        <v>361</v>
      </c>
      <c r="I217" s="1" t="s">
        <v>26</v>
      </c>
      <c r="J217" s="1">
        <v>19</v>
      </c>
      <c r="K217" s="1">
        <v>3357</v>
      </c>
      <c r="L217" s="1">
        <v>3357</v>
      </c>
      <c r="M217" s="1">
        <v>350000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350000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350000</v>
      </c>
      <c r="AJ217" s="1">
        <v>104</v>
      </c>
    </row>
    <row r="218" spans="1:36" x14ac:dyDescent="0.3">
      <c r="A218" s="1">
        <v>52</v>
      </c>
      <c r="B218" s="1" t="s">
        <v>14</v>
      </c>
      <c r="C218" s="1" t="s">
        <v>295</v>
      </c>
      <c r="D218" s="1" t="s">
        <v>728</v>
      </c>
      <c r="E218" s="1" t="s">
        <v>17</v>
      </c>
      <c r="F218" s="1" t="s">
        <v>29</v>
      </c>
      <c r="G218" s="1" t="s">
        <v>61</v>
      </c>
      <c r="H218" s="1" t="s">
        <v>362</v>
      </c>
      <c r="I218" s="1" t="s">
        <v>26</v>
      </c>
      <c r="J218" s="1">
        <v>19</v>
      </c>
      <c r="K218" s="1">
        <v>2043</v>
      </c>
      <c r="L218" s="1">
        <v>2043</v>
      </c>
      <c r="M218" s="1">
        <v>250000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250000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250000</v>
      </c>
      <c r="AJ218" s="1">
        <v>122</v>
      </c>
    </row>
    <row r="219" spans="1:36" hidden="1" x14ac:dyDescent="0.3">
      <c r="A219" s="1">
        <v>53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29</v>
      </c>
      <c r="G219" s="1" t="s">
        <v>363</v>
      </c>
      <c r="H219" s="1" t="s">
        <v>364</v>
      </c>
      <c r="I219" s="1" t="s">
        <v>21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hidden="1" x14ac:dyDescent="0.3">
      <c r="A220" s="1">
        <v>54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37</v>
      </c>
      <c r="G220" s="1" t="s">
        <v>83</v>
      </c>
      <c r="H220" s="1" t="s">
        <v>365</v>
      </c>
      <c r="I220" s="1" t="s">
        <v>21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hidden="1" x14ac:dyDescent="0.3">
      <c r="A221" s="1">
        <v>55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29</v>
      </c>
      <c r="G221" s="1" t="s">
        <v>44</v>
      </c>
      <c r="H221" s="1" t="s">
        <v>366</v>
      </c>
      <c r="I221" s="1" t="s">
        <v>21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hidden="1" x14ac:dyDescent="0.3">
      <c r="A222" s="1">
        <v>56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29</v>
      </c>
      <c r="G222" s="1" t="s">
        <v>44</v>
      </c>
      <c r="H222" s="1" t="s">
        <v>367</v>
      </c>
      <c r="I222" s="1" t="s">
        <v>21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hidden="1" x14ac:dyDescent="0.3">
      <c r="A223" s="1">
        <v>57</v>
      </c>
      <c r="B223" s="1" t="s">
        <v>14</v>
      </c>
      <c r="C223" s="1" t="s">
        <v>295</v>
      </c>
      <c r="D223" s="1" t="s">
        <v>16</v>
      </c>
      <c r="E223" s="1" t="s">
        <v>17</v>
      </c>
      <c r="F223" s="1" t="s">
        <v>18</v>
      </c>
      <c r="G223" s="1" t="s">
        <v>368</v>
      </c>
      <c r="H223" s="1" t="s">
        <v>369</v>
      </c>
      <c r="I223" s="1" t="s">
        <v>21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0</v>
      </c>
      <c r="AJ223" s="1">
        <v>0</v>
      </c>
    </row>
    <row r="224" spans="1:36" hidden="1" x14ac:dyDescent="0.3">
      <c r="A224" s="1">
        <v>58</v>
      </c>
      <c r="B224" s="1" t="s">
        <v>14</v>
      </c>
      <c r="C224" s="1" t="s">
        <v>295</v>
      </c>
      <c r="D224" s="1" t="s">
        <v>16</v>
      </c>
      <c r="E224" s="1" t="s">
        <v>17</v>
      </c>
      <c r="F224" s="1" t="s">
        <v>18</v>
      </c>
      <c r="G224" s="1" t="s">
        <v>368</v>
      </c>
      <c r="H224" s="1" t="s">
        <v>370</v>
      </c>
      <c r="I224" s="1" t="s">
        <v>21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0</v>
      </c>
      <c r="AJ224" s="1">
        <v>0</v>
      </c>
    </row>
    <row r="225" spans="1:36" hidden="1" x14ac:dyDescent="0.3">
      <c r="A225" s="1">
        <v>59</v>
      </c>
      <c r="B225" s="1" t="s">
        <v>14</v>
      </c>
      <c r="C225" s="1" t="s">
        <v>295</v>
      </c>
      <c r="D225" s="1" t="s">
        <v>16</v>
      </c>
      <c r="E225" s="1" t="s">
        <v>17</v>
      </c>
      <c r="F225" s="1" t="s">
        <v>18</v>
      </c>
      <c r="G225" s="1" t="s">
        <v>368</v>
      </c>
      <c r="H225" s="1" t="s">
        <v>371</v>
      </c>
      <c r="I225" s="1" t="s">
        <v>21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0</v>
      </c>
      <c r="AJ225" s="1">
        <v>0</v>
      </c>
    </row>
    <row r="226" spans="1:36" hidden="1" x14ac:dyDescent="0.3">
      <c r="A226" s="1">
        <v>60</v>
      </c>
      <c r="B226" s="1" t="s">
        <v>14</v>
      </c>
      <c r="C226" s="1" t="s">
        <v>295</v>
      </c>
      <c r="D226" s="1" t="s">
        <v>16</v>
      </c>
      <c r="E226" s="1" t="s">
        <v>17</v>
      </c>
      <c r="F226" s="1" t="s">
        <v>29</v>
      </c>
      <c r="G226" s="1" t="s">
        <v>372</v>
      </c>
      <c r="H226" s="1" t="s">
        <v>373</v>
      </c>
      <c r="I226" s="1" t="s">
        <v>26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hidden="1" x14ac:dyDescent="0.3">
      <c r="A227" s="1">
        <v>61</v>
      </c>
      <c r="B227" s="1" t="s">
        <v>14</v>
      </c>
      <c r="C227" s="1" t="s">
        <v>295</v>
      </c>
      <c r="D227" s="1" t="s">
        <v>16</v>
      </c>
      <c r="E227" s="1" t="s">
        <v>17</v>
      </c>
      <c r="F227" s="1" t="s">
        <v>29</v>
      </c>
      <c r="G227" s="1" t="s">
        <v>372</v>
      </c>
      <c r="H227" s="1" t="s">
        <v>374</v>
      </c>
      <c r="I227" s="1" t="s">
        <v>26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2"/>
      <c r="B228" s="2" t="s">
        <v>47</v>
      </c>
      <c r="C228" s="2" t="s">
        <v>295</v>
      </c>
      <c r="D228" s="2"/>
      <c r="E228" s="2"/>
      <c r="F228" s="2"/>
      <c r="G228" s="2"/>
      <c r="H228" s="2"/>
      <c r="I228" s="2"/>
      <c r="J228" s="2"/>
      <c r="K228" s="2">
        <v>41310</v>
      </c>
      <c r="L228" s="2">
        <v>41310</v>
      </c>
      <c r="M228" s="2">
        <v>3350000</v>
      </c>
      <c r="N228" s="2">
        <v>0</v>
      </c>
      <c r="O228" s="2">
        <v>0</v>
      </c>
      <c r="P228" s="2">
        <v>0</v>
      </c>
      <c r="Q228" s="2">
        <v>5000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3355000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3355000</v>
      </c>
      <c r="AJ228" s="2"/>
    </row>
    <row r="229" spans="1:36" hidden="1" x14ac:dyDescent="0.3">
      <c r="A229" s="1">
        <v>1</v>
      </c>
      <c r="B229" s="1" t="s">
        <v>14</v>
      </c>
      <c r="C229" s="1" t="s">
        <v>375</v>
      </c>
      <c r="D229" s="1" t="s">
        <v>16</v>
      </c>
      <c r="E229" s="1" t="s">
        <v>32</v>
      </c>
      <c r="F229" s="1" t="s">
        <v>118</v>
      </c>
      <c r="G229" s="1" t="s">
        <v>164</v>
      </c>
      <c r="H229" s="1" t="s">
        <v>376</v>
      </c>
      <c r="I229" s="1" t="s">
        <v>26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0</v>
      </c>
      <c r="AJ229" s="1">
        <v>0</v>
      </c>
    </row>
    <row r="230" spans="1:36" hidden="1" x14ac:dyDescent="0.3">
      <c r="A230" s="1">
        <v>2</v>
      </c>
      <c r="B230" s="1" t="s">
        <v>14</v>
      </c>
      <c r="C230" s="1" t="s">
        <v>375</v>
      </c>
      <c r="D230" s="1" t="s">
        <v>16</v>
      </c>
      <c r="E230" s="1" t="s">
        <v>17</v>
      </c>
      <c r="F230" s="1" t="s">
        <v>49</v>
      </c>
      <c r="G230" s="1" t="s">
        <v>63</v>
      </c>
      <c r="H230" s="1" t="s">
        <v>377</v>
      </c>
      <c r="I230" s="1" t="s">
        <v>49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hidden="1" x14ac:dyDescent="0.3">
      <c r="A231" s="1">
        <v>3</v>
      </c>
      <c r="B231" s="1" t="s">
        <v>14</v>
      </c>
      <c r="C231" s="1" t="s">
        <v>375</v>
      </c>
      <c r="D231" s="1" t="s">
        <v>16</v>
      </c>
      <c r="E231" s="1" t="s">
        <v>17</v>
      </c>
      <c r="F231" s="1" t="s">
        <v>29</v>
      </c>
      <c r="G231" s="1" t="s">
        <v>61</v>
      </c>
      <c r="H231" s="1" t="s">
        <v>378</v>
      </c>
      <c r="I231" s="1" t="s">
        <v>26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hidden="1" x14ac:dyDescent="0.3">
      <c r="A232" s="1">
        <v>4</v>
      </c>
      <c r="B232" s="1" t="s">
        <v>14</v>
      </c>
      <c r="C232" s="1" t="s">
        <v>375</v>
      </c>
      <c r="D232" s="1" t="s">
        <v>16</v>
      </c>
      <c r="E232" s="1" t="s">
        <v>17</v>
      </c>
      <c r="F232" s="1" t="s">
        <v>29</v>
      </c>
      <c r="G232" s="1" t="s">
        <v>61</v>
      </c>
      <c r="H232" s="1" t="s">
        <v>379</v>
      </c>
      <c r="I232" s="1" t="s">
        <v>26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hidden="1" x14ac:dyDescent="0.3">
      <c r="A233" s="1">
        <v>5</v>
      </c>
      <c r="B233" s="1" t="s">
        <v>14</v>
      </c>
      <c r="C233" s="1" t="s">
        <v>375</v>
      </c>
      <c r="D233" s="1" t="s">
        <v>16</v>
      </c>
      <c r="E233" s="1" t="s">
        <v>17</v>
      </c>
      <c r="F233" s="1" t="s">
        <v>29</v>
      </c>
      <c r="G233" s="1" t="s">
        <v>61</v>
      </c>
      <c r="H233" s="1" t="s">
        <v>380</v>
      </c>
      <c r="I233" s="1" t="s">
        <v>26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hidden="1" x14ac:dyDescent="0.3">
      <c r="A234" s="1">
        <v>6</v>
      </c>
      <c r="B234" s="1" t="s">
        <v>14</v>
      </c>
      <c r="C234" s="1" t="s">
        <v>375</v>
      </c>
      <c r="D234" s="1" t="s">
        <v>16</v>
      </c>
      <c r="E234" s="1" t="s">
        <v>17</v>
      </c>
      <c r="F234" s="1" t="s">
        <v>29</v>
      </c>
      <c r="G234" s="1" t="s">
        <v>61</v>
      </c>
      <c r="H234" s="1" t="s">
        <v>381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hidden="1" x14ac:dyDescent="0.3">
      <c r="A235" s="1">
        <v>7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18</v>
      </c>
      <c r="G235" s="1" t="s">
        <v>69</v>
      </c>
      <c r="H235" s="1" t="s">
        <v>382</v>
      </c>
      <c r="I235" s="1" t="s">
        <v>21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hidden="1" x14ac:dyDescent="0.3">
      <c r="A236" s="1">
        <v>8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29</v>
      </c>
      <c r="G236" s="1" t="s">
        <v>61</v>
      </c>
      <c r="H236" s="1" t="s">
        <v>383</v>
      </c>
      <c r="I236" s="1" t="s">
        <v>26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hidden="1" x14ac:dyDescent="0.3">
      <c r="A237" s="1">
        <v>9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29</v>
      </c>
      <c r="G237" s="1" t="s">
        <v>61</v>
      </c>
      <c r="H237" s="1" t="s">
        <v>384</v>
      </c>
      <c r="I237" s="1" t="s">
        <v>26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hidden="1" x14ac:dyDescent="0.3">
      <c r="A238" s="1">
        <v>10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29</v>
      </c>
      <c r="G238" s="1" t="s">
        <v>61</v>
      </c>
      <c r="H238" s="1" t="s">
        <v>385</v>
      </c>
      <c r="I238" s="1" t="s">
        <v>26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hidden="1" x14ac:dyDescent="0.3">
      <c r="A239" s="1">
        <v>11</v>
      </c>
      <c r="B239" s="1" t="s">
        <v>14</v>
      </c>
      <c r="C239" s="1" t="s">
        <v>375</v>
      </c>
      <c r="D239" s="1" t="s">
        <v>16</v>
      </c>
      <c r="E239" s="1" t="s">
        <v>17</v>
      </c>
      <c r="F239" s="1" t="s">
        <v>18</v>
      </c>
      <c r="G239" s="1" t="s">
        <v>19</v>
      </c>
      <c r="H239" s="1" t="s">
        <v>386</v>
      </c>
      <c r="I239" s="1" t="s">
        <v>198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hidden="1" x14ac:dyDescent="0.3">
      <c r="A240" s="1">
        <v>12</v>
      </c>
      <c r="B240" s="1" t="s">
        <v>14</v>
      </c>
      <c r="C240" s="1" t="s">
        <v>375</v>
      </c>
      <c r="D240" s="1" t="s">
        <v>16</v>
      </c>
      <c r="E240" s="1" t="s">
        <v>17</v>
      </c>
      <c r="F240" s="1" t="s">
        <v>29</v>
      </c>
      <c r="G240" s="1" t="s">
        <v>79</v>
      </c>
      <c r="H240" s="1" t="s">
        <v>388</v>
      </c>
      <c r="I240" s="1" t="s">
        <v>26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hidden="1" x14ac:dyDescent="0.3">
      <c r="A241" s="1">
        <v>13</v>
      </c>
      <c r="B241" s="1" t="s">
        <v>14</v>
      </c>
      <c r="C241" s="1" t="s">
        <v>375</v>
      </c>
      <c r="D241" s="1" t="s">
        <v>16</v>
      </c>
      <c r="E241" s="1" t="s">
        <v>17</v>
      </c>
      <c r="F241" s="1" t="s">
        <v>18</v>
      </c>
      <c r="G241" s="1" t="s">
        <v>104</v>
      </c>
      <c r="H241" s="1" t="s">
        <v>390</v>
      </c>
      <c r="I241" s="1" t="s">
        <v>21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0</v>
      </c>
      <c r="AJ241" s="1">
        <v>0</v>
      </c>
    </row>
    <row r="242" spans="1:36" hidden="1" x14ac:dyDescent="0.3">
      <c r="A242" s="1">
        <v>14</v>
      </c>
      <c r="B242" s="1" t="s">
        <v>14</v>
      </c>
      <c r="C242" s="1" t="s">
        <v>375</v>
      </c>
      <c r="D242" s="1" t="s">
        <v>16</v>
      </c>
      <c r="E242" s="1" t="s">
        <v>17</v>
      </c>
      <c r="F242" s="1" t="s">
        <v>29</v>
      </c>
      <c r="G242" s="1" t="s">
        <v>195</v>
      </c>
      <c r="H242" s="1" t="s">
        <v>393</v>
      </c>
      <c r="I242" s="1" t="s">
        <v>26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x14ac:dyDescent="0.3">
      <c r="A243" s="1">
        <v>15</v>
      </c>
      <c r="B243" s="1" t="s">
        <v>14</v>
      </c>
      <c r="C243" s="1" t="s">
        <v>375</v>
      </c>
      <c r="D243" s="1" t="s">
        <v>389</v>
      </c>
      <c r="E243" s="1" t="s">
        <v>17</v>
      </c>
      <c r="F243" s="1" t="s">
        <v>49</v>
      </c>
      <c r="G243" s="1" t="s">
        <v>88</v>
      </c>
      <c r="H243" s="1" t="s">
        <v>185</v>
      </c>
      <c r="I243" s="1" t="s">
        <v>49</v>
      </c>
      <c r="J243" s="1">
        <v>13</v>
      </c>
      <c r="K243" s="1">
        <v>918</v>
      </c>
      <c r="L243" s="1">
        <v>918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16</v>
      </c>
      <c r="B244" s="1" t="s">
        <v>14</v>
      </c>
      <c r="C244" s="1" t="s">
        <v>375</v>
      </c>
      <c r="D244" s="1" t="s">
        <v>416</v>
      </c>
      <c r="E244" s="1" t="s">
        <v>17</v>
      </c>
      <c r="F244" s="1" t="s">
        <v>49</v>
      </c>
      <c r="G244" s="1" t="s">
        <v>88</v>
      </c>
      <c r="H244" s="1" t="s">
        <v>187</v>
      </c>
      <c r="I244" s="1" t="s">
        <v>49</v>
      </c>
      <c r="J244" s="1">
        <v>18</v>
      </c>
      <c r="K244" s="1">
        <v>1229</v>
      </c>
      <c r="L244" s="1">
        <v>1229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6000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6000</v>
      </c>
      <c r="AI244" s="7">
        <v>6000</v>
      </c>
      <c r="AJ244" s="1">
        <v>0</v>
      </c>
    </row>
    <row r="245" spans="1:36" x14ac:dyDescent="0.3">
      <c r="A245" s="1">
        <v>17</v>
      </c>
      <c r="B245" s="1" t="s">
        <v>14</v>
      </c>
      <c r="C245" s="1" t="s">
        <v>375</v>
      </c>
      <c r="D245" s="1" t="s">
        <v>387</v>
      </c>
      <c r="E245" s="1" t="s">
        <v>17</v>
      </c>
      <c r="F245" s="1" t="s">
        <v>49</v>
      </c>
      <c r="G245" s="1" t="s">
        <v>88</v>
      </c>
      <c r="H245" s="1" t="s">
        <v>490</v>
      </c>
      <c r="I245" s="1" t="s">
        <v>49</v>
      </c>
      <c r="J245" s="1">
        <v>8</v>
      </c>
      <c r="K245" s="1">
        <v>414</v>
      </c>
      <c r="L245" s="1">
        <v>414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0</v>
      </c>
      <c r="AJ245" s="1">
        <v>0</v>
      </c>
    </row>
    <row r="246" spans="1:36" hidden="1" x14ac:dyDescent="0.3">
      <c r="A246" s="1">
        <v>18</v>
      </c>
      <c r="B246" s="1" t="s">
        <v>14</v>
      </c>
      <c r="C246" s="1" t="s">
        <v>375</v>
      </c>
      <c r="D246" s="1" t="s">
        <v>16</v>
      </c>
      <c r="E246" s="1" t="s">
        <v>17</v>
      </c>
      <c r="F246" s="1" t="s">
        <v>37</v>
      </c>
      <c r="G246" s="1" t="s">
        <v>83</v>
      </c>
      <c r="H246" s="1" t="s">
        <v>396</v>
      </c>
      <c r="I246" s="1" t="s">
        <v>198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0</v>
      </c>
      <c r="AJ246" s="1">
        <v>0</v>
      </c>
    </row>
    <row r="247" spans="1:36" hidden="1" x14ac:dyDescent="0.3">
      <c r="A247" s="1">
        <v>19</v>
      </c>
      <c r="B247" s="1" t="s">
        <v>14</v>
      </c>
      <c r="C247" s="1" t="s">
        <v>375</v>
      </c>
      <c r="D247" s="1" t="s">
        <v>16</v>
      </c>
      <c r="E247" s="1" t="s">
        <v>17</v>
      </c>
      <c r="F247" s="1" t="s">
        <v>37</v>
      </c>
      <c r="G247" s="1" t="s">
        <v>38</v>
      </c>
      <c r="H247" s="1" t="s">
        <v>397</v>
      </c>
      <c r="I247" s="1" t="s">
        <v>21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0</v>
      </c>
      <c r="AJ247" s="1">
        <v>0</v>
      </c>
    </row>
    <row r="248" spans="1:36" x14ac:dyDescent="0.3">
      <c r="A248" s="1">
        <v>20</v>
      </c>
      <c r="B248" s="1" t="s">
        <v>14</v>
      </c>
      <c r="C248" s="1" t="s">
        <v>375</v>
      </c>
      <c r="D248" s="1" t="s">
        <v>402</v>
      </c>
      <c r="E248" s="1" t="s">
        <v>17</v>
      </c>
      <c r="F248" s="1" t="s">
        <v>49</v>
      </c>
      <c r="G248" s="1" t="s">
        <v>101</v>
      </c>
      <c r="H248" s="1" t="s">
        <v>399</v>
      </c>
      <c r="I248" s="1" t="s">
        <v>49</v>
      </c>
      <c r="J248" s="1">
        <v>19</v>
      </c>
      <c r="K248" s="1">
        <v>1041</v>
      </c>
      <c r="L248" s="1">
        <v>1041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0</v>
      </c>
      <c r="AJ248" s="1">
        <v>0</v>
      </c>
    </row>
    <row r="249" spans="1:36" x14ac:dyDescent="0.3">
      <c r="A249" s="1">
        <v>21</v>
      </c>
      <c r="B249" s="1" t="s">
        <v>14</v>
      </c>
      <c r="C249" s="1" t="s">
        <v>375</v>
      </c>
      <c r="D249" s="1" t="s">
        <v>574</v>
      </c>
      <c r="E249" s="1" t="s">
        <v>17</v>
      </c>
      <c r="F249" s="1" t="s">
        <v>49</v>
      </c>
      <c r="G249" s="1" t="s">
        <v>101</v>
      </c>
      <c r="H249" s="1" t="s">
        <v>471</v>
      </c>
      <c r="I249" s="1" t="s">
        <v>49</v>
      </c>
      <c r="J249" s="1">
        <v>18</v>
      </c>
      <c r="K249" s="1">
        <v>2023</v>
      </c>
      <c r="L249" s="1">
        <v>2023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0</v>
      </c>
      <c r="X249" s="1">
        <v>0</v>
      </c>
      <c r="Y249" s="1">
        <v>0</v>
      </c>
      <c r="Z249" s="1">
        <v>9000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9000</v>
      </c>
      <c r="AI249" s="7">
        <v>9000</v>
      </c>
      <c r="AJ249" s="1">
        <v>0</v>
      </c>
    </row>
    <row r="250" spans="1:36" x14ac:dyDescent="0.3">
      <c r="A250" s="1">
        <v>22</v>
      </c>
      <c r="B250" s="1" t="s">
        <v>14</v>
      </c>
      <c r="C250" s="1" t="s">
        <v>375</v>
      </c>
      <c r="D250" s="1" t="s">
        <v>394</v>
      </c>
      <c r="E250" s="1" t="s">
        <v>17</v>
      </c>
      <c r="F250" s="1" t="s">
        <v>49</v>
      </c>
      <c r="G250" s="1" t="s">
        <v>101</v>
      </c>
      <c r="H250" s="1" t="s">
        <v>271</v>
      </c>
      <c r="I250" s="1" t="s">
        <v>49</v>
      </c>
      <c r="J250" s="1">
        <v>13</v>
      </c>
      <c r="K250" s="1">
        <v>1192</v>
      </c>
      <c r="L250" s="1">
        <v>1192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0</v>
      </c>
      <c r="AJ250" s="1">
        <v>0</v>
      </c>
    </row>
    <row r="251" spans="1:36" x14ac:dyDescent="0.3">
      <c r="A251" s="1">
        <v>23</v>
      </c>
      <c r="B251" s="1" t="s">
        <v>14</v>
      </c>
      <c r="C251" s="1" t="s">
        <v>375</v>
      </c>
      <c r="D251" s="1" t="s">
        <v>406</v>
      </c>
      <c r="E251" s="1" t="s">
        <v>17</v>
      </c>
      <c r="F251" s="1" t="s">
        <v>29</v>
      </c>
      <c r="G251" s="1" t="s">
        <v>61</v>
      </c>
      <c r="H251" s="1" t="s">
        <v>407</v>
      </c>
      <c r="I251" s="1" t="s">
        <v>26</v>
      </c>
      <c r="J251" s="1">
        <v>19</v>
      </c>
      <c r="K251" s="1">
        <v>2516</v>
      </c>
      <c r="L251" s="1">
        <v>2516</v>
      </c>
      <c r="M251" s="1">
        <v>300000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300000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300000</v>
      </c>
      <c r="AJ251" s="1">
        <v>119</v>
      </c>
    </row>
    <row r="252" spans="1:36" x14ac:dyDescent="0.3">
      <c r="A252" s="1">
        <v>24</v>
      </c>
      <c r="B252" s="1" t="s">
        <v>14</v>
      </c>
      <c r="C252" s="1" t="s">
        <v>375</v>
      </c>
      <c r="D252" s="1" t="s">
        <v>599</v>
      </c>
      <c r="E252" s="1" t="s">
        <v>17</v>
      </c>
      <c r="F252" s="1" t="s">
        <v>29</v>
      </c>
      <c r="G252" s="1" t="s">
        <v>61</v>
      </c>
      <c r="H252" s="1" t="s">
        <v>409</v>
      </c>
      <c r="I252" s="1" t="s">
        <v>26</v>
      </c>
      <c r="J252" s="1">
        <v>21</v>
      </c>
      <c r="K252" s="1">
        <v>2516</v>
      </c>
      <c r="L252" s="1">
        <v>2516</v>
      </c>
      <c r="M252" s="1">
        <v>300000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300000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300000</v>
      </c>
      <c r="AJ252" s="1">
        <v>119</v>
      </c>
    </row>
    <row r="253" spans="1:36" x14ac:dyDescent="0.3">
      <c r="A253" s="1">
        <v>25</v>
      </c>
      <c r="B253" s="1" t="s">
        <v>14</v>
      </c>
      <c r="C253" s="1" t="s">
        <v>375</v>
      </c>
      <c r="D253" s="1" t="s">
        <v>404</v>
      </c>
      <c r="E253" s="1" t="s">
        <v>17</v>
      </c>
      <c r="F253" s="1" t="s">
        <v>29</v>
      </c>
      <c r="G253" s="1" t="s">
        <v>61</v>
      </c>
      <c r="H253" s="1" t="s">
        <v>411</v>
      </c>
      <c r="I253" s="1" t="s">
        <v>26</v>
      </c>
      <c r="J253" s="1">
        <v>18</v>
      </c>
      <c r="K253" s="1">
        <v>1139</v>
      </c>
      <c r="L253" s="1">
        <v>1139</v>
      </c>
      <c r="M253" s="1">
        <v>120000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120000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120000</v>
      </c>
      <c r="AJ253" s="1">
        <v>105</v>
      </c>
    </row>
    <row r="254" spans="1:36" x14ac:dyDescent="0.3">
      <c r="A254" s="1">
        <v>26</v>
      </c>
      <c r="B254" s="1" t="s">
        <v>14</v>
      </c>
      <c r="C254" s="1" t="s">
        <v>375</v>
      </c>
      <c r="D254" s="1" t="s">
        <v>412</v>
      </c>
      <c r="E254" s="1" t="s">
        <v>17</v>
      </c>
      <c r="F254" s="1" t="s">
        <v>29</v>
      </c>
      <c r="G254" s="1" t="s">
        <v>61</v>
      </c>
      <c r="H254" s="1" t="s">
        <v>413</v>
      </c>
      <c r="I254" s="1" t="s">
        <v>26</v>
      </c>
      <c r="J254" s="1">
        <v>23</v>
      </c>
      <c r="K254" s="1">
        <v>2171</v>
      </c>
      <c r="L254" s="1">
        <v>2171</v>
      </c>
      <c r="M254" s="1">
        <v>240000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240000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240000</v>
      </c>
      <c r="AJ254" s="1">
        <v>110</v>
      </c>
    </row>
    <row r="255" spans="1:36" x14ac:dyDescent="0.3">
      <c r="A255" s="1">
        <v>27</v>
      </c>
      <c r="B255" s="1" t="s">
        <v>14</v>
      </c>
      <c r="C255" s="1" t="s">
        <v>375</v>
      </c>
      <c r="D255" s="1" t="s">
        <v>414</v>
      </c>
      <c r="E255" s="1" t="s">
        <v>32</v>
      </c>
      <c r="F255" s="1" t="s">
        <v>29</v>
      </c>
      <c r="G255" s="1" t="s">
        <v>33</v>
      </c>
      <c r="H255" s="1" t="s">
        <v>415</v>
      </c>
      <c r="I255" s="1" t="s">
        <v>26</v>
      </c>
      <c r="J255" s="1">
        <v>20</v>
      </c>
      <c r="K255" s="1">
        <v>2652</v>
      </c>
      <c r="L255" s="1">
        <v>2652</v>
      </c>
      <c r="M255" s="1">
        <v>320000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320000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320000</v>
      </c>
      <c r="AJ255" s="1">
        <v>120</v>
      </c>
    </row>
    <row r="256" spans="1:36" hidden="1" x14ac:dyDescent="0.3">
      <c r="A256" s="1">
        <v>28</v>
      </c>
      <c r="B256" s="1" t="s">
        <v>14</v>
      </c>
      <c r="C256" s="1" t="s">
        <v>375</v>
      </c>
      <c r="D256" s="1" t="s">
        <v>16</v>
      </c>
      <c r="E256" s="1" t="s">
        <v>17</v>
      </c>
      <c r="F256" s="1" t="s">
        <v>37</v>
      </c>
      <c r="G256" s="1" t="s">
        <v>123</v>
      </c>
      <c r="H256" s="1" t="s">
        <v>417</v>
      </c>
      <c r="I256" s="1" t="s">
        <v>21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0</v>
      </c>
      <c r="AJ256" s="1">
        <v>0</v>
      </c>
    </row>
    <row r="257" spans="1:36" x14ac:dyDescent="0.3">
      <c r="A257" s="1">
        <v>29</v>
      </c>
      <c r="B257" s="1" t="s">
        <v>14</v>
      </c>
      <c r="C257" s="1" t="s">
        <v>375</v>
      </c>
      <c r="D257" s="1" t="s">
        <v>391</v>
      </c>
      <c r="E257" s="1" t="s">
        <v>17</v>
      </c>
      <c r="F257" s="1" t="s">
        <v>29</v>
      </c>
      <c r="G257" s="1" t="s">
        <v>144</v>
      </c>
      <c r="H257" s="1" t="s">
        <v>418</v>
      </c>
      <c r="I257" s="1" t="s">
        <v>21</v>
      </c>
      <c r="J257" s="1">
        <v>18</v>
      </c>
      <c r="K257" s="1">
        <v>2967</v>
      </c>
      <c r="L257" s="1">
        <v>2967</v>
      </c>
      <c r="M257" s="1">
        <v>540000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540000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540000</v>
      </c>
      <c r="AJ257" s="1">
        <v>182</v>
      </c>
    </row>
    <row r="258" spans="1:36" hidden="1" x14ac:dyDescent="0.3">
      <c r="A258" s="1">
        <v>30</v>
      </c>
      <c r="B258" s="1" t="s">
        <v>14</v>
      </c>
      <c r="C258" s="1" t="s">
        <v>375</v>
      </c>
      <c r="D258" s="1" t="s">
        <v>16</v>
      </c>
      <c r="E258" s="1" t="s">
        <v>17</v>
      </c>
      <c r="F258" s="1" t="s">
        <v>29</v>
      </c>
      <c r="G258" s="1" t="s">
        <v>61</v>
      </c>
      <c r="H258" s="1" t="s">
        <v>419</v>
      </c>
      <c r="I258" s="1" t="s">
        <v>26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0</v>
      </c>
      <c r="AJ258" s="1">
        <v>0</v>
      </c>
    </row>
    <row r="259" spans="1:36" x14ac:dyDescent="0.3">
      <c r="A259" s="1">
        <v>31</v>
      </c>
      <c r="B259" s="1" t="s">
        <v>14</v>
      </c>
      <c r="C259" s="1" t="s">
        <v>375</v>
      </c>
      <c r="D259" s="1" t="s">
        <v>398</v>
      </c>
      <c r="E259" s="1" t="s">
        <v>17</v>
      </c>
      <c r="F259" s="1" t="s">
        <v>29</v>
      </c>
      <c r="G259" s="1" t="s">
        <v>61</v>
      </c>
      <c r="H259" s="1" t="s">
        <v>420</v>
      </c>
      <c r="I259" s="1" t="s">
        <v>26</v>
      </c>
      <c r="J259" s="1">
        <v>21</v>
      </c>
      <c r="K259" s="1">
        <v>2894</v>
      </c>
      <c r="L259" s="1">
        <v>2894</v>
      </c>
      <c r="M259" s="1">
        <v>300000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300000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300000</v>
      </c>
      <c r="AJ259" s="1">
        <v>103</v>
      </c>
    </row>
    <row r="260" spans="1:36" hidden="1" x14ac:dyDescent="0.3">
      <c r="A260" s="1">
        <v>32</v>
      </c>
      <c r="B260" s="1" t="s">
        <v>14</v>
      </c>
      <c r="C260" s="1" t="s">
        <v>375</v>
      </c>
      <c r="D260" s="1" t="s">
        <v>16</v>
      </c>
      <c r="E260" s="1" t="s">
        <v>17</v>
      </c>
      <c r="F260" s="1" t="s">
        <v>29</v>
      </c>
      <c r="G260" s="1" t="s">
        <v>44</v>
      </c>
      <c r="H260" s="1" t="s">
        <v>421</v>
      </c>
      <c r="I260" s="1" t="s">
        <v>21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0</v>
      </c>
      <c r="AJ260" s="1">
        <v>0</v>
      </c>
    </row>
    <row r="261" spans="1:36" hidden="1" x14ac:dyDescent="0.3">
      <c r="A261" s="1">
        <v>33</v>
      </c>
      <c r="B261" s="1" t="s">
        <v>14</v>
      </c>
      <c r="C261" s="1" t="s">
        <v>375</v>
      </c>
      <c r="D261" s="1" t="s">
        <v>16</v>
      </c>
      <c r="E261" s="1" t="s">
        <v>17</v>
      </c>
      <c r="F261" s="1" t="s">
        <v>29</v>
      </c>
      <c r="G261" s="1" t="s">
        <v>44</v>
      </c>
      <c r="H261" s="1" t="s">
        <v>422</v>
      </c>
      <c r="I261" s="1" t="s">
        <v>21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0</v>
      </c>
      <c r="AJ261" s="1">
        <v>0</v>
      </c>
    </row>
    <row r="262" spans="1:36" hidden="1" x14ac:dyDescent="0.3">
      <c r="A262" s="1">
        <v>34</v>
      </c>
      <c r="B262" s="1" t="s">
        <v>14</v>
      </c>
      <c r="C262" s="1" t="s">
        <v>375</v>
      </c>
      <c r="D262" s="1" t="s">
        <v>16</v>
      </c>
      <c r="E262" s="1" t="s">
        <v>17</v>
      </c>
      <c r="F262" s="1" t="s">
        <v>18</v>
      </c>
      <c r="G262" s="1" t="s">
        <v>368</v>
      </c>
      <c r="H262" s="1" t="s">
        <v>423</v>
      </c>
      <c r="I262" s="1" t="s">
        <v>21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0</v>
      </c>
      <c r="AJ262" s="1">
        <v>0</v>
      </c>
    </row>
    <row r="263" spans="1:36" hidden="1" x14ac:dyDescent="0.3">
      <c r="A263" s="1">
        <v>35</v>
      </c>
      <c r="B263" s="1" t="s">
        <v>14</v>
      </c>
      <c r="C263" s="1" t="s">
        <v>375</v>
      </c>
      <c r="D263" s="1" t="s">
        <v>16</v>
      </c>
      <c r="E263" s="1" t="s">
        <v>17</v>
      </c>
      <c r="F263" s="1" t="s">
        <v>18</v>
      </c>
      <c r="G263" s="1" t="s">
        <v>368</v>
      </c>
      <c r="H263" s="1" t="s">
        <v>424</v>
      </c>
      <c r="I263" s="1" t="s">
        <v>21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hidden="1" x14ac:dyDescent="0.3">
      <c r="A264" s="1">
        <v>36</v>
      </c>
      <c r="B264" s="1" t="s">
        <v>14</v>
      </c>
      <c r="C264" s="1" t="s">
        <v>375</v>
      </c>
      <c r="D264" s="1" t="s">
        <v>16</v>
      </c>
      <c r="E264" s="1" t="s">
        <v>17</v>
      </c>
      <c r="F264" s="1" t="s">
        <v>18</v>
      </c>
      <c r="G264" s="1" t="s">
        <v>368</v>
      </c>
      <c r="H264" s="1" t="s">
        <v>425</v>
      </c>
      <c r="I264" s="1" t="s">
        <v>21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x14ac:dyDescent="0.3">
      <c r="A265" s="2"/>
      <c r="B265" s="2" t="s">
        <v>47</v>
      </c>
      <c r="C265" s="2" t="s">
        <v>375</v>
      </c>
      <c r="D265" s="2"/>
      <c r="E265" s="2"/>
      <c r="F265" s="2"/>
      <c r="G265" s="2"/>
      <c r="H265" s="2"/>
      <c r="I265" s="2"/>
      <c r="J265" s="2"/>
      <c r="K265" s="2">
        <v>23672</v>
      </c>
      <c r="L265" s="2">
        <v>23672</v>
      </c>
      <c r="M265" s="2">
        <v>2120000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2120000</v>
      </c>
      <c r="X265" s="2">
        <v>0</v>
      </c>
      <c r="Y265" s="2">
        <v>0</v>
      </c>
      <c r="Z265" s="2">
        <v>15000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15000</v>
      </c>
      <c r="AI265" s="2">
        <v>2135000</v>
      </c>
      <c r="AJ265" s="2"/>
    </row>
    <row r="266" spans="1:36" hidden="1" x14ac:dyDescent="0.3">
      <c r="A266" s="1">
        <v>1</v>
      </c>
      <c r="B266" s="1" t="s">
        <v>14</v>
      </c>
      <c r="C266" s="1" t="s">
        <v>426</v>
      </c>
      <c r="D266" s="1" t="s">
        <v>16</v>
      </c>
      <c r="E266" s="1" t="s">
        <v>17</v>
      </c>
      <c r="F266" s="1" t="s">
        <v>29</v>
      </c>
      <c r="G266" s="1" t="s">
        <v>61</v>
      </c>
      <c r="H266" s="1" t="s">
        <v>427</v>
      </c>
      <c r="I266" s="1" t="s">
        <v>26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0</v>
      </c>
      <c r="AJ266" s="1">
        <v>0</v>
      </c>
    </row>
    <row r="267" spans="1:36" hidden="1" x14ac:dyDescent="0.3">
      <c r="A267" s="1">
        <v>2</v>
      </c>
      <c r="B267" s="1" t="s">
        <v>14</v>
      </c>
      <c r="C267" s="1" t="s">
        <v>426</v>
      </c>
      <c r="D267" s="1" t="s">
        <v>16</v>
      </c>
      <c r="E267" s="1" t="s">
        <v>17</v>
      </c>
      <c r="F267" s="1" t="s">
        <v>18</v>
      </c>
      <c r="G267" s="1" t="s">
        <v>19</v>
      </c>
      <c r="H267" s="1" t="s">
        <v>428</v>
      </c>
      <c r="I267" s="1" t="s">
        <v>21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hidden="1" x14ac:dyDescent="0.3">
      <c r="A268" s="1">
        <v>3</v>
      </c>
      <c r="B268" s="1" t="s">
        <v>14</v>
      </c>
      <c r="C268" s="1" t="s">
        <v>426</v>
      </c>
      <c r="D268" s="1" t="s">
        <v>16</v>
      </c>
      <c r="E268" s="1" t="s">
        <v>17</v>
      </c>
      <c r="F268" s="1" t="s">
        <v>29</v>
      </c>
      <c r="G268" s="1" t="s">
        <v>61</v>
      </c>
      <c r="H268" s="1" t="s">
        <v>429</v>
      </c>
      <c r="I268" s="1" t="s">
        <v>26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hidden="1" x14ac:dyDescent="0.3">
      <c r="A269" s="1">
        <v>4</v>
      </c>
      <c r="B269" s="1" t="s">
        <v>14</v>
      </c>
      <c r="C269" s="1" t="s">
        <v>426</v>
      </c>
      <c r="D269" s="1" t="s">
        <v>16</v>
      </c>
      <c r="E269" s="1" t="s">
        <v>17</v>
      </c>
      <c r="F269" s="1" t="s">
        <v>29</v>
      </c>
      <c r="G269" s="1" t="s">
        <v>61</v>
      </c>
      <c r="H269" s="1" t="s">
        <v>430</v>
      </c>
      <c r="I269" s="1" t="s">
        <v>26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hidden="1" x14ac:dyDescent="0.3">
      <c r="A270" s="1">
        <v>5</v>
      </c>
      <c r="B270" s="1" t="s">
        <v>14</v>
      </c>
      <c r="C270" s="1" t="s">
        <v>426</v>
      </c>
      <c r="D270" s="1" t="s">
        <v>16</v>
      </c>
      <c r="E270" s="1" t="s">
        <v>17</v>
      </c>
      <c r="F270" s="1" t="s">
        <v>29</v>
      </c>
      <c r="G270" s="1" t="s">
        <v>61</v>
      </c>
      <c r="H270" s="1" t="s">
        <v>431</v>
      </c>
      <c r="I270" s="1" t="s">
        <v>26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0</v>
      </c>
      <c r="AJ270" s="1">
        <v>0</v>
      </c>
    </row>
    <row r="271" spans="1:36" hidden="1" x14ac:dyDescent="0.3">
      <c r="A271" s="1">
        <v>6</v>
      </c>
      <c r="B271" s="1" t="s">
        <v>14</v>
      </c>
      <c r="C271" s="1" t="s">
        <v>426</v>
      </c>
      <c r="D271" s="1" t="s">
        <v>16</v>
      </c>
      <c r="E271" s="1" t="s">
        <v>17</v>
      </c>
      <c r="F271" s="1" t="s">
        <v>29</v>
      </c>
      <c r="G271" s="1" t="s">
        <v>61</v>
      </c>
      <c r="H271" s="1" t="s">
        <v>432</v>
      </c>
      <c r="I271" s="1" t="s">
        <v>26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0</v>
      </c>
      <c r="AJ271" s="1">
        <v>0</v>
      </c>
    </row>
    <row r="272" spans="1:36" hidden="1" x14ac:dyDescent="0.3">
      <c r="A272" s="1">
        <v>7</v>
      </c>
      <c r="B272" s="1" t="s">
        <v>14</v>
      </c>
      <c r="C272" s="1" t="s">
        <v>426</v>
      </c>
      <c r="D272" s="1" t="s">
        <v>16</v>
      </c>
      <c r="E272" s="1" t="s">
        <v>17</v>
      </c>
      <c r="F272" s="1" t="s">
        <v>18</v>
      </c>
      <c r="G272" s="1" t="s">
        <v>69</v>
      </c>
      <c r="H272" s="1" t="s">
        <v>433</v>
      </c>
      <c r="I272" s="1" t="s">
        <v>21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0</v>
      </c>
      <c r="AJ272" s="1">
        <v>0</v>
      </c>
    </row>
    <row r="273" spans="1:36" hidden="1" x14ac:dyDescent="0.3">
      <c r="A273" s="1">
        <v>8</v>
      </c>
      <c r="B273" s="1" t="s">
        <v>14</v>
      </c>
      <c r="C273" s="1" t="s">
        <v>426</v>
      </c>
      <c r="D273" s="1" t="s">
        <v>16</v>
      </c>
      <c r="E273" s="1" t="s">
        <v>17</v>
      </c>
      <c r="F273" s="1" t="s">
        <v>29</v>
      </c>
      <c r="G273" s="1" t="s">
        <v>79</v>
      </c>
      <c r="H273" s="1" t="s">
        <v>435</v>
      </c>
      <c r="I273" s="1" t="s">
        <v>26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0</v>
      </c>
      <c r="AJ273" s="1">
        <v>0</v>
      </c>
    </row>
    <row r="274" spans="1:36" hidden="1" x14ac:dyDescent="0.3">
      <c r="A274" s="1">
        <v>9</v>
      </c>
      <c r="B274" s="1" t="s">
        <v>14</v>
      </c>
      <c r="C274" s="1" t="s">
        <v>426</v>
      </c>
      <c r="D274" s="1" t="s">
        <v>16</v>
      </c>
      <c r="E274" s="1" t="s">
        <v>17</v>
      </c>
      <c r="F274" s="1" t="s">
        <v>29</v>
      </c>
      <c r="G274" s="1" t="s">
        <v>61</v>
      </c>
      <c r="H274" s="1" t="s">
        <v>437</v>
      </c>
      <c r="I274" s="1" t="s">
        <v>26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0</v>
      </c>
      <c r="AJ274" s="1">
        <v>0</v>
      </c>
    </row>
    <row r="275" spans="1:36" x14ac:dyDescent="0.3">
      <c r="A275" s="1">
        <v>10</v>
      </c>
      <c r="B275" s="1" t="s">
        <v>14</v>
      </c>
      <c r="C275" s="1" t="s">
        <v>426</v>
      </c>
      <c r="D275" s="1" t="s">
        <v>100</v>
      </c>
      <c r="E275" s="1" t="s">
        <v>17</v>
      </c>
      <c r="F275" s="1" t="s">
        <v>49</v>
      </c>
      <c r="G275" s="1" t="s">
        <v>88</v>
      </c>
      <c r="H275" s="1" t="s">
        <v>89</v>
      </c>
      <c r="I275" s="1" t="s">
        <v>49</v>
      </c>
      <c r="J275" s="1">
        <v>17</v>
      </c>
      <c r="K275" s="1">
        <v>1593</v>
      </c>
      <c r="L275" s="1">
        <v>1593</v>
      </c>
      <c r="M275" s="1">
        <v>68760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68760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68760</v>
      </c>
      <c r="AJ275" s="1">
        <v>43</v>
      </c>
    </row>
    <row r="276" spans="1:36" x14ac:dyDescent="0.3">
      <c r="A276" s="1">
        <v>11</v>
      </c>
      <c r="B276" s="1" t="s">
        <v>14</v>
      </c>
      <c r="C276" s="1" t="s">
        <v>426</v>
      </c>
      <c r="D276" s="1" t="s">
        <v>438</v>
      </c>
      <c r="E276" s="1" t="s">
        <v>17</v>
      </c>
      <c r="F276" s="1" t="s">
        <v>29</v>
      </c>
      <c r="G276" s="1" t="s">
        <v>30</v>
      </c>
      <c r="H276" s="1" t="s">
        <v>439</v>
      </c>
      <c r="I276" s="1" t="s">
        <v>26</v>
      </c>
      <c r="J276" s="1">
        <v>20</v>
      </c>
      <c r="K276" s="1">
        <v>3283</v>
      </c>
      <c r="L276" s="1">
        <v>3283</v>
      </c>
      <c r="M276" s="1">
        <v>360000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360000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360000</v>
      </c>
      <c r="AJ276" s="1">
        <v>109</v>
      </c>
    </row>
    <row r="277" spans="1:36" x14ac:dyDescent="0.3">
      <c r="A277" s="1">
        <v>12</v>
      </c>
      <c r="B277" s="1" t="s">
        <v>14</v>
      </c>
      <c r="C277" s="1" t="s">
        <v>426</v>
      </c>
      <c r="D277" s="1" t="s">
        <v>440</v>
      </c>
      <c r="E277" s="1" t="s">
        <v>32</v>
      </c>
      <c r="F277" s="1" t="s">
        <v>29</v>
      </c>
      <c r="G277" s="1" t="s">
        <v>268</v>
      </c>
      <c r="H277" s="1" t="s">
        <v>441</v>
      </c>
      <c r="I277" s="1" t="s">
        <v>26</v>
      </c>
      <c r="J277" s="1">
        <v>19</v>
      </c>
      <c r="K277" s="1">
        <v>2361</v>
      </c>
      <c r="L277" s="1">
        <v>2357</v>
      </c>
      <c r="M277" s="1">
        <v>290000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290000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290000</v>
      </c>
      <c r="AJ277" s="1">
        <v>122</v>
      </c>
    </row>
    <row r="278" spans="1:36" x14ac:dyDescent="0.3">
      <c r="A278" s="1">
        <v>13</v>
      </c>
      <c r="B278" s="1" t="s">
        <v>14</v>
      </c>
      <c r="C278" s="1" t="s">
        <v>426</v>
      </c>
      <c r="D278" s="1" t="s">
        <v>576</v>
      </c>
      <c r="E278" s="1" t="s">
        <v>17</v>
      </c>
      <c r="F278" s="1" t="s">
        <v>29</v>
      </c>
      <c r="G278" s="1" t="s">
        <v>61</v>
      </c>
      <c r="H278" s="1" t="s">
        <v>447</v>
      </c>
      <c r="I278" s="1" t="s">
        <v>26</v>
      </c>
      <c r="J278" s="1">
        <v>24</v>
      </c>
      <c r="K278" s="1">
        <v>3450</v>
      </c>
      <c r="L278" s="1">
        <v>3450</v>
      </c>
      <c r="M278" s="1">
        <v>290000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290000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290000</v>
      </c>
      <c r="AJ278" s="1">
        <v>84</v>
      </c>
    </row>
    <row r="279" spans="1:36" hidden="1" x14ac:dyDescent="0.3">
      <c r="A279" s="1">
        <v>14</v>
      </c>
      <c r="B279" s="1" t="s">
        <v>14</v>
      </c>
      <c r="C279" s="1" t="s">
        <v>426</v>
      </c>
      <c r="D279" s="1" t="s">
        <v>16</v>
      </c>
      <c r="E279" s="1" t="s">
        <v>17</v>
      </c>
      <c r="F279" s="1" t="s">
        <v>37</v>
      </c>
      <c r="G279" s="1" t="s">
        <v>121</v>
      </c>
      <c r="H279" s="1" t="s">
        <v>448</v>
      </c>
      <c r="I279" s="1" t="s">
        <v>198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0</v>
      </c>
      <c r="AJ279" s="1">
        <v>0</v>
      </c>
    </row>
    <row r="280" spans="1:36" hidden="1" x14ac:dyDescent="0.3">
      <c r="A280" s="1">
        <v>15</v>
      </c>
      <c r="B280" s="1" t="s">
        <v>14</v>
      </c>
      <c r="C280" s="1" t="s">
        <v>426</v>
      </c>
      <c r="D280" s="1" t="s">
        <v>16</v>
      </c>
      <c r="E280" s="1" t="s">
        <v>17</v>
      </c>
      <c r="F280" s="1" t="s">
        <v>152</v>
      </c>
      <c r="G280" s="1" t="s">
        <v>223</v>
      </c>
      <c r="H280" s="1" t="s">
        <v>449</v>
      </c>
      <c r="I280" s="1" t="s">
        <v>21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0</v>
      </c>
      <c r="AJ280" s="1">
        <v>0</v>
      </c>
    </row>
    <row r="281" spans="1:36" x14ac:dyDescent="0.3">
      <c r="A281" s="1">
        <v>16</v>
      </c>
      <c r="B281" s="1" t="s">
        <v>14</v>
      </c>
      <c r="C281" s="1" t="s">
        <v>426</v>
      </c>
      <c r="D281" s="1" t="s">
        <v>577</v>
      </c>
      <c r="E281" s="1" t="s">
        <v>17</v>
      </c>
      <c r="F281" s="1" t="s">
        <v>29</v>
      </c>
      <c r="G281" s="1" t="s">
        <v>61</v>
      </c>
      <c r="H281" s="1" t="s">
        <v>135</v>
      </c>
      <c r="I281" s="1" t="s">
        <v>26</v>
      </c>
      <c r="J281" s="1">
        <v>16</v>
      </c>
      <c r="K281" s="1">
        <v>2151</v>
      </c>
      <c r="L281" s="1">
        <v>2151</v>
      </c>
      <c r="M281" s="1">
        <v>180000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180000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180000</v>
      </c>
      <c r="AJ281" s="1">
        <v>83</v>
      </c>
    </row>
    <row r="282" spans="1:36" x14ac:dyDescent="0.3">
      <c r="A282" s="1">
        <v>17</v>
      </c>
      <c r="B282" s="1" t="s">
        <v>14</v>
      </c>
      <c r="C282" s="1" t="s">
        <v>426</v>
      </c>
      <c r="D282" s="1" t="s">
        <v>434</v>
      </c>
      <c r="E282" s="1" t="s">
        <v>32</v>
      </c>
      <c r="F282" s="1" t="s">
        <v>29</v>
      </c>
      <c r="G282" s="1" t="s">
        <v>33</v>
      </c>
      <c r="H282" s="1" t="s">
        <v>453</v>
      </c>
      <c r="I282" s="1" t="s">
        <v>26</v>
      </c>
      <c r="J282" s="1">
        <v>19</v>
      </c>
      <c r="K282" s="1">
        <v>2520</v>
      </c>
      <c r="L282" s="1">
        <v>2520</v>
      </c>
      <c r="M282" s="1">
        <v>260000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260000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260000</v>
      </c>
      <c r="AJ282" s="1">
        <v>103</v>
      </c>
    </row>
    <row r="283" spans="1:36" hidden="1" x14ac:dyDescent="0.3">
      <c r="A283" s="1">
        <v>18</v>
      </c>
      <c r="B283" s="1" t="s">
        <v>14</v>
      </c>
      <c r="C283" s="1" t="s">
        <v>426</v>
      </c>
      <c r="D283" s="1" t="s">
        <v>16</v>
      </c>
      <c r="E283" s="1" t="s">
        <v>17</v>
      </c>
      <c r="F283" s="1" t="s">
        <v>37</v>
      </c>
      <c r="G283" s="1" t="s">
        <v>454</v>
      </c>
      <c r="H283" s="1" t="s">
        <v>455</v>
      </c>
      <c r="I283" s="1" t="s">
        <v>198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0</v>
      </c>
      <c r="AJ283" s="1">
        <v>0</v>
      </c>
    </row>
    <row r="284" spans="1:36" hidden="1" x14ac:dyDescent="0.3">
      <c r="A284" s="1">
        <v>19</v>
      </c>
      <c r="B284" s="1" t="s">
        <v>14</v>
      </c>
      <c r="C284" s="1" t="s">
        <v>426</v>
      </c>
      <c r="D284" s="1" t="s">
        <v>16</v>
      </c>
      <c r="E284" s="1" t="s">
        <v>17</v>
      </c>
      <c r="F284" s="1" t="s">
        <v>29</v>
      </c>
      <c r="G284" s="1" t="s">
        <v>61</v>
      </c>
      <c r="H284" s="1" t="s">
        <v>456</v>
      </c>
      <c r="I284" s="1" t="s">
        <v>26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0</v>
      </c>
      <c r="AJ284" s="1">
        <v>0</v>
      </c>
    </row>
    <row r="285" spans="1:36" hidden="1" x14ac:dyDescent="0.3">
      <c r="A285" s="1">
        <v>20</v>
      </c>
      <c r="B285" s="1" t="s">
        <v>14</v>
      </c>
      <c r="C285" s="1" t="s">
        <v>426</v>
      </c>
      <c r="D285" s="1" t="s">
        <v>16</v>
      </c>
      <c r="E285" s="1" t="s">
        <v>17</v>
      </c>
      <c r="F285" s="1" t="s">
        <v>29</v>
      </c>
      <c r="G285" s="1" t="s">
        <v>61</v>
      </c>
      <c r="H285" s="1" t="s">
        <v>457</v>
      </c>
      <c r="I285" s="1" t="s">
        <v>26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0</v>
      </c>
      <c r="AJ285" s="1">
        <v>0</v>
      </c>
    </row>
    <row r="286" spans="1:36" hidden="1" x14ac:dyDescent="0.3">
      <c r="A286" s="1">
        <v>21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29</v>
      </c>
      <c r="G286" s="1" t="s">
        <v>458</v>
      </c>
      <c r="H286" s="1" t="s">
        <v>459</v>
      </c>
      <c r="I286" s="1" t="s">
        <v>26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22</v>
      </c>
      <c r="B287" s="1" t="s">
        <v>14</v>
      </c>
      <c r="C287" s="1" t="s">
        <v>426</v>
      </c>
      <c r="D287" s="1" t="s">
        <v>682</v>
      </c>
      <c r="E287" s="1" t="s">
        <v>17</v>
      </c>
      <c r="F287" s="1" t="s">
        <v>29</v>
      </c>
      <c r="G287" s="1" t="s">
        <v>61</v>
      </c>
      <c r="H287" s="1" t="s">
        <v>460</v>
      </c>
      <c r="I287" s="1" t="s">
        <v>26</v>
      </c>
      <c r="J287" s="1">
        <v>25</v>
      </c>
      <c r="K287" s="1">
        <v>4258</v>
      </c>
      <c r="L287" s="1">
        <v>4258</v>
      </c>
      <c r="M287" s="1">
        <v>381000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381000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381000</v>
      </c>
      <c r="AJ287" s="1">
        <v>89</v>
      </c>
    </row>
    <row r="288" spans="1:36" x14ac:dyDescent="0.3">
      <c r="A288" s="1">
        <v>23</v>
      </c>
      <c r="B288" s="1" t="s">
        <v>14</v>
      </c>
      <c r="C288" s="1" t="s">
        <v>426</v>
      </c>
      <c r="D288" s="1" t="s">
        <v>440</v>
      </c>
      <c r="E288" s="1" t="s">
        <v>17</v>
      </c>
      <c r="F288" s="1" t="s">
        <v>29</v>
      </c>
      <c r="G288" s="1" t="s">
        <v>61</v>
      </c>
      <c r="H288" s="1" t="s">
        <v>461</v>
      </c>
      <c r="I288" s="1" t="s">
        <v>26</v>
      </c>
      <c r="J288" s="1">
        <v>23</v>
      </c>
      <c r="K288" s="1">
        <v>2949</v>
      </c>
      <c r="L288" s="1">
        <v>2949</v>
      </c>
      <c r="M288" s="1">
        <v>268000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268000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268000</v>
      </c>
      <c r="AJ288" s="1">
        <v>90</v>
      </c>
    </row>
    <row r="289" spans="1:36" hidden="1" x14ac:dyDescent="0.3">
      <c r="A289" s="1">
        <v>24</v>
      </c>
      <c r="B289" s="1" t="s">
        <v>14</v>
      </c>
      <c r="C289" s="1" t="s">
        <v>426</v>
      </c>
      <c r="D289" s="1" t="s">
        <v>16</v>
      </c>
      <c r="E289" s="1" t="s">
        <v>17</v>
      </c>
      <c r="F289" s="1" t="s">
        <v>29</v>
      </c>
      <c r="G289" s="1" t="s">
        <v>98</v>
      </c>
      <c r="H289" s="1" t="s">
        <v>462</v>
      </c>
      <c r="I289" s="1" t="s">
        <v>26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0</v>
      </c>
      <c r="AJ289" s="1">
        <v>0</v>
      </c>
    </row>
    <row r="290" spans="1:36" hidden="1" x14ac:dyDescent="0.3">
      <c r="A290" s="1">
        <v>25</v>
      </c>
      <c r="B290" s="1" t="s">
        <v>14</v>
      </c>
      <c r="C290" s="1" t="s">
        <v>426</v>
      </c>
      <c r="D290" s="1" t="s">
        <v>16</v>
      </c>
      <c r="E290" s="1" t="s">
        <v>17</v>
      </c>
      <c r="F290" s="1" t="s">
        <v>29</v>
      </c>
      <c r="G290" s="1" t="s">
        <v>44</v>
      </c>
      <c r="H290" s="1" t="s">
        <v>463</v>
      </c>
      <c r="I290" s="1" t="s">
        <v>21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hidden="1" x14ac:dyDescent="0.3">
      <c r="A291" s="1">
        <v>26</v>
      </c>
      <c r="B291" s="1" t="s">
        <v>14</v>
      </c>
      <c r="C291" s="1" t="s">
        <v>426</v>
      </c>
      <c r="D291" s="1" t="s">
        <v>16</v>
      </c>
      <c r="E291" s="1" t="s">
        <v>17</v>
      </c>
      <c r="F291" s="1" t="s">
        <v>18</v>
      </c>
      <c r="G291" s="1" t="s">
        <v>368</v>
      </c>
      <c r="H291" s="1" t="s">
        <v>464</v>
      </c>
      <c r="I291" s="1" t="s">
        <v>21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0</v>
      </c>
      <c r="AJ291" s="1">
        <v>0</v>
      </c>
    </row>
    <row r="292" spans="1:36" x14ac:dyDescent="0.3">
      <c r="A292" s="2"/>
      <c r="B292" s="2" t="s">
        <v>47</v>
      </c>
      <c r="C292" s="2" t="s">
        <v>426</v>
      </c>
      <c r="D292" s="2"/>
      <c r="E292" s="2"/>
      <c r="F292" s="2"/>
      <c r="G292" s="2"/>
      <c r="H292" s="2"/>
      <c r="I292" s="2"/>
      <c r="J292" s="2"/>
      <c r="K292" s="2">
        <v>22565</v>
      </c>
      <c r="L292" s="2">
        <v>22561</v>
      </c>
      <c r="M292" s="2">
        <v>2097760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2097760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2097760</v>
      </c>
      <c r="AJ292" s="2"/>
    </row>
    <row r="293" spans="1:36" hidden="1" x14ac:dyDescent="0.3">
      <c r="A293" s="1">
        <v>1</v>
      </c>
      <c r="B293" s="1" t="s">
        <v>14</v>
      </c>
      <c r="C293" s="1" t="s">
        <v>465</v>
      </c>
      <c r="D293" s="1" t="s">
        <v>16</v>
      </c>
      <c r="E293" s="1" t="s">
        <v>22</v>
      </c>
      <c r="F293" s="1" t="s">
        <v>29</v>
      </c>
      <c r="G293" s="1" t="s">
        <v>246</v>
      </c>
      <c r="H293" s="1" t="s">
        <v>466</v>
      </c>
      <c r="I293" s="1" t="s">
        <v>26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hidden="1" x14ac:dyDescent="0.3">
      <c r="A294" s="1">
        <v>2</v>
      </c>
      <c r="B294" s="1" t="s">
        <v>14</v>
      </c>
      <c r="C294" s="1" t="s">
        <v>465</v>
      </c>
      <c r="D294" s="1" t="s">
        <v>16</v>
      </c>
      <c r="E294" s="1" t="s">
        <v>17</v>
      </c>
      <c r="F294" s="1" t="s">
        <v>49</v>
      </c>
      <c r="G294" s="1" t="s">
        <v>63</v>
      </c>
      <c r="H294" s="1" t="s">
        <v>467</v>
      </c>
      <c r="I294" s="1" t="s">
        <v>49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0</v>
      </c>
      <c r="AJ294" s="1">
        <v>0</v>
      </c>
    </row>
    <row r="295" spans="1:36" hidden="1" x14ac:dyDescent="0.3">
      <c r="A295" s="1">
        <v>3</v>
      </c>
      <c r="B295" s="1" t="s">
        <v>14</v>
      </c>
      <c r="C295" s="1" t="s">
        <v>465</v>
      </c>
      <c r="D295" s="1" t="s">
        <v>16</v>
      </c>
      <c r="E295" s="1" t="s">
        <v>22</v>
      </c>
      <c r="F295" s="1" t="s">
        <v>49</v>
      </c>
      <c r="G295" s="1" t="s">
        <v>195</v>
      </c>
      <c r="H295" s="1" t="s">
        <v>468</v>
      </c>
      <c r="I295" s="1" t="s">
        <v>49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0</v>
      </c>
      <c r="AJ295" s="1">
        <v>0</v>
      </c>
    </row>
    <row r="296" spans="1:36" hidden="1" x14ac:dyDescent="0.3">
      <c r="A296" s="1">
        <v>4</v>
      </c>
      <c r="B296" s="1" t="s">
        <v>14</v>
      </c>
      <c r="C296" s="1" t="s">
        <v>465</v>
      </c>
      <c r="D296" s="1" t="s">
        <v>16</v>
      </c>
      <c r="E296" s="1" t="s">
        <v>17</v>
      </c>
      <c r="F296" s="1" t="s">
        <v>29</v>
      </c>
      <c r="G296" s="1" t="s">
        <v>98</v>
      </c>
      <c r="H296" s="1" t="s">
        <v>469</v>
      </c>
      <c r="I296" s="1" t="s">
        <v>26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x14ac:dyDescent="0.3">
      <c r="A297" s="2"/>
      <c r="B297" s="2" t="s">
        <v>47</v>
      </c>
      <c r="C297" s="2" t="s">
        <v>465</v>
      </c>
      <c r="D297" s="2"/>
      <c r="E297" s="2"/>
      <c r="F297" s="2"/>
      <c r="G297" s="2"/>
      <c r="H297" s="2"/>
      <c r="I297" s="2"/>
      <c r="J297" s="2"/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/>
    </row>
    <row r="298" spans="1:36" hidden="1" x14ac:dyDescent="0.3">
      <c r="A298" s="1">
        <v>1</v>
      </c>
      <c r="B298" s="1" t="s">
        <v>14</v>
      </c>
      <c r="C298" s="1" t="s">
        <v>472</v>
      </c>
      <c r="D298" s="1" t="s">
        <v>16</v>
      </c>
      <c r="E298" s="1" t="s">
        <v>17</v>
      </c>
      <c r="F298" s="1" t="s">
        <v>49</v>
      </c>
      <c r="G298" s="1" t="s">
        <v>63</v>
      </c>
      <c r="H298" s="1" t="s">
        <v>473</v>
      </c>
      <c r="I298" s="1" t="s">
        <v>49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hidden="1" x14ac:dyDescent="0.3">
      <c r="A299" s="1">
        <v>2</v>
      </c>
      <c r="B299" s="1" t="s">
        <v>14</v>
      </c>
      <c r="C299" s="1" t="s">
        <v>472</v>
      </c>
      <c r="D299" s="1" t="s">
        <v>16</v>
      </c>
      <c r="E299" s="1" t="s">
        <v>17</v>
      </c>
      <c r="F299" s="1" t="s">
        <v>49</v>
      </c>
      <c r="G299" s="1" t="s">
        <v>63</v>
      </c>
      <c r="H299" s="1" t="s">
        <v>474</v>
      </c>
      <c r="I299" s="1" t="s">
        <v>49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7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7">
        <v>0</v>
      </c>
      <c r="AI299" s="7">
        <v>0</v>
      </c>
      <c r="AJ299" s="1">
        <v>0</v>
      </c>
    </row>
    <row r="300" spans="1:36" hidden="1" x14ac:dyDescent="0.3">
      <c r="A300" s="1">
        <v>3</v>
      </c>
      <c r="B300" s="1" t="s">
        <v>14</v>
      </c>
      <c r="C300" s="1" t="s">
        <v>472</v>
      </c>
      <c r="D300" s="1" t="s">
        <v>16</v>
      </c>
      <c r="E300" s="1" t="s">
        <v>17</v>
      </c>
      <c r="F300" s="1" t="s">
        <v>49</v>
      </c>
      <c r="G300" s="1" t="s">
        <v>63</v>
      </c>
      <c r="H300" s="1" t="s">
        <v>475</v>
      </c>
      <c r="I300" s="1" t="s">
        <v>49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hidden="1" x14ac:dyDescent="0.3">
      <c r="A301" s="1">
        <v>4</v>
      </c>
      <c r="B301" s="1" t="s">
        <v>14</v>
      </c>
      <c r="C301" s="1" t="s">
        <v>472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476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hidden="1" x14ac:dyDescent="0.3">
      <c r="A302" s="1">
        <v>5</v>
      </c>
      <c r="B302" s="1" t="s">
        <v>14</v>
      </c>
      <c r="C302" s="1" t="s">
        <v>472</v>
      </c>
      <c r="D302" s="1" t="s">
        <v>16</v>
      </c>
      <c r="E302" s="1" t="s">
        <v>17</v>
      </c>
      <c r="F302" s="1" t="s">
        <v>49</v>
      </c>
      <c r="G302" s="1" t="s">
        <v>63</v>
      </c>
      <c r="H302" s="1" t="s">
        <v>477</v>
      </c>
      <c r="I302" s="1" t="s">
        <v>49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hidden="1" x14ac:dyDescent="0.3">
      <c r="A303" s="1">
        <v>6</v>
      </c>
      <c r="B303" s="1" t="s">
        <v>14</v>
      </c>
      <c r="C303" s="1" t="s">
        <v>472</v>
      </c>
      <c r="D303" s="1" t="s">
        <v>16</v>
      </c>
      <c r="E303" s="1" t="s">
        <v>17</v>
      </c>
      <c r="F303" s="1" t="s">
        <v>18</v>
      </c>
      <c r="G303" s="1" t="s">
        <v>69</v>
      </c>
      <c r="H303" s="1" t="s">
        <v>478</v>
      </c>
      <c r="I303" s="1" t="s">
        <v>21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hidden="1" x14ac:dyDescent="0.3">
      <c r="A304" s="1">
        <v>7</v>
      </c>
      <c r="B304" s="1" t="s">
        <v>14</v>
      </c>
      <c r="C304" s="1" t="s">
        <v>472</v>
      </c>
      <c r="D304" s="1" t="s">
        <v>16</v>
      </c>
      <c r="E304" s="1" t="s">
        <v>17</v>
      </c>
      <c r="F304" s="1" t="s">
        <v>29</v>
      </c>
      <c r="G304" s="1" t="s">
        <v>61</v>
      </c>
      <c r="H304" s="1" t="s">
        <v>479</v>
      </c>
      <c r="I304" s="1" t="s">
        <v>26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hidden="1" x14ac:dyDescent="0.3">
      <c r="A305" s="1">
        <v>8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18</v>
      </c>
      <c r="G305" s="1" t="s">
        <v>19</v>
      </c>
      <c r="H305" s="1" t="s">
        <v>480</v>
      </c>
      <c r="I305" s="1" t="s">
        <v>21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hidden="1" x14ac:dyDescent="0.3">
      <c r="A306" s="1">
        <v>9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40</v>
      </c>
      <c r="G306" s="1" t="s">
        <v>242</v>
      </c>
      <c r="H306" s="1" t="s">
        <v>481</v>
      </c>
      <c r="I306" s="1" t="s">
        <v>26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hidden="1" x14ac:dyDescent="0.3">
      <c r="A307" s="1">
        <v>10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29</v>
      </c>
      <c r="G307" s="1" t="s">
        <v>61</v>
      </c>
      <c r="H307" s="1" t="s">
        <v>482</v>
      </c>
      <c r="I307" s="1" t="s">
        <v>26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hidden="1" x14ac:dyDescent="0.3">
      <c r="A308" s="1">
        <v>11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40</v>
      </c>
      <c r="G308" s="1" t="s">
        <v>242</v>
      </c>
      <c r="H308" s="1" t="s">
        <v>483</v>
      </c>
      <c r="I308" s="1" t="s">
        <v>26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hidden="1" x14ac:dyDescent="0.3">
      <c r="A309" s="1">
        <v>12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49</v>
      </c>
      <c r="G309" s="1" t="s">
        <v>63</v>
      </c>
      <c r="H309" s="1" t="s">
        <v>484</v>
      </c>
      <c r="I309" s="1" t="s">
        <v>49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hidden="1" x14ac:dyDescent="0.3">
      <c r="A310" s="1">
        <v>13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49</v>
      </c>
      <c r="G310" s="1" t="s">
        <v>63</v>
      </c>
      <c r="H310" s="1" t="s">
        <v>485</v>
      </c>
      <c r="I310" s="1" t="s">
        <v>49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hidden="1" x14ac:dyDescent="0.3">
      <c r="A311" s="1">
        <v>14</v>
      </c>
      <c r="B311" s="1" t="s">
        <v>14</v>
      </c>
      <c r="C311" s="1" t="s">
        <v>472</v>
      </c>
      <c r="D311" s="1" t="s">
        <v>16</v>
      </c>
      <c r="E311" s="1" t="s">
        <v>17</v>
      </c>
      <c r="F311" s="1" t="s">
        <v>18</v>
      </c>
      <c r="G311" s="1" t="s">
        <v>104</v>
      </c>
      <c r="H311" s="1" t="s">
        <v>487</v>
      </c>
      <c r="I311" s="1" t="s">
        <v>21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hidden="1" x14ac:dyDescent="0.3">
      <c r="A312" s="1">
        <v>15</v>
      </c>
      <c r="B312" s="1" t="s">
        <v>14</v>
      </c>
      <c r="C312" s="1" t="s">
        <v>472</v>
      </c>
      <c r="D312" s="1" t="s">
        <v>16</v>
      </c>
      <c r="E312" s="1" t="s">
        <v>17</v>
      </c>
      <c r="F312" s="1" t="s">
        <v>49</v>
      </c>
      <c r="G312" s="1" t="s">
        <v>88</v>
      </c>
      <c r="H312" s="1" t="s">
        <v>488</v>
      </c>
      <c r="I312" s="1" t="s">
        <v>49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16</v>
      </c>
      <c r="B313" s="1" t="s">
        <v>14</v>
      </c>
      <c r="C313" s="1" t="s">
        <v>472</v>
      </c>
      <c r="D313" s="1" t="s">
        <v>507</v>
      </c>
      <c r="E313" s="1" t="s">
        <v>17</v>
      </c>
      <c r="F313" s="1" t="s">
        <v>49</v>
      </c>
      <c r="G313" s="1" t="s">
        <v>88</v>
      </c>
      <c r="H313" s="1" t="s">
        <v>91</v>
      </c>
      <c r="I313" s="1" t="s">
        <v>49</v>
      </c>
      <c r="J313" s="1">
        <v>16</v>
      </c>
      <c r="K313" s="1">
        <v>1468</v>
      </c>
      <c r="L313" s="1">
        <v>1468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17</v>
      </c>
      <c r="B314" s="1" t="s">
        <v>14</v>
      </c>
      <c r="C314" s="1" t="s">
        <v>472</v>
      </c>
      <c r="D314" s="1" t="s">
        <v>699</v>
      </c>
      <c r="E314" s="1" t="s">
        <v>17</v>
      </c>
      <c r="F314" s="1" t="s">
        <v>49</v>
      </c>
      <c r="G314" s="1" t="s">
        <v>88</v>
      </c>
      <c r="H314" s="1" t="s">
        <v>492</v>
      </c>
      <c r="I314" s="1" t="s">
        <v>49</v>
      </c>
      <c r="J314" s="1">
        <v>17</v>
      </c>
      <c r="K314" s="1">
        <v>714</v>
      </c>
      <c r="L314" s="1">
        <v>714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18</v>
      </c>
      <c r="B315" s="1" t="s">
        <v>14</v>
      </c>
      <c r="C315" s="1" t="s">
        <v>472</v>
      </c>
      <c r="D315" s="1" t="s">
        <v>109</v>
      </c>
      <c r="E315" s="1" t="s">
        <v>17</v>
      </c>
      <c r="F315" s="1" t="s">
        <v>49</v>
      </c>
      <c r="G315" s="1" t="s">
        <v>88</v>
      </c>
      <c r="H315" s="1" t="s">
        <v>93</v>
      </c>
      <c r="I315" s="1" t="s">
        <v>49</v>
      </c>
      <c r="J315" s="1">
        <v>17</v>
      </c>
      <c r="K315" s="1">
        <v>1182</v>
      </c>
      <c r="L315" s="1">
        <v>1182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19</v>
      </c>
      <c r="B316" s="1" t="s">
        <v>14</v>
      </c>
      <c r="C316" s="1" t="s">
        <v>472</v>
      </c>
      <c r="D316" s="1" t="s">
        <v>486</v>
      </c>
      <c r="E316" s="1" t="s">
        <v>17</v>
      </c>
      <c r="F316" s="1" t="s">
        <v>49</v>
      </c>
      <c r="G316" s="1" t="s">
        <v>88</v>
      </c>
      <c r="H316" s="1" t="s">
        <v>95</v>
      </c>
      <c r="I316" s="1" t="s">
        <v>49</v>
      </c>
      <c r="J316" s="1">
        <v>11</v>
      </c>
      <c r="K316" s="1">
        <v>367</v>
      </c>
      <c r="L316" s="1">
        <v>367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hidden="1" x14ac:dyDescent="0.3">
      <c r="A317" s="1">
        <v>20</v>
      </c>
      <c r="B317" s="1" t="s">
        <v>14</v>
      </c>
      <c r="C317" s="1" t="s">
        <v>472</v>
      </c>
      <c r="D317" s="1" t="s">
        <v>16</v>
      </c>
      <c r="E317" s="1" t="s">
        <v>17</v>
      </c>
      <c r="F317" s="1" t="s">
        <v>37</v>
      </c>
      <c r="G317" s="1" t="s">
        <v>38</v>
      </c>
      <c r="H317" s="1" t="s">
        <v>495</v>
      </c>
      <c r="I317" s="1" t="s">
        <v>198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hidden="1" x14ac:dyDescent="0.3">
      <c r="A318" s="1">
        <v>21</v>
      </c>
      <c r="B318" s="1" t="s">
        <v>14</v>
      </c>
      <c r="C318" s="1" t="s">
        <v>472</v>
      </c>
      <c r="D318" s="1" t="s">
        <v>16</v>
      </c>
      <c r="E318" s="1" t="s">
        <v>17</v>
      </c>
      <c r="F318" s="1" t="s">
        <v>29</v>
      </c>
      <c r="G318" s="1" t="s">
        <v>227</v>
      </c>
      <c r="H318" s="1" t="s">
        <v>496</v>
      </c>
      <c r="I318" s="1" t="s">
        <v>26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x14ac:dyDescent="0.3">
      <c r="A319" s="1">
        <v>22</v>
      </c>
      <c r="B319" s="1" t="s">
        <v>14</v>
      </c>
      <c r="C319" s="1" t="s">
        <v>472</v>
      </c>
      <c r="D319" s="1" t="s">
        <v>600</v>
      </c>
      <c r="E319" s="1" t="s">
        <v>17</v>
      </c>
      <c r="F319" s="1" t="s">
        <v>49</v>
      </c>
      <c r="G319" s="1" t="s">
        <v>101</v>
      </c>
      <c r="H319" s="1" t="s">
        <v>498</v>
      </c>
      <c r="I319" s="1" t="s">
        <v>49</v>
      </c>
      <c r="J319" s="1">
        <v>18</v>
      </c>
      <c r="K319" s="1">
        <v>670</v>
      </c>
      <c r="L319" s="1">
        <v>670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x14ac:dyDescent="0.3">
      <c r="A320" s="1">
        <v>23</v>
      </c>
      <c r="B320" s="1" t="s">
        <v>14</v>
      </c>
      <c r="C320" s="1" t="s">
        <v>472</v>
      </c>
      <c r="D320" s="1" t="s">
        <v>581</v>
      </c>
      <c r="E320" s="1" t="s">
        <v>17</v>
      </c>
      <c r="F320" s="1" t="s">
        <v>49</v>
      </c>
      <c r="G320" s="1" t="s">
        <v>101</v>
      </c>
      <c r="H320" s="1" t="s">
        <v>500</v>
      </c>
      <c r="I320" s="1" t="s">
        <v>49</v>
      </c>
      <c r="J320" s="1">
        <v>18</v>
      </c>
      <c r="K320" s="1">
        <v>1529</v>
      </c>
      <c r="L320" s="1">
        <v>1529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24</v>
      </c>
      <c r="B321" s="1" t="s">
        <v>14</v>
      </c>
      <c r="C321" s="1" t="s">
        <v>472</v>
      </c>
      <c r="D321" s="1" t="s">
        <v>582</v>
      </c>
      <c r="E321" s="1" t="s">
        <v>17</v>
      </c>
      <c r="F321" s="1" t="s">
        <v>49</v>
      </c>
      <c r="G321" s="1" t="s">
        <v>101</v>
      </c>
      <c r="H321" s="1" t="s">
        <v>502</v>
      </c>
      <c r="I321" s="1" t="s">
        <v>49</v>
      </c>
      <c r="J321" s="1">
        <v>23</v>
      </c>
      <c r="K321" s="1">
        <v>866</v>
      </c>
      <c r="L321" s="1">
        <v>866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25</v>
      </c>
      <c r="B322" s="1" t="s">
        <v>14</v>
      </c>
      <c r="C322" s="1" t="s">
        <v>472</v>
      </c>
      <c r="D322" s="1" t="s">
        <v>514</v>
      </c>
      <c r="E322" s="1" t="s">
        <v>17</v>
      </c>
      <c r="F322" s="1" t="s">
        <v>49</v>
      </c>
      <c r="G322" s="1" t="s">
        <v>101</v>
      </c>
      <c r="H322" s="1" t="s">
        <v>504</v>
      </c>
      <c r="I322" s="1" t="s">
        <v>49</v>
      </c>
      <c r="J322" s="1">
        <v>21</v>
      </c>
      <c r="K322" s="1">
        <v>819</v>
      </c>
      <c r="L322" s="1">
        <v>819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x14ac:dyDescent="0.3">
      <c r="A323" s="1">
        <v>26</v>
      </c>
      <c r="B323" s="1" t="s">
        <v>14</v>
      </c>
      <c r="C323" s="1" t="s">
        <v>472</v>
      </c>
      <c r="D323" s="1" t="s">
        <v>585</v>
      </c>
      <c r="E323" s="1" t="s">
        <v>17</v>
      </c>
      <c r="F323" s="1" t="s">
        <v>49</v>
      </c>
      <c r="G323" s="1" t="s">
        <v>101</v>
      </c>
      <c r="H323" s="1" t="s">
        <v>506</v>
      </c>
      <c r="I323" s="1" t="s">
        <v>49</v>
      </c>
      <c r="J323" s="1">
        <v>19</v>
      </c>
      <c r="K323" s="1">
        <v>804</v>
      </c>
      <c r="L323" s="1">
        <v>804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27</v>
      </c>
      <c r="B324" s="1" t="s">
        <v>14</v>
      </c>
      <c r="C324" s="1" t="s">
        <v>472</v>
      </c>
      <c r="D324" s="1" t="s">
        <v>497</v>
      </c>
      <c r="E324" s="1" t="s">
        <v>17</v>
      </c>
      <c r="F324" s="1" t="s">
        <v>49</v>
      </c>
      <c r="G324" s="1" t="s">
        <v>101</v>
      </c>
      <c r="H324" s="1" t="s">
        <v>544</v>
      </c>
      <c r="I324" s="1" t="s">
        <v>49</v>
      </c>
      <c r="J324" s="1">
        <v>21</v>
      </c>
      <c r="K324" s="1">
        <v>1083</v>
      </c>
      <c r="L324" s="1">
        <v>1083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28</v>
      </c>
      <c r="B325" s="1" t="s">
        <v>14</v>
      </c>
      <c r="C325" s="1" t="s">
        <v>472</v>
      </c>
      <c r="D325" s="1" t="s">
        <v>491</v>
      </c>
      <c r="E325" s="1" t="s">
        <v>17</v>
      </c>
      <c r="F325" s="1" t="s">
        <v>40</v>
      </c>
      <c r="G325" s="1" t="s">
        <v>55</v>
      </c>
      <c r="H325" s="1" t="s">
        <v>112</v>
      </c>
      <c r="I325" s="1" t="s">
        <v>21</v>
      </c>
      <c r="J325" s="1">
        <v>18</v>
      </c>
      <c r="K325" s="1">
        <v>2412</v>
      </c>
      <c r="L325" s="1">
        <v>2412</v>
      </c>
      <c r="M325" s="1">
        <v>270000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270000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270000</v>
      </c>
      <c r="AJ325" s="1">
        <v>111</v>
      </c>
    </row>
    <row r="326" spans="1:36" hidden="1" x14ac:dyDescent="0.3">
      <c r="A326" s="1">
        <v>29</v>
      </c>
      <c r="B326" s="1" t="s">
        <v>14</v>
      </c>
      <c r="C326" s="1" t="s">
        <v>472</v>
      </c>
      <c r="D326" s="1" t="s">
        <v>16</v>
      </c>
      <c r="E326" s="1" t="s">
        <v>17</v>
      </c>
      <c r="F326" s="1" t="s">
        <v>49</v>
      </c>
      <c r="G326" s="1" t="s">
        <v>221</v>
      </c>
      <c r="H326" s="1" t="s">
        <v>509</v>
      </c>
      <c r="I326" s="1" t="s">
        <v>49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0</v>
      </c>
      <c r="AJ326" s="1">
        <v>0</v>
      </c>
    </row>
    <row r="327" spans="1:36" x14ac:dyDescent="0.3">
      <c r="A327" s="1">
        <v>30</v>
      </c>
      <c r="B327" s="1" t="s">
        <v>14</v>
      </c>
      <c r="C327" s="1" t="s">
        <v>472</v>
      </c>
      <c r="D327" s="1" t="s">
        <v>580</v>
      </c>
      <c r="E327" s="1" t="s">
        <v>17</v>
      </c>
      <c r="F327" s="1" t="s">
        <v>49</v>
      </c>
      <c r="G327" s="1" t="s">
        <v>101</v>
      </c>
      <c r="H327" s="1" t="s">
        <v>127</v>
      </c>
      <c r="I327" s="1" t="s">
        <v>49</v>
      </c>
      <c r="J327" s="1">
        <v>18</v>
      </c>
      <c r="K327" s="1">
        <v>764</v>
      </c>
      <c r="L327" s="1">
        <v>764</v>
      </c>
      <c r="M327" s="1">
        <v>8093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8093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8093</v>
      </c>
      <c r="AJ327" s="1">
        <v>10</v>
      </c>
    </row>
    <row r="328" spans="1:36" x14ac:dyDescent="0.3">
      <c r="A328" s="1">
        <v>31</v>
      </c>
      <c r="B328" s="1" t="s">
        <v>14</v>
      </c>
      <c r="C328" s="1" t="s">
        <v>472</v>
      </c>
      <c r="D328" s="1" t="s">
        <v>182</v>
      </c>
      <c r="E328" s="1" t="s">
        <v>17</v>
      </c>
      <c r="F328" s="1" t="s">
        <v>49</v>
      </c>
      <c r="G328" s="1" t="s">
        <v>101</v>
      </c>
      <c r="H328" s="1" t="s">
        <v>511</v>
      </c>
      <c r="I328" s="1" t="s">
        <v>49</v>
      </c>
      <c r="J328" s="1">
        <v>19</v>
      </c>
      <c r="K328" s="1">
        <v>1659</v>
      </c>
      <c r="L328" s="1">
        <v>1659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0</v>
      </c>
      <c r="AJ328" s="1">
        <v>0</v>
      </c>
    </row>
    <row r="329" spans="1:36" hidden="1" x14ac:dyDescent="0.3">
      <c r="A329" s="1">
        <v>32</v>
      </c>
      <c r="B329" s="1" t="s">
        <v>14</v>
      </c>
      <c r="C329" s="1" t="s">
        <v>472</v>
      </c>
      <c r="D329" s="1" t="s">
        <v>16</v>
      </c>
      <c r="E329" s="1" t="s">
        <v>17</v>
      </c>
      <c r="F329" s="1" t="s">
        <v>29</v>
      </c>
      <c r="G329" s="1" t="s">
        <v>98</v>
      </c>
      <c r="H329" s="1" t="s">
        <v>516</v>
      </c>
      <c r="I329" s="1" t="s">
        <v>26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0</v>
      </c>
      <c r="AJ329" s="1">
        <v>0</v>
      </c>
    </row>
    <row r="330" spans="1:36" x14ac:dyDescent="0.3">
      <c r="A330" s="1">
        <v>33</v>
      </c>
      <c r="B330" s="1" t="s">
        <v>14</v>
      </c>
      <c r="C330" s="1" t="s">
        <v>472</v>
      </c>
      <c r="D330" s="1" t="s">
        <v>584</v>
      </c>
      <c r="E330" s="1" t="s">
        <v>17</v>
      </c>
      <c r="F330" s="1" t="s">
        <v>29</v>
      </c>
      <c r="G330" s="1" t="s">
        <v>61</v>
      </c>
      <c r="H330" s="1" t="s">
        <v>518</v>
      </c>
      <c r="I330" s="1" t="s">
        <v>26</v>
      </c>
      <c r="J330" s="1">
        <v>21</v>
      </c>
      <c r="K330" s="1">
        <v>1809</v>
      </c>
      <c r="L330" s="1">
        <v>1809</v>
      </c>
      <c r="M330" s="1">
        <v>284000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284000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284000</v>
      </c>
      <c r="AJ330" s="1">
        <v>156</v>
      </c>
    </row>
    <row r="331" spans="1:36" x14ac:dyDescent="0.3">
      <c r="A331" s="1">
        <v>34</v>
      </c>
      <c r="B331" s="1" t="s">
        <v>14</v>
      </c>
      <c r="C331" s="1" t="s">
        <v>472</v>
      </c>
      <c r="D331" s="1" t="s">
        <v>499</v>
      </c>
      <c r="E331" s="1" t="s">
        <v>17</v>
      </c>
      <c r="F331" s="1" t="s">
        <v>29</v>
      </c>
      <c r="G331" s="1" t="s">
        <v>61</v>
      </c>
      <c r="H331" s="1" t="s">
        <v>520</v>
      </c>
      <c r="I331" s="1" t="s">
        <v>26</v>
      </c>
      <c r="J331" s="1">
        <v>23</v>
      </c>
      <c r="K331" s="1">
        <v>3161</v>
      </c>
      <c r="L331" s="1">
        <v>3161</v>
      </c>
      <c r="M331" s="1">
        <v>406000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406000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406000</v>
      </c>
      <c r="AJ331" s="1">
        <v>128</v>
      </c>
    </row>
    <row r="332" spans="1:36" hidden="1" x14ac:dyDescent="0.3">
      <c r="A332" s="1">
        <v>35</v>
      </c>
      <c r="B332" s="1" t="s">
        <v>14</v>
      </c>
      <c r="C332" s="1" t="s">
        <v>472</v>
      </c>
      <c r="D332" s="1" t="s">
        <v>16</v>
      </c>
      <c r="E332" s="1" t="s">
        <v>17</v>
      </c>
      <c r="F332" s="1" t="s">
        <v>29</v>
      </c>
      <c r="G332" s="1" t="s">
        <v>38</v>
      </c>
      <c r="H332" s="1" t="s">
        <v>523</v>
      </c>
      <c r="I332" s="1" t="s">
        <v>21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0</v>
      </c>
      <c r="AJ332" s="1">
        <v>0</v>
      </c>
    </row>
    <row r="333" spans="1:36" hidden="1" x14ac:dyDescent="0.3">
      <c r="A333" s="1">
        <v>36</v>
      </c>
      <c r="B333" s="1" t="s">
        <v>14</v>
      </c>
      <c r="C333" s="1" t="s">
        <v>472</v>
      </c>
      <c r="D333" s="1" t="s">
        <v>16</v>
      </c>
      <c r="E333" s="1" t="s">
        <v>17</v>
      </c>
      <c r="F333" s="1" t="s">
        <v>49</v>
      </c>
      <c r="G333" s="1" t="s">
        <v>221</v>
      </c>
      <c r="H333" s="1" t="s">
        <v>524</v>
      </c>
      <c r="I333" s="1" t="s">
        <v>49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0</v>
      </c>
      <c r="AJ333" s="1">
        <v>0</v>
      </c>
    </row>
    <row r="334" spans="1:36" hidden="1" x14ac:dyDescent="0.3">
      <c r="A334" s="1">
        <v>37</v>
      </c>
      <c r="B334" s="1" t="s">
        <v>14</v>
      </c>
      <c r="C334" s="1" t="s">
        <v>472</v>
      </c>
      <c r="D334" s="1" t="s">
        <v>16</v>
      </c>
      <c r="E334" s="1" t="s">
        <v>17</v>
      </c>
      <c r="F334" s="1" t="s">
        <v>37</v>
      </c>
      <c r="G334" s="1" t="s">
        <v>123</v>
      </c>
      <c r="H334" s="1" t="s">
        <v>525</v>
      </c>
      <c r="I334" s="1" t="s">
        <v>21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0</v>
      </c>
      <c r="AJ334" s="1">
        <v>0</v>
      </c>
    </row>
    <row r="335" spans="1:36" hidden="1" x14ac:dyDescent="0.3">
      <c r="A335" s="1">
        <v>38</v>
      </c>
      <c r="B335" s="1" t="s">
        <v>14</v>
      </c>
      <c r="C335" s="1" t="s">
        <v>472</v>
      </c>
      <c r="D335" s="1" t="s">
        <v>16</v>
      </c>
      <c r="E335" s="1" t="s">
        <v>17</v>
      </c>
      <c r="F335" s="1" t="s">
        <v>49</v>
      </c>
      <c r="G335" s="1" t="s">
        <v>101</v>
      </c>
      <c r="H335" s="1" t="s">
        <v>526</v>
      </c>
      <c r="I335" s="1" t="s">
        <v>49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hidden="1" x14ac:dyDescent="0.3">
      <c r="A336" s="1">
        <v>39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29</v>
      </c>
      <c r="G336" s="1" t="s">
        <v>44</v>
      </c>
      <c r="H336" s="1" t="s">
        <v>527</v>
      </c>
      <c r="I336" s="1" t="s">
        <v>21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hidden="1" x14ac:dyDescent="0.3">
      <c r="A337" s="1">
        <v>40</v>
      </c>
      <c r="B337" s="1" t="s">
        <v>14</v>
      </c>
      <c r="C337" s="1" t="s">
        <v>472</v>
      </c>
      <c r="D337" s="1" t="s">
        <v>16</v>
      </c>
      <c r="E337" s="1" t="s">
        <v>17</v>
      </c>
      <c r="F337" s="1" t="s">
        <v>29</v>
      </c>
      <c r="G337" s="1" t="s">
        <v>44</v>
      </c>
      <c r="H337" s="1" t="s">
        <v>528</v>
      </c>
      <c r="I337" s="1" t="s">
        <v>21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0</v>
      </c>
      <c r="AJ337" s="1">
        <v>0</v>
      </c>
    </row>
    <row r="338" spans="1:36" hidden="1" x14ac:dyDescent="0.3">
      <c r="A338" s="1">
        <v>41</v>
      </c>
      <c r="B338" s="1" t="s">
        <v>14</v>
      </c>
      <c r="C338" s="1" t="s">
        <v>472</v>
      </c>
      <c r="D338" s="1" t="s">
        <v>16</v>
      </c>
      <c r="E338" s="1" t="s">
        <v>17</v>
      </c>
      <c r="F338" s="1" t="s">
        <v>29</v>
      </c>
      <c r="G338" s="1" t="s">
        <v>44</v>
      </c>
      <c r="H338" s="1" t="s">
        <v>529</v>
      </c>
      <c r="I338" s="1" t="s">
        <v>21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hidden="1" x14ac:dyDescent="0.3">
      <c r="A339" s="1">
        <v>42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29</v>
      </c>
      <c r="G339" s="1" t="s">
        <v>44</v>
      </c>
      <c r="H339" s="1" t="s">
        <v>530</v>
      </c>
      <c r="I339" s="1" t="s">
        <v>21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hidden="1" x14ac:dyDescent="0.3">
      <c r="A340" s="1">
        <v>43</v>
      </c>
      <c r="B340" s="1" t="s">
        <v>14</v>
      </c>
      <c r="C340" s="1" t="s">
        <v>472</v>
      </c>
      <c r="D340" s="1" t="s">
        <v>16</v>
      </c>
      <c r="E340" s="1" t="s">
        <v>17</v>
      </c>
      <c r="F340" s="1" t="s">
        <v>29</v>
      </c>
      <c r="G340" s="1" t="s">
        <v>44</v>
      </c>
      <c r="H340" s="1" t="s">
        <v>531</v>
      </c>
      <c r="I340" s="1" t="s">
        <v>21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hidden="1" x14ac:dyDescent="0.3">
      <c r="A341" s="1">
        <v>44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29</v>
      </c>
      <c r="G341" s="1" t="s">
        <v>44</v>
      </c>
      <c r="H341" s="1" t="s">
        <v>532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hidden="1" x14ac:dyDescent="0.3">
      <c r="A342" s="1">
        <v>45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37</v>
      </c>
      <c r="G342" s="1" t="s">
        <v>533</v>
      </c>
      <c r="H342" s="1" t="s">
        <v>534</v>
      </c>
      <c r="I342" s="1" t="s">
        <v>21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hidden="1" x14ac:dyDescent="0.3">
      <c r="A343" s="1">
        <v>46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18</v>
      </c>
      <c r="G343" s="1" t="s">
        <v>368</v>
      </c>
      <c r="H343" s="1" t="s">
        <v>535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hidden="1" x14ac:dyDescent="0.3">
      <c r="A344" s="1">
        <v>47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18</v>
      </c>
      <c r="G344" s="1" t="s">
        <v>368</v>
      </c>
      <c r="H344" s="1" t="s">
        <v>536</v>
      </c>
      <c r="I344" s="1" t="s">
        <v>21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hidden="1" x14ac:dyDescent="0.3">
      <c r="A345" s="1">
        <v>48</v>
      </c>
      <c r="B345" s="1" t="s">
        <v>14</v>
      </c>
      <c r="C345" s="1" t="s">
        <v>472</v>
      </c>
      <c r="D345" s="1" t="s">
        <v>16</v>
      </c>
      <c r="E345" s="1" t="s">
        <v>17</v>
      </c>
      <c r="F345" s="1" t="s">
        <v>18</v>
      </c>
      <c r="G345" s="1" t="s">
        <v>368</v>
      </c>
      <c r="H345" s="1" t="s">
        <v>537</v>
      </c>
      <c r="I345" s="1" t="s">
        <v>21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0</v>
      </c>
      <c r="AJ345" s="1">
        <v>0</v>
      </c>
    </row>
    <row r="346" spans="1:36" hidden="1" x14ac:dyDescent="0.3">
      <c r="A346" s="1">
        <v>49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18</v>
      </c>
      <c r="G346" s="1" t="s">
        <v>368</v>
      </c>
      <c r="H346" s="1" t="s">
        <v>538</v>
      </c>
      <c r="I346" s="1" t="s">
        <v>21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hidden="1" x14ac:dyDescent="0.3">
      <c r="A347" s="1">
        <v>50</v>
      </c>
      <c r="B347" s="1" t="s">
        <v>14</v>
      </c>
      <c r="C347" s="1" t="s">
        <v>472</v>
      </c>
      <c r="D347" s="1" t="s">
        <v>16</v>
      </c>
      <c r="E347" s="1" t="s">
        <v>17</v>
      </c>
      <c r="F347" s="1" t="s">
        <v>18</v>
      </c>
      <c r="G347" s="1" t="s">
        <v>368</v>
      </c>
      <c r="H347" s="1" t="s">
        <v>539</v>
      </c>
      <c r="I347" s="1" t="s">
        <v>21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hidden="1" x14ac:dyDescent="0.3">
      <c r="A348" s="1">
        <v>51</v>
      </c>
      <c r="B348" s="1" t="s">
        <v>14</v>
      </c>
      <c r="C348" s="1" t="s">
        <v>472</v>
      </c>
      <c r="D348" s="1" t="s">
        <v>16</v>
      </c>
      <c r="E348" s="1" t="s">
        <v>17</v>
      </c>
      <c r="F348" s="1" t="s">
        <v>29</v>
      </c>
      <c r="G348" s="1" t="s">
        <v>246</v>
      </c>
      <c r="H348" s="1" t="s">
        <v>540</v>
      </c>
      <c r="I348" s="1" t="s">
        <v>26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0</v>
      </c>
      <c r="AJ348" s="1">
        <v>0</v>
      </c>
    </row>
    <row r="349" spans="1:36" x14ac:dyDescent="0.3">
      <c r="A349" s="2"/>
      <c r="B349" s="2" t="s">
        <v>47</v>
      </c>
      <c r="C349" s="2" t="s">
        <v>472</v>
      </c>
      <c r="D349" s="2"/>
      <c r="E349" s="2"/>
      <c r="F349" s="2"/>
      <c r="G349" s="2"/>
      <c r="H349" s="2"/>
      <c r="I349" s="2"/>
      <c r="J349" s="2"/>
      <c r="K349" s="2">
        <v>19307</v>
      </c>
      <c r="L349" s="2">
        <v>19307</v>
      </c>
      <c r="M349" s="2">
        <v>968093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968093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968093</v>
      </c>
      <c r="AJ349" s="2"/>
    </row>
    <row r="350" spans="1:36" x14ac:dyDescent="0.3">
      <c r="A350" s="1">
        <v>1</v>
      </c>
      <c r="B350" s="1" t="s">
        <v>14</v>
      </c>
      <c r="C350" s="1" t="s">
        <v>545</v>
      </c>
      <c r="D350" s="1" t="s">
        <v>742</v>
      </c>
      <c r="E350" s="1" t="s">
        <v>17</v>
      </c>
      <c r="F350" s="1" t="s">
        <v>29</v>
      </c>
      <c r="G350" s="1" t="s">
        <v>144</v>
      </c>
      <c r="H350" s="1" t="s">
        <v>546</v>
      </c>
      <c r="I350" s="1" t="s">
        <v>21</v>
      </c>
      <c r="J350" s="1">
        <v>14</v>
      </c>
      <c r="K350" s="1">
        <v>527</v>
      </c>
      <c r="L350" s="1">
        <v>527</v>
      </c>
      <c r="M350" s="1">
        <v>65000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7">
        <v>65000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7">
        <v>0</v>
      </c>
      <c r="AI350" s="7">
        <v>65000</v>
      </c>
      <c r="AJ350" s="1">
        <v>123</v>
      </c>
    </row>
    <row r="351" spans="1:36" x14ac:dyDescent="0.3">
      <c r="A351" s="2"/>
      <c r="B351" s="2" t="s">
        <v>47</v>
      </c>
      <c r="C351" s="2" t="s">
        <v>545</v>
      </c>
      <c r="D351" s="2"/>
      <c r="E351" s="2"/>
      <c r="F351" s="2"/>
      <c r="G351" s="2"/>
      <c r="H351" s="2"/>
      <c r="I351" s="2"/>
      <c r="J351" s="2"/>
      <c r="K351" s="2">
        <v>527</v>
      </c>
      <c r="L351" s="2">
        <v>527</v>
      </c>
      <c r="M351" s="2">
        <v>65000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65000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65000</v>
      </c>
      <c r="AJ351" s="2"/>
    </row>
    <row r="352" spans="1:36" x14ac:dyDescent="0.3">
      <c r="A352" s="1">
        <v>1</v>
      </c>
      <c r="B352" s="1" t="s">
        <v>14</v>
      </c>
      <c r="C352" s="1" t="s">
        <v>547</v>
      </c>
      <c r="D352" s="1" t="s">
        <v>313</v>
      </c>
      <c r="E352" s="1" t="s">
        <v>17</v>
      </c>
      <c r="F352" s="1" t="s">
        <v>49</v>
      </c>
      <c r="G352" s="1" t="s">
        <v>101</v>
      </c>
      <c r="H352" s="1" t="s">
        <v>102</v>
      </c>
      <c r="I352" s="1" t="s">
        <v>49</v>
      </c>
      <c r="J352" s="1">
        <v>11</v>
      </c>
      <c r="K352" s="1">
        <v>1449</v>
      </c>
      <c r="L352" s="1">
        <v>1449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7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7">
        <v>0</v>
      </c>
      <c r="AI352" s="7">
        <v>0</v>
      </c>
      <c r="AJ352" s="1">
        <v>0</v>
      </c>
    </row>
    <row r="353" spans="1:36" hidden="1" x14ac:dyDescent="0.3">
      <c r="A353" s="1">
        <v>2</v>
      </c>
      <c r="B353" s="1" t="s">
        <v>14</v>
      </c>
      <c r="C353" s="1" t="s">
        <v>547</v>
      </c>
      <c r="D353" s="1" t="s">
        <v>16</v>
      </c>
      <c r="E353" s="1" t="s">
        <v>17</v>
      </c>
      <c r="F353" s="1" t="s">
        <v>29</v>
      </c>
      <c r="G353" s="1" t="s">
        <v>44</v>
      </c>
      <c r="H353" s="1" t="s">
        <v>548</v>
      </c>
      <c r="I353" s="1" t="s">
        <v>21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0</v>
      </c>
      <c r="AJ353" s="1">
        <v>0</v>
      </c>
    </row>
    <row r="354" spans="1:36" x14ac:dyDescent="0.3">
      <c r="A354" s="2"/>
      <c r="B354" s="2" t="s">
        <v>47</v>
      </c>
      <c r="C354" s="2" t="s">
        <v>547</v>
      </c>
      <c r="D354" s="2"/>
      <c r="E354" s="2"/>
      <c r="F354" s="2"/>
      <c r="G354" s="2"/>
      <c r="H354" s="2"/>
      <c r="I354" s="2"/>
      <c r="J354" s="2"/>
      <c r="K354" s="2">
        <v>1449</v>
      </c>
      <c r="L354" s="2">
        <v>1449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/>
    </row>
    <row r="355" spans="1:36" x14ac:dyDescent="0.3">
      <c r="A355" s="1">
        <v>1</v>
      </c>
      <c r="B355" s="1" t="s">
        <v>14</v>
      </c>
      <c r="C355" s="1" t="s">
        <v>549</v>
      </c>
      <c r="D355" s="1" t="s">
        <v>578</v>
      </c>
      <c r="E355" s="1" t="s">
        <v>17</v>
      </c>
      <c r="F355" s="1" t="s">
        <v>29</v>
      </c>
      <c r="G355" s="1" t="s">
        <v>144</v>
      </c>
      <c r="H355" s="1" t="s">
        <v>550</v>
      </c>
      <c r="I355" s="1" t="s">
        <v>21</v>
      </c>
      <c r="J355" s="1">
        <v>6</v>
      </c>
      <c r="K355" s="1">
        <v>603</v>
      </c>
      <c r="L355" s="1">
        <v>603</v>
      </c>
      <c r="M355" s="1">
        <v>120000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120000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120000</v>
      </c>
      <c r="AJ355" s="1">
        <v>199</v>
      </c>
    </row>
    <row r="356" spans="1:36" x14ac:dyDescent="0.3">
      <c r="A356" s="2"/>
      <c r="B356" s="2" t="s">
        <v>47</v>
      </c>
      <c r="C356" s="2" t="s">
        <v>549</v>
      </c>
      <c r="D356" s="2"/>
      <c r="E356" s="2"/>
      <c r="F356" s="2"/>
      <c r="G356" s="2"/>
      <c r="H356" s="2"/>
      <c r="I356" s="2"/>
      <c r="J356" s="2"/>
      <c r="K356" s="2">
        <v>603</v>
      </c>
      <c r="L356" s="2">
        <v>603</v>
      </c>
      <c r="M356" s="2">
        <v>120000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120000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120000</v>
      </c>
      <c r="AJ356" s="2"/>
    </row>
    <row r="357" spans="1:36" x14ac:dyDescent="0.3">
      <c r="A357" s="2"/>
      <c r="B357" s="2" t="s">
        <v>12</v>
      </c>
      <c r="C357" s="2" t="s">
        <v>14</v>
      </c>
      <c r="D357" s="2"/>
      <c r="E357" s="2"/>
      <c r="F357" s="2"/>
      <c r="G357" s="2"/>
      <c r="H357" s="2"/>
      <c r="I357" s="2"/>
      <c r="J357" s="2"/>
      <c r="K357" s="2">
        <v>219129</v>
      </c>
      <c r="L357" s="2">
        <v>219105</v>
      </c>
      <c r="M357" s="2">
        <v>22739833</v>
      </c>
      <c r="N357" s="2">
        <v>0</v>
      </c>
      <c r="O357" s="2">
        <v>0</v>
      </c>
      <c r="P357" s="2">
        <v>0</v>
      </c>
      <c r="Q357" s="2">
        <v>5000</v>
      </c>
      <c r="R357" s="2">
        <v>0</v>
      </c>
      <c r="S357" s="2">
        <v>27400</v>
      </c>
      <c r="T357" s="2">
        <v>0</v>
      </c>
      <c r="U357" s="2">
        <v>0</v>
      </c>
      <c r="V357" s="2">
        <v>0</v>
      </c>
      <c r="W357" s="2">
        <v>22772233</v>
      </c>
      <c r="X357" s="2">
        <v>0</v>
      </c>
      <c r="Y357" s="2">
        <v>0</v>
      </c>
      <c r="Z357" s="2">
        <v>16000</v>
      </c>
      <c r="AA357" s="2">
        <v>0</v>
      </c>
      <c r="AB357" s="2">
        <v>0</v>
      </c>
      <c r="AC357" s="2">
        <v>0</v>
      </c>
      <c r="AD357" s="2">
        <v>0</v>
      </c>
      <c r="AE357" s="2">
        <v>28000</v>
      </c>
      <c r="AF357" s="2">
        <v>0</v>
      </c>
      <c r="AG357" s="2">
        <v>0</v>
      </c>
      <c r="AH357" s="2">
        <v>44000</v>
      </c>
      <c r="AI357" s="2">
        <v>22816233</v>
      </c>
      <c r="AJ357" s="2"/>
    </row>
    <row r="358" spans="1:36" x14ac:dyDescent="0.3">
      <c r="A358" s="3">
        <v>341</v>
      </c>
      <c r="B358" s="3"/>
      <c r="C358" s="3"/>
      <c r="D358" s="3"/>
      <c r="E358" s="3"/>
      <c r="F358" s="3"/>
      <c r="G358" s="3"/>
      <c r="H358" s="3"/>
      <c r="I358" s="3"/>
      <c r="J358" s="3"/>
      <c r="K358" s="3">
        <v>219129</v>
      </c>
      <c r="L358" s="3">
        <v>219105</v>
      </c>
      <c r="M358" s="3">
        <v>22739833</v>
      </c>
      <c r="N358" s="3">
        <v>0</v>
      </c>
      <c r="O358" s="3">
        <v>0</v>
      </c>
      <c r="P358" s="3">
        <v>0</v>
      </c>
      <c r="Q358" s="3">
        <v>5000</v>
      </c>
      <c r="R358" s="3">
        <v>0</v>
      </c>
      <c r="S358" s="3">
        <v>27400</v>
      </c>
      <c r="T358" s="3">
        <v>0</v>
      </c>
      <c r="U358" s="3">
        <v>0</v>
      </c>
      <c r="V358" s="3">
        <v>0</v>
      </c>
      <c r="W358" s="3">
        <v>22772233</v>
      </c>
      <c r="X358" s="3">
        <v>0</v>
      </c>
      <c r="Y358" s="3">
        <v>0</v>
      </c>
      <c r="Z358" s="3">
        <v>16000</v>
      </c>
      <c r="AA358" s="3">
        <v>0</v>
      </c>
      <c r="AB358" s="3">
        <v>0</v>
      </c>
      <c r="AC358" s="3">
        <v>0</v>
      </c>
      <c r="AD358" s="3">
        <v>0</v>
      </c>
      <c r="AE358" s="3">
        <v>28000</v>
      </c>
      <c r="AF358" s="3">
        <v>0</v>
      </c>
      <c r="AG358" s="3">
        <v>0</v>
      </c>
      <c r="AH358" s="3">
        <v>44000</v>
      </c>
      <c r="AI358" s="3">
        <v>22816233</v>
      </c>
      <c r="AJ358" s="3"/>
    </row>
    <row r="359" spans="1:3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7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7"/>
      <c r="AJ359" s="1"/>
    </row>
  </sheetData>
  <autoFilter ref="A2:AQ358" xr:uid="{00000000-0009-0000-0000-000006000000}">
    <filterColumn colId="9">
      <filters blank="1">
        <filter val="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3"/>
        <filter val="4"/>
        <filter val="6"/>
        <filter val="8"/>
        <filter val="9"/>
      </filters>
    </filterColumn>
  </autoFilter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theme="4" tint="0.79998168889431442"/>
  </sheetPr>
  <dimension ref="A1:AQ359"/>
  <sheetViews>
    <sheetView topLeftCell="A17" zoomScale="70" zoomScaleNormal="70" workbookViewId="0">
      <selection activeCell="M2" sqref="A2:XFD2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640</v>
      </c>
      <c r="B1" s="114" t="s">
        <v>686</v>
      </c>
      <c r="C1" s="116" t="s">
        <v>687</v>
      </c>
      <c r="D1" s="116" t="s">
        <v>745</v>
      </c>
      <c r="E1" s="114" t="s">
        <v>659</v>
      </c>
      <c r="F1" s="114" t="s">
        <v>689</v>
      </c>
      <c r="G1" s="114" t="s">
        <v>671</v>
      </c>
      <c r="H1" s="114" t="s">
        <v>746</v>
      </c>
      <c r="I1" s="114" t="s">
        <v>747</v>
      </c>
      <c r="J1" s="114" t="s">
        <v>748</v>
      </c>
      <c r="K1" s="115" t="s">
        <v>673</v>
      </c>
      <c r="L1" s="115" t="s">
        <v>707</v>
      </c>
      <c r="M1" s="110" t="s">
        <v>652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749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725</v>
      </c>
      <c r="AJ1" s="113" t="s">
        <v>639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656</v>
      </c>
      <c r="AI2" s="113"/>
      <c r="AJ2" s="113" t="s">
        <v>639</v>
      </c>
    </row>
    <row r="3" spans="1:43" hidden="1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hidden="1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hidden="1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28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8</v>
      </c>
      <c r="K6" s="1">
        <v>897</v>
      </c>
      <c r="L6" s="1">
        <v>897</v>
      </c>
      <c r="M6" s="1">
        <v>79000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79000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79000</v>
      </c>
      <c r="AJ6" s="1">
        <v>88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28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12</v>
      </c>
      <c r="K7" s="1">
        <v>1420</v>
      </c>
      <c r="L7" s="1">
        <v>1420</v>
      </c>
      <c r="M7" s="1">
        <v>137000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137000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137000</v>
      </c>
      <c r="AJ7" s="1">
        <v>96</v>
      </c>
    </row>
    <row r="8" spans="1:43" hidden="1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hidden="1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hidden="1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hidden="1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hidden="1" x14ac:dyDescent="0.3">
      <c r="A12" s="1">
        <v>10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0</v>
      </c>
      <c r="AJ12" s="1">
        <v>0</v>
      </c>
    </row>
    <row r="13" spans="1:43" hidden="1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2317</v>
      </c>
      <c r="L14" s="2">
        <v>2317</v>
      </c>
      <c r="M14" s="2">
        <v>216000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216000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216000</v>
      </c>
      <c r="AJ14" s="2"/>
    </row>
    <row r="15" spans="1:43" hidden="1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hidden="1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13</v>
      </c>
      <c r="K17" s="1">
        <v>908</v>
      </c>
      <c r="L17" s="1">
        <v>908</v>
      </c>
      <c r="M17" s="1">
        <v>110000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110000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110000</v>
      </c>
      <c r="AJ17" s="1">
        <v>121</v>
      </c>
    </row>
    <row r="18" spans="1:36" hidden="1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17</v>
      </c>
      <c r="K19" s="1">
        <v>2532</v>
      </c>
      <c r="L19" s="1">
        <v>2532</v>
      </c>
      <c r="M19" s="1">
        <v>330000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330000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330000</v>
      </c>
      <c r="AJ19" s="1">
        <v>130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3440</v>
      </c>
      <c r="L20" s="2">
        <v>3440</v>
      </c>
      <c r="M20" s="2">
        <v>440000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440000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440000</v>
      </c>
      <c r="AJ20" s="2"/>
    </row>
    <row r="21" spans="1:36" hidden="1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hidden="1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hidden="1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hidden="1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hidden="1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hidden="1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hidden="1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hidden="1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hidden="1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hidden="1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hidden="1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hidden="1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hidden="1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hidden="1" x14ac:dyDescent="0.3">
      <c r="A34" s="1">
        <v>14</v>
      </c>
      <c r="B34" s="1" t="s">
        <v>14</v>
      </c>
      <c r="C34" s="1" t="s">
        <v>60</v>
      </c>
      <c r="D34" s="1" t="s">
        <v>16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0</v>
      </c>
      <c r="AJ34" s="1">
        <v>0</v>
      </c>
    </row>
    <row r="35" spans="1:36" hidden="1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hidden="1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92</v>
      </c>
      <c r="E37" s="1" t="s">
        <v>17</v>
      </c>
      <c r="F37" s="1" t="s">
        <v>29</v>
      </c>
      <c r="G37" s="1" t="s">
        <v>30</v>
      </c>
      <c r="H37" s="1" t="s">
        <v>392</v>
      </c>
      <c r="I37" s="1" t="s">
        <v>21</v>
      </c>
      <c r="J37" s="1">
        <v>18</v>
      </c>
      <c r="K37" s="1">
        <v>1212</v>
      </c>
      <c r="L37" s="1">
        <v>1212</v>
      </c>
      <c r="M37" s="1">
        <v>180000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180000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180000</v>
      </c>
      <c r="AJ37" s="1">
        <v>148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131</v>
      </c>
      <c r="E38" s="1" t="s">
        <v>17</v>
      </c>
      <c r="F38" s="1" t="s">
        <v>29</v>
      </c>
      <c r="G38" s="1" t="s">
        <v>30</v>
      </c>
      <c r="H38" s="1" t="s">
        <v>323</v>
      </c>
      <c r="I38" s="1" t="s">
        <v>21</v>
      </c>
      <c r="J38" s="1">
        <v>19</v>
      </c>
      <c r="K38" s="1">
        <v>1273</v>
      </c>
      <c r="L38" s="1">
        <v>1273</v>
      </c>
      <c r="M38" s="1">
        <v>200000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200000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200000</v>
      </c>
      <c r="AJ38" s="1">
        <v>157</v>
      </c>
    </row>
    <row r="39" spans="1:36" hidden="1" x14ac:dyDescent="0.3">
      <c r="A39" s="1">
        <v>19</v>
      </c>
      <c r="B39" s="1" t="s">
        <v>14</v>
      </c>
      <c r="C39" s="1" t="s">
        <v>60</v>
      </c>
      <c r="D39" s="1" t="s">
        <v>16</v>
      </c>
      <c r="E39" s="1" t="s">
        <v>17</v>
      </c>
      <c r="F39" s="1" t="s">
        <v>29</v>
      </c>
      <c r="G39" s="1" t="s">
        <v>85</v>
      </c>
      <c r="H39" s="1" t="s">
        <v>86</v>
      </c>
      <c r="I39" s="1" t="s">
        <v>26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603</v>
      </c>
      <c r="E40" s="1" t="s">
        <v>17</v>
      </c>
      <c r="F40" s="1" t="s">
        <v>29</v>
      </c>
      <c r="G40" s="1" t="s">
        <v>30</v>
      </c>
      <c r="H40" s="1" t="s">
        <v>395</v>
      </c>
      <c r="I40" s="1" t="s">
        <v>26</v>
      </c>
      <c r="J40" s="1">
        <v>19</v>
      </c>
      <c r="K40" s="1">
        <v>3680</v>
      </c>
      <c r="L40" s="1">
        <v>3680</v>
      </c>
      <c r="M40" s="1">
        <v>326000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326000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326000</v>
      </c>
      <c r="AJ40" s="1">
        <v>88</v>
      </c>
    </row>
    <row r="41" spans="1:36" hidden="1" x14ac:dyDescent="0.3">
      <c r="A41" s="1">
        <v>21</v>
      </c>
      <c r="B41" s="1" t="s">
        <v>14</v>
      </c>
      <c r="C41" s="1" t="s">
        <v>60</v>
      </c>
      <c r="D41" s="1" t="s">
        <v>16</v>
      </c>
      <c r="E41" s="1" t="s">
        <v>17</v>
      </c>
      <c r="F41" s="1" t="s">
        <v>29</v>
      </c>
      <c r="G41" s="1" t="s">
        <v>98</v>
      </c>
      <c r="H41" s="1" t="s">
        <v>99</v>
      </c>
      <c r="I41" s="1" t="s">
        <v>26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0</v>
      </c>
      <c r="AJ41" s="1">
        <v>0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113</v>
      </c>
      <c r="E42" s="1" t="s">
        <v>17</v>
      </c>
      <c r="F42" s="1" t="s">
        <v>18</v>
      </c>
      <c r="G42" s="1" t="s">
        <v>107</v>
      </c>
      <c r="H42" s="1" t="s">
        <v>108</v>
      </c>
      <c r="I42" s="1" t="s">
        <v>21</v>
      </c>
      <c r="J42" s="1">
        <v>9</v>
      </c>
      <c r="K42" s="1">
        <v>1594</v>
      </c>
      <c r="L42" s="1">
        <v>1594</v>
      </c>
      <c r="M42" s="1">
        <v>139000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139000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139000</v>
      </c>
      <c r="AJ42" s="1">
        <v>87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115</v>
      </c>
      <c r="E43" s="1" t="s">
        <v>17</v>
      </c>
      <c r="F43" s="1" t="s">
        <v>18</v>
      </c>
      <c r="G43" s="1" t="s">
        <v>107</v>
      </c>
      <c r="H43" s="1" t="s">
        <v>445</v>
      </c>
      <c r="I43" s="1" t="s">
        <v>21</v>
      </c>
      <c r="J43" s="1">
        <v>20</v>
      </c>
      <c r="K43" s="1">
        <v>2218</v>
      </c>
      <c r="L43" s="1">
        <v>2218</v>
      </c>
      <c r="M43" s="1">
        <v>308000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308000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308000</v>
      </c>
      <c r="AJ43" s="1">
        <v>138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590</v>
      </c>
      <c r="E44" s="1" t="s">
        <v>17</v>
      </c>
      <c r="F44" s="1" t="s">
        <v>29</v>
      </c>
      <c r="G44" s="1" t="s">
        <v>61</v>
      </c>
      <c r="H44" s="1" t="s">
        <v>114</v>
      </c>
      <c r="I44" s="1" t="s">
        <v>26</v>
      </c>
      <c r="J44" s="1">
        <v>21</v>
      </c>
      <c r="K44" s="1">
        <v>1810</v>
      </c>
      <c r="L44" s="1">
        <v>1810</v>
      </c>
      <c r="M44" s="1">
        <v>240000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240000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240000</v>
      </c>
      <c r="AJ44" s="1">
        <v>132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140</v>
      </c>
      <c r="E45" s="1" t="s">
        <v>17</v>
      </c>
      <c r="F45" s="1" t="s">
        <v>29</v>
      </c>
      <c r="G45" s="1" t="s">
        <v>61</v>
      </c>
      <c r="H45" s="1" t="s">
        <v>116</v>
      </c>
      <c r="I45" s="1" t="s">
        <v>26</v>
      </c>
      <c r="J45" s="1">
        <v>22</v>
      </c>
      <c r="K45" s="1">
        <v>3987</v>
      </c>
      <c r="L45" s="1">
        <v>3987</v>
      </c>
      <c r="M45" s="1">
        <v>410000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410000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410000</v>
      </c>
      <c r="AJ45" s="1">
        <v>102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78</v>
      </c>
      <c r="E46" s="1" t="s">
        <v>32</v>
      </c>
      <c r="F46" s="1" t="s">
        <v>118</v>
      </c>
      <c r="G46" s="1" t="s">
        <v>119</v>
      </c>
      <c r="H46" s="1" t="s">
        <v>120</v>
      </c>
      <c r="I46" s="1" t="s">
        <v>26</v>
      </c>
      <c r="J46" s="1">
        <v>6</v>
      </c>
      <c r="K46" s="1">
        <v>664</v>
      </c>
      <c r="L46" s="1">
        <v>664</v>
      </c>
      <c r="M46" s="1">
        <v>122000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122000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122000</v>
      </c>
      <c r="AJ46" s="1">
        <v>183</v>
      </c>
    </row>
    <row r="47" spans="1:36" hidden="1" x14ac:dyDescent="0.3">
      <c r="A47" s="1">
        <v>27</v>
      </c>
      <c r="B47" s="1" t="s">
        <v>14</v>
      </c>
      <c r="C47" s="1" t="s">
        <v>60</v>
      </c>
      <c r="D47" s="1" t="s">
        <v>16</v>
      </c>
      <c r="E47" s="1" t="s">
        <v>17</v>
      </c>
      <c r="F47" s="1" t="s">
        <v>37</v>
      </c>
      <c r="G47" s="1" t="s">
        <v>121</v>
      </c>
      <c r="H47" s="1" t="s">
        <v>122</v>
      </c>
      <c r="I47" s="1" t="s">
        <v>21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0</v>
      </c>
      <c r="AJ47" s="1">
        <v>0</v>
      </c>
    </row>
    <row r="48" spans="1:36" hidden="1" x14ac:dyDescent="0.3">
      <c r="A48" s="1">
        <v>28</v>
      </c>
      <c r="B48" s="1" t="s">
        <v>14</v>
      </c>
      <c r="C48" s="1" t="s">
        <v>60</v>
      </c>
      <c r="D48" s="1" t="s">
        <v>16</v>
      </c>
      <c r="E48" s="1" t="s">
        <v>17</v>
      </c>
      <c r="F48" s="1" t="s">
        <v>40</v>
      </c>
      <c r="G48" s="1" t="s">
        <v>123</v>
      </c>
      <c r="H48" s="1" t="s">
        <v>124</v>
      </c>
      <c r="I48" s="1" t="s">
        <v>21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0</v>
      </c>
      <c r="AJ48" s="1">
        <v>0</v>
      </c>
    </row>
    <row r="49" spans="1:36" hidden="1" x14ac:dyDescent="0.3">
      <c r="A49" s="1">
        <v>29</v>
      </c>
      <c r="B49" s="1" t="s">
        <v>14</v>
      </c>
      <c r="C49" s="1" t="s">
        <v>60</v>
      </c>
      <c r="D49" s="1" t="s">
        <v>16</v>
      </c>
      <c r="E49" s="1" t="s">
        <v>17</v>
      </c>
      <c r="F49" s="1" t="s">
        <v>37</v>
      </c>
      <c r="G49" s="1" t="s">
        <v>121</v>
      </c>
      <c r="H49" s="1" t="s">
        <v>125</v>
      </c>
      <c r="I49" s="1" t="s">
        <v>26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0</v>
      </c>
      <c r="AJ49" s="1">
        <v>0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81</v>
      </c>
      <c r="E50" s="1" t="s">
        <v>17</v>
      </c>
      <c r="F50" s="1" t="s">
        <v>29</v>
      </c>
      <c r="G50" s="1" t="s">
        <v>129</v>
      </c>
      <c r="H50" s="1" t="s">
        <v>130</v>
      </c>
      <c r="I50" s="1" t="s">
        <v>21</v>
      </c>
      <c r="J50" s="1">
        <v>23</v>
      </c>
      <c r="K50" s="1">
        <v>1572</v>
      </c>
      <c r="L50" s="1">
        <v>1572</v>
      </c>
      <c r="M50" s="1">
        <v>265000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265000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265000</v>
      </c>
      <c r="AJ50" s="1">
        <v>168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201</v>
      </c>
      <c r="E51" s="1" t="s">
        <v>17</v>
      </c>
      <c r="F51" s="1" t="s">
        <v>29</v>
      </c>
      <c r="G51" s="1" t="s">
        <v>129</v>
      </c>
      <c r="H51" s="1" t="s">
        <v>132</v>
      </c>
      <c r="I51" s="1" t="s">
        <v>21</v>
      </c>
      <c r="J51" s="1">
        <v>24</v>
      </c>
      <c r="K51" s="1">
        <v>3785</v>
      </c>
      <c r="L51" s="1">
        <v>3785</v>
      </c>
      <c r="M51" s="1">
        <v>638000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638000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638000</v>
      </c>
      <c r="AJ51" s="1">
        <v>168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489</v>
      </c>
      <c r="E52" s="1" t="s">
        <v>17</v>
      </c>
      <c r="F52" s="1" t="s">
        <v>29</v>
      </c>
      <c r="G52" s="1" t="s">
        <v>129</v>
      </c>
      <c r="H52" s="1" t="s">
        <v>405</v>
      </c>
      <c r="I52" s="1" t="s">
        <v>21</v>
      </c>
      <c r="J52" s="1">
        <v>22</v>
      </c>
      <c r="K52" s="1">
        <v>1679</v>
      </c>
      <c r="L52" s="1">
        <v>1679</v>
      </c>
      <c r="M52" s="1">
        <v>358000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358000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358000</v>
      </c>
      <c r="AJ52" s="1">
        <v>213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134</v>
      </c>
      <c r="E53" s="1" t="s">
        <v>17</v>
      </c>
      <c r="F53" s="1" t="s">
        <v>29</v>
      </c>
      <c r="G53" s="1" t="s">
        <v>129</v>
      </c>
      <c r="H53" s="1" t="s">
        <v>345</v>
      </c>
      <c r="I53" s="1" t="s">
        <v>21</v>
      </c>
      <c r="J53" s="1">
        <v>20</v>
      </c>
      <c r="K53" s="1">
        <v>2763</v>
      </c>
      <c r="L53" s="1">
        <v>2763</v>
      </c>
      <c r="M53" s="1">
        <v>444720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444720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444720</v>
      </c>
      <c r="AJ53" s="1">
        <v>160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683</v>
      </c>
      <c r="E54" s="1" t="s">
        <v>17</v>
      </c>
      <c r="F54" s="1" t="s">
        <v>29</v>
      </c>
      <c r="G54" s="1" t="s">
        <v>129</v>
      </c>
      <c r="H54" s="1" t="s">
        <v>451</v>
      </c>
      <c r="I54" s="1" t="s">
        <v>21</v>
      </c>
      <c r="J54" s="1">
        <v>24</v>
      </c>
      <c r="K54" s="1">
        <v>1381</v>
      </c>
      <c r="L54" s="1">
        <v>1381</v>
      </c>
      <c r="M54" s="1">
        <v>285000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285000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285000</v>
      </c>
      <c r="AJ54" s="1">
        <v>206</v>
      </c>
    </row>
    <row r="55" spans="1:36" hidden="1" x14ac:dyDescent="0.3">
      <c r="A55" s="1">
        <v>35</v>
      </c>
      <c r="B55" s="1" t="s">
        <v>14</v>
      </c>
      <c r="C55" s="1" t="s">
        <v>60</v>
      </c>
      <c r="D55" s="1" t="s">
        <v>16</v>
      </c>
      <c r="E55" s="1" t="s">
        <v>17</v>
      </c>
      <c r="F55" s="1" t="s">
        <v>29</v>
      </c>
      <c r="G55" s="1" t="s">
        <v>85</v>
      </c>
      <c r="H55" s="1" t="s">
        <v>133</v>
      </c>
      <c r="I55" s="1" t="s">
        <v>26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0</v>
      </c>
      <c r="AJ55" s="1">
        <v>0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117</v>
      </c>
      <c r="E56" s="1" t="s">
        <v>32</v>
      </c>
      <c r="F56" s="1" t="s">
        <v>29</v>
      </c>
      <c r="G56" s="1" t="s">
        <v>33</v>
      </c>
      <c r="H56" s="1" t="s">
        <v>137</v>
      </c>
      <c r="I56" s="1" t="s">
        <v>26</v>
      </c>
      <c r="J56" s="1">
        <v>23</v>
      </c>
      <c r="K56" s="1">
        <v>2414</v>
      </c>
      <c r="L56" s="1">
        <v>2414</v>
      </c>
      <c r="M56" s="1">
        <v>350000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350000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350000</v>
      </c>
      <c r="AJ56" s="1">
        <v>144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225</v>
      </c>
      <c r="E57" s="1" t="s">
        <v>32</v>
      </c>
      <c r="F57" s="1" t="s">
        <v>29</v>
      </c>
      <c r="G57" s="1" t="s">
        <v>33</v>
      </c>
      <c r="H57" s="1" t="s">
        <v>226</v>
      </c>
      <c r="I57" s="1" t="s">
        <v>26</v>
      </c>
      <c r="J57" s="1">
        <v>24</v>
      </c>
      <c r="K57" s="1">
        <v>2520</v>
      </c>
      <c r="L57" s="1">
        <v>2520</v>
      </c>
      <c r="M57" s="1">
        <v>270000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270000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270000</v>
      </c>
      <c r="AJ57" s="1">
        <v>107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602</v>
      </c>
      <c r="E58" s="1" t="s">
        <v>32</v>
      </c>
      <c r="F58" s="1" t="s">
        <v>29</v>
      </c>
      <c r="G58" s="1" t="s">
        <v>33</v>
      </c>
      <c r="H58" s="1" t="s">
        <v>522</v>
      </c>
      <c r="I58" s="1" t="s">
        <v>26</v>
      </c>
      <c r="J58" s="1">
        <v>22</v>
      </c>
      <c r="K58" s="1">
        <v>2474</v>
      </c>
      <c r="L58" s="1">
        <v>2474</v>
      </c>
      <c r="M58" s="1">
        <v>230000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230000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230000</v>
      </c>
      <c r="AJ58" s="1">
        <v>92</v>
      </c>
    </row>
    <row r="59" spans="1:36" hidden="1" x14ac:dyDescent="0.3">
      <c r="A59" s="1">
        <v>39</v>
      </c>
      <c r="B59" s="1" t="s">
        <v>14</v>
      </c>
      <c r="C59" s="1" t="s">
        <v>60</v>
      </c>
      <c r="D59" s="1" t="s">
        <v>16</v>
      </c>
      <c r="E59" s="1" t="s">
        <v>17</v>
      </c>
      <c r="F59" s="1" t="s">
        <v>29</v>
      </c>
      <c r="G59" s="1" t="s">
        <v>138</v>
      </c>
      <c r="H59" s="1" t="s">
        <v>139</v>
      </c>
      <c r="I59" s="1" t="s">
        <v>26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0</v>
      </c>
      <c r="AJ59" s="1">
        <v>0</v>
      </c>
    </row>
    <row r="60" spans="1:36" hidden="1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98</v>
      </c>
      <c r="H60" s="1" t="s">
        <v>141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hidden="1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61</v>
      </c>
      <c r="H61" s="1" t="s">
        <v>142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521</v>
      </c>
      <c r="E62" s="1" t="s">
        <v>32</v>
      </c>
      <c r="F62" s="1" t="s">
        <v>29</v>
      </c>
      <c r="G62" s="1" t="s">
        <v>33</v>
      </c>
      <c r="H62" s="1" t="s">
        <v>143</v>
      </c>
      <c r="I62" s="1" t="s">
        <v>26</v>
      </c>
      <c r="J62" s="1">
        <v>23</v>
      </c>
      <c r="K62" s="1">
        <v>2743</v>
      </c>
      <c r="L62" s="1">
        <v>2743</v>
      </c>
      <c r="M62" s="1">
        <v>330000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330000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330000</v>
      </c>
      <c r="AJ62" s="1">
        <v>120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715</v>
      </c>
      <c r="E63" s="1" t="s">
        <v>17</v>
      </c>
      <c r="F63" s="1" t="s">
        <v>29</v>
      </c>
      <c r="G63" s="1" t="s">
        <v>144</v>
      </c>
      <c r="H63" s="1" t="s">
        <v>285</v>
      </c>
      <c r="I63" s="1" t="s">
        <v>21</v>
      </c>
      <c r="J63" s="1">
        <v>14</v>
      </c>
      <c r="K63" s="1">
        <v>1369</v>
      </c>
      <c r="L63" s="1">
        <v>1369</v>
      </c>
      <c r="M63" s="1">
        <v>218000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218000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218000</v>
      </c>
      <c r="AJ63" s="1">
        <v>159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103</v>
      </c>
      <c r="E64" s="1" t="s">
        <v>17</v>
      </c>
      <c r="F64" s="1" t="s">
        <v>29</v>
      </c>
      <c r="G64" s="1" t="s">
        <v>144</v>
      </c>
      <c r="H64" s="1" t="s">
        <v>145</v>
      </c>
      <c r="I64" s="1" t="s">
        <v>21</v>
      </c>
      <c r="J64" s="1">
        <v>22</v>
      </c>
      <c r="K64" s="1">
        <v>2562</v>
      </c>
      <c r="L64" s="1">
        <v>2562</v>
      </c>
      <c r="M64" s="1">
        <v>433000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433000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433000</v>
      </c>
      <c r="AJ64" s="1">
        <v>169</v>
      </c>
    </row>
    <row r="65" spans="1:36" hidden="1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17</v>
      </c>
      <c r="F65" s="1" t="s">
        <v>29</v>
      </c>
      <c r="G65" s="1" t="s">
        <v>61</v>
      </c>
      <c r="H65" s="1" t="s">
        <v>146</v>
      </c>
      <c r="I65" s="1" t="s">
        <v>26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hidden="1" x14ac:dyDescent="0.3">
      <c r="A66" s="1">
        <v>46</v>
      </c>
      <c r="B66" s="1" t="s">
        <v>14</v>
      </c>
      <c r="C66" s="1" t="s">
        <v>60</v>
      </c>
      <c r="D66" s="1" t="s">
        <v>16</v>
      </c>
      <c r="E66" s="1" t="s">
        <v>17</v>
      </c>
      <c r="F66" s="1" t="s">
        <v>29</v>
      </c>
      <c r="G66" s="1" t="s">
        <v>61</v>
      </c>
      <c r="H66" s="1" t="s">
        <v>147</v>
      </c>
      <c r="I66" s="1" t="s">
        <v>26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0</v>
      </c>
      <c r="AJ66" s="1">
        <v>0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78</v>
      </c>
      <c r="E67" s="1" t="s">
        <v>17</v>
      </c>
      <c r="F67" s="1" t="s">
        <v>29</v>
      </c>
      <c r="G67" s="1" t="s">
        <v>61</v>
      </c>
      <c r="H67" s="1" t="s">
        <v>148</v>
      </c>
      <c r="I67" s="1" t="s">
        <v>26</v>
      </c>
      <c r="J67" s="1">
        <v>21</v>
      </c>
      <c r="K67" s="1">
        <v>3084</v>
      </c>
      <c r="L67" s="1">
        <v>3084</v>
      </c>
      <c r="M67" s="1">
        <v>300000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300000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300000</v>
      </c>
      <c r="AJ67" s="1">
        <v>97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592</v>
      </c>
      <c r="E68" s="1" t="s">
        <v>17</v>
      </c>
      <c r="F68" s="1" t="s">
        <v>29</v>
      </c>
      <c r="G68" s="1" t="s">
        <v>61</v>
      </c>
      <c r="H68" s="1" t="s">
        <v>149</v>
      </c>
      <c r="I68" s="1" t="s">
        <v>26</v>
      </c>
      <c r="J68" s="1">
        <v>24</v>
      </c>
      <c r="K68" s="1">
        <v>4000</v>
      </c>
      <c r="L68" s="1">
        <v>4000</v>
      </c>
      <c r="M68" s="1">
        <v>419000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419000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419000</v>
      </c>
      <c r="AJ68" s="1">
        <v>104</v>
      </c>
    </row>
    <row r="69" spans="1:36" hidden="1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29</v>
      </c>
      <c r="G69" s="1" t="s">
        <v>150</v>
      </c>
      <c r="H69" s="1" t="s">
        <v>151</v>
      </c>
      <c r="I69" s="1" t="s">
        <v>21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hidden="1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152</v>
      </c>
      <c r="G70" s="1" t="s">
        <v>153</v>
      </c>
      <c r="H70" s="1" t="s">
        <v>154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x14ac:dyDescent="0.3">
      <c r="A71" s="1">
        <v>51</v>
      </c>
      <c r="B71" s="1" t="s">
        <v>14</v>
      </c>
      <c r="C71" s="1" t="s">
        <v>60</v>
      </c>
      <c r="D71" s="1" t="s">
        <v>92</v>
      </c>
      <c r="E71" s="1" t="s">
        <v>17</v>
      </c>
      <c r="F71" s="1" t="s">
        <v>37</v>
      </c>
      <c r="G71" s="1" t="s">
        <v>155</v>
      </c>
      <c r="H71" s="1" t="s">
        <v>156</v>
      </c>
      <c r="I71" s="1" t="s">
        <v>21</v>
      </c>
      <c r="J71" s="1">
        <v>6</v>
      </c>
      <c r="K71" s="1">
        <v>232</v>
      </c>
      <c r="L71" s="1">
        <v>232</v>
      </c>
      <c r="M71" s="1">
        <v>66951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66951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66951</v>
      </c>
      <c r="AJ71" s="1">
        <v>288</v>
      </c>
    </row>
    <row r="72" spans="1:36" hidden="1" x14ac:dyDescent="0.3">
      <c r="A72" s="1">
        <v>52</v>
      </c>
      <c r="B72" s="1" t="s">
        <v>14</v>
      </c>
      <c r="C72" s="1" t="s">
        <v>60</v>
      </c>
      <c r="D72" s="1" t="s">
        <v>16</v>
      </c>
      <c r="E72" s="1" t="s">
        <v>17</v>
      </c>
      <c r="F72" s="1" t="s">
        <v>29</v>
      </c>
      <c r="G72" s="1" t="s">
        <v>44</v>
      </c>
      <c r="H72" s="1" t="s">
        <v>157</v>
      </c>
      <c r="I72" s="1" t="s">
        <v>21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0</v>
      </c>
      <c r="AJ72" s="1">
        <v>0</v>
      </c>
    </row>
    <row r="73" spans="1:36" hidden="1" x14ac:dyDescent="0.3">
      <c r="A73" s="1">
        <v>53</v>
      </c>
      <c r="B73" s="1" t="s">
        <v>14</v>
      </c>
      <c r="C73" s="1" t="s">
        <v>60</v>
      </c>
      <c r="D73" s="1" t="s">
        <v>16</v>
      </c>
      <c r="E73" s="1" t="s">
        <v>17</v>
      </c>
      <c r="F73" s="1" t="s">
        <v>29</v>
      </c>
      <c r="G73" s="1" t="s">
        <v>44</v>
      </c>
      <c r="H73" s="1" t="s">
        <v>158</v>
      </c>
      <c r="I73" s="1" t="s">
        <v>21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0</v>
      </c>
      <c r="AJ73" s="1">
        <v>0</v>
      </c>
    </row>
    <row r="74" spans="1:36" hidden="1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44</v>
      </c>
      <c r="H74" s="1" t="s">
        <v>159</v>
      </c>
      <c r="I74" s="1" t="s">
        <v>21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hidden="1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85</v>
      </c>
      <c r="H75" s="1" t="s">
        <v>160</v>
      </c>
      <c r="I75" s="1" t="s">
        <v>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hidden="1" x14ac:dyDescent="0.3">
      <c r="A76" s="1">
        <v>56</v>
      </c>
      <c r="B76" s="1" t="s">
        <v>14</v>
      </c>
      <c r="C76" s="1" t="s">
        <v>60</v>
      </c>
      <c r="D76" s="1" t="s">
        <v>16</v>
      </c>
      <c r="E76" s="1" t="s">
        <v>17</v>
      </c>
      <c r="F76" s="1" t="s">
        <v>29</v>
      </c>
      <c r="G76" s="1" t="s">
        <v>161</v>
      </c>
      <c r="H76" s="1" t="s">
        <v>162</v>
      </c>
      <c r="I76" s="1" t="s">
        <v>26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0</v>
      </c>
      <c r="AJ76" s="1">
        <v>0</v>
      </c>
    </row>
    <row r="77" spans="1:36" x14ac:dyDescent="0.3">
      <c r="A77" s="2"/>
      <c r="B77" s="2" t="s">
        <v>47</v>
      </c>
      <c r="C77" s="2" t="s">
        <v>60</v>
      </c>
      <c r="D77" s="2"/>
      <c r="E77" s="2"/>
      <c r="F77" s="2"/>
      <c r="G77" s="2"/>
      <c r="H77" s="2"/>
      <c r="I77" s="2"/>
      <c r="J77" s="2"/>
      <c r="K77" s="2">
        <v>49016</v>
      </c>
      <c r="L77" s="2">
        <v>49016</v>
      </c>
      <c r="M77" s="2">
        <v>6532671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6532671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6532671</v>
      </c>
      <c r="AJ77" s="2"/>
    </row>
    <row r="78" spans="1:36" hidden="1" x14ac:dyDescent="0.3">
      <c r="A78" s="1">
        <v>1</v>
      </c>
      <c r="B78" s="1" t="s">
        <v>14</v>
      </c>
      <c r="C78" s="1" t="s">
        <v>163</v>
      </c>
      <c r="D78" s="1" t="s">
        <v>16</v>
      </c>
      <c r="E78" s="1" t="s">
        <v>32</v>
      </c>
      <c r="F78" s="1" t="s">
        <v>118</v>
      </c>
      <c r="G78" s="1" t="s">
        <v>164</v>
      </c>
      <c r="H78" s="1" t="s">
        <v>165</v>
      </c>
      <c r="I78" s="1" t="s">
        <v>26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hidden="1" x14ac:dyDescent="0.3">
      <c r="A79" s="1">
        <v>2</v>
      </c>
      <c r="B79" s="1" t="s">
        <v>14</v>
      </c>
      <c r="C79" s="1" t="s">
        <v>163</v>
      </c>
      <c r="D79" s="1" t="s">
        <v>16</v>
      </c>
      <c r="E79" s="1" t="s">
        <v>17</v>
      </c>
      <c r="F79" s="1" t="s">
        <v>18</v>
      </c>
      <c r="G79" s="1" t="s">
        <v>19</v>
      </c>
      <c r="H79" s="1" t="s">
        <v>166</v>
      </c>
      <c r="I79" s="1" t="s">
        <v>21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hidden="1" x14ac:dyDescent="0.3">
      <c r="A80" s="1">
        <v>3</v>
      </c>
      <c r="B80" s="1" t="s">
        <v>14</v>
      </c>
      <c r="C80" s="1" t="s">
        <v>163</v>
      </c>
      <c r="D80" s="1" t="s">
        <v>16</v>
      </c>
      <c r="E80" s="1" t="s">
        <v>17</v>
      </c>
      <c r="F80" s="1" t="s">
        <v>49</v>
      </c>
      <c r="G80" s="1" t="s">
        <v>63</v>
      </c>
      <c r="H80" s="1" t="s">
        <v>167</v>
      </c>
      <c r="I80" s="1" t="s">
        <v>49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hidden="1" x14ac:dyDescent="0.3">
      <c r="A81" s="1">
        <v>4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49</v>
      </c>
      <c r="G81" s="1" t="s">
        <v>63</v>
      </c>
      <c r="H81" s="1" t="s">
        <v>168</v>
      </c>
      <c r="I81" s="1" t="s">
        <v>49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hidden="1" x14ac:dyDescent="0.3">
      <c r="A82" s="1">
        <v>5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49</v>
      </c>
      <c r="G82" s="1" t="s">
        <v>63</v>
      </c>
      <c r="H82" s="1" t="s">
        <v>169</v>
      </c>
      <c r="I82" s="1" t="s">
        <v>49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hidden="1" x14ac:dyDescent="0.3">
      <c r="A83" s="1">
        <v>6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18</v>
      </c>
      <c r="G83" s="1" t="s">
        <v>19</v>
      </c>
      <c r="H83" s="1" t="s">
        <v>170</v>
      </c>
      <c r="I83" s="1" t="s">
        <v>21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hidden="1" x14ac:dyDescent="0.3">
      <c r="A84" s="1">
        <v>7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171</v>
      </c>
      <c r="I84" s="1" t="s">
        <v>21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hidden="1" x14ac:dyDescent="0.3">
      <c r="A85" s="1">
        <v>8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172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hidden="1" x14ac:dyDescent="0.3">
      <c r="A86" s="1">
        <v>9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173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hidden="1" x14ac:dyDescent="0.3">
      <c r="A87" s="1">
        <v>10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29</v>
      </c>
      <c r="G87" s="1" t="s">
        <v>61</v>
      </c>
      <c r="H87" s="1" t="s">
        <v>174</v>
      </c>
      <c r="I87" s="1" t="s">
        <v>26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hidden="1" x14ac:dyDescent="0.3">
      <c r="A88" s="1">
        <v>11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18</v>
      </c>
      <c r="G88" s="1" t="s">
        <v>69</v>
      </c>
      <c r="H88" s="1" t="s">
        <v>175</v>
      </c>
      <c r="I88" s="1" t="s">
        <v>21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hidden="1" x14ac:dyDescent="0.3">
      <c r="A89" s="1">
        <v>12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29</v>
      </c>
      <c r="G89" s="1" t="s">
        <v>61</v>
      </c>
      <c r="H89" s="1" t="s">
        <v>176</v>
      </c>
      <c r="I89" s="1" t="s">
        <v>26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hidden="1" x14ac:dyDescent="0.3">
      <c r="A90" s="1">
        <v>13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18</v>
      </c>
      <c r="G90" s="1" t="s">
        <v>69</v>
      </c>
      <c r="H90" s="1" t="s">
        <v>177</v>
      </c>
      <c r="I90" s="1" t="s">
        <v>21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hidden="1" x14ac:dyDescent="0.3">
      <c r="A91" s="1">
        <v>14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29</v>
      </c>
      <c r="G91" s="1" t="s">
        <v>61</v>
      </c>
      <c r="H91" s="1" t="s">
        <v>178</v>
      </c>
      <c r="I91" s="1" t="s">
        <v>26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hidden="1" x14ac:dyDescent="0.3">
      <c r="A92" s="1">
        <v>15</v>
      </c>
      <c r="B92" s="1" t="s">
        <v>14</v>
      </c>
      <c r="C92" s="1" t="s">
        <v>163</v>
      </c>
      <c r="D92" s="1" t="s">
        <v>16</v>
      </c>
      <c r="E92" s="1" t="s">
        <v>22</v>
      </c>
      <c r="F92" s="1" t="s">
        <v>23</v>
      </c>
      <c r="G92" s="1" t="s">
        <v>24</v>
      </c>
      <c r="H92" s="1" t="s">
        <v>179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hidden="1" x14ac:dyDescent="0.3">
      <c r="A93" s="1">
        <v>16</v>
      </c>
      <c r="B93" s="1" t="s">
        <v>14</v>
      </c>
      <c r="C93" s="1" t="s">
        <v>163</v>
      </c>
      <c r="D93" s="1" t="s">
        <v>16</v>
      </c>
      <c r="E93" s="1" t="s">
        <v>17</v>
      </c>
      <c r="F93" s="1" t="s">
        <v>29</v>
      </c>
      <c r="G93" s="1" t="s">
        <v>79</v>
      </c>
      <c r="H93" s="1" t="s">
        <v>183</v>
      </c>
      <c r="I93" s="1" t="s">
        <v>26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0</v>
      </c>
      <c r="AJ93" s="1">
        <v>0</v>
      </c>
    </row>
    <row r="94" spans="1:36" x14ac:dyDescent="0.3">
      <c r="A94" s="1">
        <v>17</v>
      </c>
      <c r="B94" s="1" t="s">
        <v>14</v>
      </c>
      <c r="C94" s="1" t="s">
        <v>163</v>
      </c>
      <c r="D94" s="1" t="s">
        <v>493</v>
      </c>
      <c r="E94" s="1" t="s">
        <v>17</v>
      </c>
      <c r="F94" s="1" t="s">
        <v>29</v>
      </c>
      <c r="G94" s="1" t="s">
        <v>30</v>
      </c>
      <c r="H94" s="1" t="s">
        <v>193</v>
      </c>
      <c r="I94" s="1" t="s">
        <v>26</v>
      </c>
      <c r="J94" s="1">
        <v>21</v>
      </c>
      <c r="K94" s="1">
        <v>3180</v>
      </c>
      <c r="L94" s="1">
        <v>3180</v>
      </c>
      <c r="M94" s="1">
        <v>300000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300000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300000</v>
      </c>
      <c r="AJ94" s="1">
        <v>94</v>
      </c>
    </row>
    <row r="95" spans="1:36" x14ac:dyDescent="0.3">
      <c r="A95" s="1">
        <v>18</v>
      </c>
      <c r="B95" s="1" t="s">
        <v>14</v>
      </c>
      <c r="C95" s="1" t="s">
        <v>163</v>
      </c>
      <c r="D95" s="1" t="s">
        <v>589</v>
      </c>
      <c r="E95" s="1" t="s">
        <v>17</v>
      </c>
      <c r="F95" s="1" t="s">
        <v>29</v>
      </c>
      <c r="G95" s="1" t="s">
        <v>30</v>
      </c>
      <c r="H95" s="1" t="s">
        <v>97</v>
      </c>
      <c r="I95" s="1" t="s">
        <v>26</v>
      </c>
      <c r="J95" s="1">
        <v>21</v>
      </c>
      <c r="K95" s="1">
        <v>3183</v>
      </c>
      <c r="L95" s="1">
        <v>3183</v>
      </c>
      <c r="M95" s="1">
        <v>360000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360000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360000</v>
      </c>
      <c r="AJ95" s="1">
        <v>113</v>
      </c>
    </row>
    <row r="96" spans="1:36" x14ac:dyDescent="0.3">
      <c r="A96" s="1">
        <v>19</v>
      </c>
      <c r="B96" s="1" t="s">
        <v>14</v>
      </c>
      <c r="C96" s="1" t="s">
        <v>163</v>
      </c>
      <c r="D96" s="1" t="s">
        <v>190</v>
      </c>
      <c r="E96" s="1" t="s">
        <v>17</v>
      </c>
      <c r="F96" s="1" t="s">
        <v>29</v>
      </c>
      <c r="G96" s="1" t="s">
        <v>30</v>
      </c>
      <c r="H96" s="1" t="s">
        <v>494</v>
      </c>
      <c r="I96" s="1" t="s">
        <v>26</v>
      </c>
      <c r="J96" s="1">
        <v>18</v>
      </c>
      <c r="K96" s="1">
        <v>893</v>
      </c>
      <c r="L96" s="1">
        <v>893</v>
      </c>
      <c r="M96" s="1">
        <v>150000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150000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150000</v>
      </c>
      <c r="AJ96" s="1">
        <v>167</v>
      </c>
    </row>
    <row r="97" spans="1:36" hidden="1" x14ac:dyDescent="0.3">
      <c r="A97" s="1">
        <v>20</v>
      </c>
      <c r="B97" s="1" t="s">
        <v>14</v>
      </c>
      <c r="C97" s="1" t="s">
        <v>163</v>
      </c>
      <c r="D97" s="1" t="s">
        <v>16</v>
      </c>
      <c r="E97" s="1" t="s">
        <v>17</v>
      </c>
      <c r="F97" s="1" t="s">
        <v>29</v>
      </c>
      <c r="G97" s="1" t="s">
        <v>98</v>
      </c>
      <c r="H97" s="1" t="s">
        <v>194</v>
      </c>
      <c r="I97" s="1" t="s">
        <v>26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hidden="1" x14ac:dyDescent="0.3">
      <c r="A98" s="1">
        <v>21</v>
      </c>
      <c r="B98" s="1" t="s">
        <v>14</v>
      </c>
      <c r="C98" s="1" t="s">
        <v>163</v>
      </c>
      <c r="D98" s="1" t="s">
        <v>16</v>
      </c>
      <c r="E98" s="1" t="s">
        <v>17</v>
      </c>
      <c r="F98" s="1" t="s">
        <v>49</v>
      </c>
      <c r="G98" s="1" t="s">
        <v>195</v>
      </c>
      <c r="H98" s="1" t="s">
        <v>196</v>
      </c>
      <c r="I98" s="1" t="s">
        <v>49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hidden="1" x14ac:dyDescent="0.3">
      <c r="A99" s="1">
        <v>22</v>
      </c>
      <c r="B99" s="1" t="s">
        <v>14</v>
      </c>
      <c r="C99" s="1" t="s">
        <v>163</v>
      </c>
      <c r="D99" s="1" t="s">
        <v>16</v>
      </c>
      <c r="E99" s="1" t="s">
        <v>17</v>
      </c>
      <c r="F99" s="1" t="s">
        <v>18</v>
      </c>
      <c r="G99" s="1" t="s">
        <v>19</v>
      </c>
      <c r="H99" s="1" t="s">
        <v>197</v>
      </c>
      <c r="I99" s="1" t="s">
        <v>198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0</v>
      </c>
      <c r="AJ99" s="1">
        <v>0</v>
      </c>
    </row>
    <row r="100" spans="1:36" hidden="1" x14ac:dyDescent="0.3">
      <c r="A100" s="1">
        <v>23</v>
      </c>
      <c r="B100" s="1" t="s">
        <v>14</v>
      </c>
      <c r="C100" s="1" t="s">
        <v>163</v>
      </c>
      <c r="D100" s="1" t="s">
        <v>16</v>
      </c>
      <c r="E100" s="1" t="s">
        <v>17</v>
      </c>
      <c r="F100" s="1" t="s">
        <v>37</v>
      </c>
      <c r="G100" s="1" t="s">
        <v>123</v>
      </c>
      <c r="H100" s="1" t="s">
        <v>203</v>
      </c>
      <c r="I100" s="1" t="s">
        <v>21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x14ac:dyDescent="0.3">
      <c r="A101" s="1">
        <v>24</v>
      </c>
      <c r="B101" s="1" t="s">
        <v>14</v>
      </c>
      <c r="C101" s="1" t="s">
        <v>163</v>
      </c>
      <c r="D101" s="1" t="s">
        <v>557</v>
      </c>
      <c r="E101" s="1" t="s">
        <v>17</v>
      </c>
      <c r="F101" s="1" t="s">
        <v>18</v>
      </c>
      <c r="G101" s="1" t="s">
        <v>107</v>
      </c>
      <c r="H101" s="1" t="s">
        <v>508</v>
      </c>
      <c r="I101" s="1" t="s">
        <v>21</v>
      </c>
      <c r="J101" s="1">
        <v>7</v>
      </c>
      <c r="K101" s="1">
        <v>105</v>
      </c>
      <c r="L101" s="1">
        <v>92</v>
      </c>
      <c r="M101" s="1">
        <v>43000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43000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43000</v>
      </c>
      <c r="AJ101" s="1">
        <v>409</v>
      </c>
    </row>
    <row r="102" spans="1:36" x14ac:dyDescent="0.3">
      <c r="A102" s="1">
        <v>25</v>
      </c>
      <c r="B102" s="1" t="s">
        <v>14</v>
      </c>
      <c r="C102" s="1" t="s">
        <v>163</v>
      </c>
      <c r="D102" s="1" t="s">
        <v>206</v>
      </c>
      <c r="E102" s="1" t="s">
        <v>17</v>
      </c>
      <c r="F102" s="1" t="s">
        <v>18</v>
      </c>
      <c r="G102" s="1" t="s">
        <v>107</v>
      </c>
      <c r="H102" s="1" t="s">
        <v>207</v>
      </c>
      <c r="I102" s="1" t="s">
        <v>21</v>
      </c>
      <c r="J102" s="1">
        <v>21</v>
      </c>
      <c r="K102" s="1">
        <v>729</v>
      </c>
      <c r="L102" s="1">
        <v>729</v>
      </c>
      <c r="M102" s="1">
        <v>179000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179000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179000</v>
      </c>
      <c r="AJ102" s="1">
        <v>245</v>
      </c>
    </row>
    <row r="103" spans="1:36" x14ac:dyDescent="0.3">
      <c r="A103" s="1">
        <v>26</v>
      </c>
      <c r="B103" s="1" t="s">
        <v>14</v>
      </c>
      <c r="C103" s="1" t="s">
        <v>163</v>
      </c>
      <c r="D103" s="1" t="s">
        <v>208</v>
      </c>
      <c r="E103" s="1" t="s">
        <v>17</v>
      </c>
      <c r="F103" s="1" t="s">
        <v>18</v>
      </c>
      <c r="G103" s="1" t="s">
        <v>107</v>
      </c>
      <c r="H103" s="1" t="s">
        <v>209</v>
      </c>
      <c r="I103" s="1" t="s">
        <v>21</v>
      </c>
      <c r="J103" s="1">
        <v>21</v>
      </c>
      <c r="K103" s="1">
        <v>2626</v>
      </c>
      <c r="L103" s="1">
        <v>2626</v>
      </c>
      <c r="M103" s="1">
        <v>382000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382000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382000</v>
      </c>
      <c r="AJ103" s="1">
        <v>145</v>
      </c>
    </row>
    <row r="104" spans="1:36" x14ac:dyDescent="0.3">
      <c r="A104" s="1">
        <v>27</v>
      </c>
      <c r="B104" s="1" t="s">
        <v>14</v>
      </c>
      <c r="C104" s="1" t="s">
        <v>163</v>
      </c>
      <c r="D104" s="1" t="s">
        <v>593</v>
      </c>
      <c r="E104" s="1" t="s">
        <v>17</v>
      </c>
      <c r="F104" s="1" t="s">
        <v>18</v>
      </c>
      <c r="G104" s="1" t="s">
        <v>107</v>
      </c>
      <c r="H104" s="1" t="s">
        <v>110</v>
      </c>
      <c r="I104" s="1" t="s">
        <v>21</v>
      </c>
      <c r="J104" s="1">
        <v>17</v>
      </c>
      <c r="K104" s="1">
        <v>915</v>
      </c>
      <c r="L104" s="1">
        <v>915</v>
      </c>
      <c r="M104" s="1">
        <v>145000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145000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145000</v>
      </c>
      <c r="AJ104" s="1">
        <v>158</v>
      </c>
    </row>
    <row r="105" spans="1:36" x14ac:dyDescent="0.3">
      <c r="A105" s="1">
        <v>28</v>
      </c>
      <c r="B105" s="1" t="s">
        <v>14</v>
      </c>
      <c r="C105" s="1" t="s">
        <v>163</v>
      </c>
      <c r="D105" s="1" t="s">
        <v>204</v>
      </c>
      <c r="E105" s="1" t="s">
        <v>17</v>
      </c>
      <c r="F105" s="1" t="s">
        <v>18</v>
      </c>
      <c r="G105" s="1" t="s">
        <v>107</v>
      </c>
      <c r="H105" s="1" t="s">
        <v>211</v>
      </c>
      <c r="I105" s="1" t="s">
        <v>21</v>
      </c>
      <c r="J105" s="1">
        <v>14</v>
      </c>
      <c r="K105" s="1">
        <v>593</v>
      </c>
      <c r="L105" s="1">
        <v>578</v>
      </c>
      <c r="M105" s="1">
        <v>80000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80000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80000</v>
      </c>
      <c r="AJ105" s="1">
        <v>134</v>
      </c>
    </row>
    <row r="106" spans="1:36" x14ac:dyDescent="0.3">
      <c r="A106" s="1">
        <v>29</v>
      </c>
      <c r="B106" s="1" t="s">
        <v>14</v>
      </c>
      <c r="C106" s="1" t="s">
        <v>163</v>
      </c>
      <c r="D106" s="1" t="s">
        <v>214</v>
      </c>
      <c r="E106" s="1" t="s">
        <v>17</v>
      </c>
      <c r="F106" s="1" t="s">
        <v>29</v>
      </c>
      <c r="G106" s="1" t="s">
        <v>61</v>
      </c>
      <c r="H106" s="1" t="s">
        <v>338</v>
      </c>
      <c r="I106" s="1" t="s">
        <v>26</v>
      </c>
      <c r="J106" s="1">
        <v>23</v>
      </c>
      <c r="K106" s="1">
        <v>2824</v>
      </c>
      <c r="L106" s="1">
        <v>2824</v>
      </c>
      <c r="M106" s="1">
        <v>335000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335000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335000</v>
      </c>
      <c r="AJ106" s="1">
        <v>118</v>
      </c>
    </row>
    <row r="107" spans="1:36" x14ac:dyDescent="0.3">
      <c r="A107" s="1">
        <v>30</v>
      </c>
      <c r="B107" s="1" t="s">
        <v>14</v>
      </c>
      <c r="C107" s="1" t="s">
        <v>163</v>
      </c>
      <c r="D107" s="1" t="s">
        <v>560</v>
      </c>
      <c r="E107" s="1" t="s">
        <v>17</v>
      </c>
      <c r="F107" s="1" t="s">
        <v>29</v>
      </c>
      <c r="G107" s="1" t="s">
        <v>61</v>
      </c>
      <c r="H107" s="1" t="s">
        <v>213</v>
      </c>
      <c r="I107" s="1" t="s">
        <v>26</v>
      </c>
      <c r="J107" s="1">
        <v>24</v>
      </c>
      <c r="K107" s="1">
        <v>2314</v>
      </c>
      <c r="L107" s="1">
        <v>2314</v>
      </c>
      <c r="M107" s="1">
        <v>284000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284000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284000</v>
      </c>
      <c r="AJ107" s="1">
        <v>122</v>
      </c>
    </row>
    <row r="108" spans="1:36" x14ac:dyDescent="0.3">
      <c r="A108" s="1">
        <v>31</v>
      </c>
      <c r="B108" s="1" t="s">
        <v>14</v>
      </c>
      <c r="C108" s="1" t="s">
        <v>163</v>
      </c>
      <c r="D108" s="1" t="s">
        <v>188</v>
      </c>
      <c r="E108" s="1" t="s">
        <v>17</v>
      </c>
      <c r="F108" s="1" t="s">
        <v>18</v>
      </c>
      <c r="G108" s="1" t="s">
        <v>69</v>
      </c>
      <c r="H108" s="1" t="s">
        <v>403</v>
      </c>
      <c r="I108" s="1" t="s">
        <v>21</v>
      </c>
      <c r="J108" s="1">
        <v>24</v>
      </c>
      <c r="K108" s="1">
        <v>943</v>
      </c>
      <c r="L108" s="1">
        <v>943</v>
      </c>
      <c r="M108" s="1">
        <v>126000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126000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126000</v>
      </c>
      <c r="AJ108" s="1">
        <v>133</v>
      </c>
    </row>
    <row r="109" spans="1:36" x14ac:dyDescent="0.3">
      <c r="A109" s="1">
        <v>32</v>
      </c>
      <c r="B109" s="1" t="s">
        <v>14</v>
      </c>
      <c r="C109" s="1" t="s">
        <v>163</v>
      </c>
      <c r="D109" s="1" t="s">
        <v>199</v>
      </c>
      <c r="E109" s="1" t="s">
        <v>17</v>
      </c>
      <c r="F109" s="1" t="s">
        <v>37</v>
      </c>
      <c r="G109" s="1" t="s">
        <v>38</v>
      </c>
      <c r="H109" s="1" t="s">
        <v>216</v>
      </c>
      <c r="I109" s="1" t="s">
        <v>21</v>
      </c>
      <c r="J109" s="1">
        <v>2</v>
      </c>
      <c r="K109" s="1">
        <v>46</v>
      </c>
      <c r="L109" s="1">
        <v>46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0</v>
      </c>
      <c r="AJ109" s="1">
        <v>0</v>
      </c>
    </row>
    <row r="110" spans="1:36" x14ac:dyDescent="0.3">
      <c r="A110" s="1">
        <v>33</v>
      </c>
      <c r="B110" s="1" t="s">
        <v>14</v>
      </c>
      <c r="C110" s="1" t="s">
        <v>163</v>
      </c>
      <c r="D110" s="1" t="s">
        <v>199</v>
      </c>
      <c r="E110" s="1" t="s">
        <v>17</v>
      </c>
      <c r="F110" s="1" t="s">
        <v>29</v>
      </c>
      <c r="G110" s="1" t="s">
        <v>129</v>
      </c>
      <c r="H110" s="1" t="s">
        <v>513</v>
      </c>
      <c r="I110" s="1" t="s">
        <v>21</v>
      </c>
      <c r="J110" s="1">
        <v>19</v>
      </c>
      <c r="K110" s="1">
        <v>1088</v>
      </c>
      <c r="L110" s="1">
        <v>1088</v>
      </c>
      <c r="M110" s="1">
        <v>240000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240000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240000</v>
      </c>
      <c r="AJ110" s="1">
        <v>220</v>
      </c>
    </row>
    <row r="111" spans="1:36" x14ac:dyDescent="0.3">
      <c r="A111" s="1">
        <v>34</v>
      </c>
      <c r="B111" s="1" t="s">
        <v>14</v>
      </c>
      <c r="C111" s="1" t="s">
        <v>163</v>
      </c>
      <c r="D111" s="1" t="s">
        <v>557</v>
      </c>
      <c r="E111" s="1" t="s">
        <v>17</v>
      </c>
      <c r="F111" s="1" t="s">
        <v>29</v>
      </c>
      <c r="G111" s="1" t="s">
        <v>129</v>
      </c>
      <c r="H111" s="1" t="s">
        <v>515</v>
      </c>
      <c r="I111" s="1" t="s">
        <v>21</v>
      </c>
      <c r="J111" s="1">
        <v>24</v>
      </c>
      <c r="K111" s="1">
        <v>1245</v>
      </c>
      <c r="L111" s="1">
        <v>1245</v>
      </c>
      <c r="M111" s="1">
        <v>249000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249000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249000</v>
      </c>
      <c r="AJ111" s="1">
        <v>200</v>
      </c>
    </row>
    <row r="112" spans="1:36" x14ac:dyDescent="0.3">
      <c r="A112" s="1">
        <v>35</v>
      </c>
      <c r="B112" s="1" t="s">
        <v>14</v>
      </c>
      <c r="C112" s="1" t="s">
        <v>163</v>
      </c>
      <c r="D112" s="1" t="s">
        <v>217</v>
      </c>
      <c r="E112" s="1" t="s">
        <v>17</v>
      </c>
      <c r="F112" s="1" t="s">
        <v>29</v>
      </c>
      <c r="G112" s="1" t="s">
        <v>129</v>
      </c>
      <c r="H112" s="1" t="s">
        <v>218</v>
      </c>
      <c r="I112" s="1" t="s">
        <v>21</v>
      </c>
      <c r="J112" s="1">
        <v>23</v>
      </c>
      <c r="K112" s="1">
        <v>1438</v>
      </c>
      <c r="L112" s="1">
        <v>1438</v>
      </c>
      <c r="M112" s="1">
        <v>254000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254000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254000</v>
      </c>
      <c r="AJ112" s="1">
        <v>176</v>
      </c>
    </row>
    <row r="113" spans="1:36" x14ac:dyDescent="0.3">
      <c r="A113" s="1">
        <v>36</v>
      </c>
      <c r="B113" s="1" t="s">
        <v>14</v>
      </c>
      <c r="C113" s="1" t="s">
        <v>163</v>
      </c>
      <c r="D113" s="1" t="s">
        <v>219</v>
      </c>
      <c r="E113" s="1" t="s">
        <v>17</v>
      </c>
      <c r="F113" s="1" t="s">
        <v>29</v>
      </c>
      <c r="G113" s="1" t="s">
        <v>129</v>
      </c>
      <c r="H113" s="1" t="s">
        <v>220</v>
      </c>
      <c r="I113" s="1" t="s">
        <v>21</v>
      </c>
      <c r="J113" s="1">
        <v>23</v>
      </c>
      <c r="K113" s="1">
        <v>1484</v>
      </c>
      <c r="L113" s="1">
        <v>1484</v>
      </c>
      <c r="M113" s="1">
        <v>229000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229000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229000</v>
      </c>
      <c r="AJ113" s="1">
        <v>154</v>
      </c>
    </row>
    <row r="114" spans="1:36" hidden="1" x14ac:dyDescent="0.3">
      <c r="A114" s="1">
        <v>37</v>
      </c>
      <c r="B114" s="1" t="s">
        <v>14</v>
      </c>
      <c r="C114" s="1" t="s">
        <v>163</v>
      </c>
      <c r="D114" s="1" t="s">
        <v>16</v>
      </c>
      <c r="E114" s="1" t="s">
        <v>17</v>
      </c>
      <c r="F114" s="1" t="s">
        <v>49</v>
      </c>
      <c r="G114" s="1" t="s">
        <v>221</v>
      </c>
      <c r="H114" s="1" t="s">
        <v>222</v>
      </c>
      <c r="I114" s="1" t="s">
        <v>49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0</v>
      </c>
      <c r="AJ114" s="1">
        <v>0</v>
      </c>
    </row>
    <row r="115" spans="1:36" hidden="1" x14ac:dyDescent="0.3">
      <c r="A115" s="1">
        <v>38</v>
      </c>
      <c r="B115" s="1" t="s">
        <v>14</v>
      </c>
      <c r="C115" s="1" t="s">
        <v>163</v>
      </c>
      <c r="D115" s="1" t="s">
        <v>16</v>
      </c>
      <c r="E115" s="1" t="s">
        <v>17</v>
      </c>
      <c r="F115" s="1" t="s">
        <v>152</v>
      </c>
      <c r="G115" s="1" t="s">
        <v>223</v>
      </c>
      <c r="H115" s="1" t="s">
        <v>224</v>
      </c>
      <c r="I115" s="1" t="s">
        <v>198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0</v>
      </c>
      <c r="AJ115" s="1">
        <v>0</v>
      </c>
    </row>
    <row r="116" spans="1:36" hidden="1" x14ac:dyDescent="0.3">
      <c r="A116" s="1">
        <v>39</v>
      </c>
      <c r="B116" s="1" t="s">
        <v>14</v>
      </c>
      <c r="C116" s="1" t="s">
        <v>163</v>
      </c>
      <c r="D116" s="1" t="s">
        <v>16</v>
      </c>
      <c r="E116" s="1" t="s">
        <v>17</v>
      </c>
      <c r="F116" s="1" t="s">
        <v>29</v>
      </c>
      <c r="G116" s="1" t="s">
        <v>227</v>
      </c>
      <c r="H116" s="1" t="s">
        <v>228</v>
      </c>
      <c r="I116" s="1" t="s">
        <v>26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0</v>
      </c>
      <c r="AJ116" s="1">
        <v>0</v>
      </c>
    </row>
    <row r="117" spans="1:36" hidden="1" x14ac:dyDescent="0.3">
      <c r="A117" s="1">
        <v>40</v>
      </c>
      <c r="B117" s="1" t="s">
        <v>14</v>
      </c>
      <c r="C117" s="1" t="s">
        <v>163</v>
      </c>
      <c r="D117" s="1" t="s">
        <v>16</v>
      </c>
      <c r="E117" s="1" t="s">
        <v>17</v>
      </c>
      <c r="F117" s="1" t="s">
        <v>29</v>
      </c>
      <c r="G117" s="1" t="s">
        <v>61</v>
      </c>
      <c r="H117" s="1" t="s">
        <v>229</v>
      </c>
      <c r="I117" s="1" t="s">
        <v>26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0</v>
      </c>
      <c r="AJ117" s="1">
        <v>0</v>
      </c>
    </row>
    <row r="118" spans="1:36" x14ac:dyDescent="0.3">
      <c r="A118" s="1">
        <v>41</v>
      </c>
      <c r="B118" s="1" t="s">
        <v>14</v>
      </c>
      <c r="C118" s="1" t="s">
        <v>163</v>
      </c>
      <c r="D118" s="1" t="s">
        <v>593</v>
      </c>
      <c r="E118" s="1" t="s">
        <v>17</v>
      </c>
      <c r="F118" s="1" t="s">
        <v>29</v>
      </c>
      <c r="G118" s="1" t="s">
        <v>61</v>
      </c>
      <c r="H118" s="1" t="s">
        <v>230</v>
      </c>
      <c r="I118" s="1" t="s">
        <v>26</v>
      </c>
      <c r="J118" s="1">
        <v>24</v>
      </c>
      <c r="K118" s="1">
        <v>1281</v>
      </c>
      <c r="L118" s="1">
        <v>1281</v>
      </c>
      <c r="M118" s="1">
        <v>224000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224000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224000</v>
      </c>
      <c r="AJ118" s="1">
        <v>174</v>
      </c>
    </row>
    <row r="119" spans="1:36" hidden="1" x14ac:dyDescent="0.3">
      <c r="A119" s="1">
        <v>42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37</v>
      </c>
      <c r="G119" s="1" t="s">
        <v>123</v>
      </c>
      <c r="H119" s="1" t="s">
        <v>231</v>
      </c>
      <c r="I119" s="1" t="s">
        <v>21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hidden="1" x14ac:dyDescent="0.3">
      <c r="A120" s="1">
        <v>43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29</v>
      </c>
      <c r="G120" s="1" t="s">
        <v>98</v>
      </c>
      <c r="H120" s="1" t="s">
        <v>232</v>
      </c>
      <c r="I120" s="1" t="s">
        <v>21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hidden="1" x14ac:dyDescent="0.3">
      <c r="A121" s="1">
        <v>44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18</v>
      </c>
      <c r="G121" s="1" t="s">
        <v>69</v>
      </c>
      <c r="H121" s="1" t="s">
        <v>233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hidden="1" x14ac:dyDescent="0.3">
      <c r="A122" s="1">
        <v>45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29</v>
      </c>
      <c r="G122" s="1" t="s">
        <v>44</v>
      </c>
      <c r="H122" s="1" t="s">
        <v>234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hidden="1" x14ac:dyDescent="0.3">
      <c r="A123" s="1">
        <v>46</v>
      </c>
      <c r="B123" s="1" t="s">
        <v>14</v>
      </c>
      <c r="C123" s="1" t="s">
        <v>163</v>
      </c>
      <c r="D123" s="1" t="s">
        <v>16</v>
      </c>
      <c r="E123" s="1" t="s">
        <v>17</v>
      </c>
      <c r="F123" s="1" t="s">
        <v>29</v>
      </c>
      <c r="G123" s="1" t="s">
        <v>44</v>
      </c>
      <c r="H123" s="1" t="s">
        <v>235</v>
      </c>
      <c r="I123" s="1" t="s">
        <v>21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0</v>
      </c>
      <c r="AJ123" s="1">
        <v>0</v>
      </c>
    </row>
    <row r="124" spans="1:36" hidden="1" x14ac:dyDescent="0.3">
      <c r="A124" s="1">
        <v>47</v>
      </c>
      <c r="B124" s="1" t="s">
        <v>14</v>
      </c>
      <c r="C124" s="1" t="s">
        <v>163</v>
      </c>
      <c r="D124" s="1" t="s">
        <v>16</v>
      </c>
      <c r="E124" s="1" t="s">
        <v>17</v>
      </c>
      <c r="F124" s="1" t="s">
        <v>29</v>
      </c>
      <c r="G124" s="1" t="s">
        <v>44</v>
      </c>
      <c r="H124" s="1" t="s">
        <v>236</v>
      </c>
      <c r="I124" s="1" t="s">
        <v>21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0</v>
      </c>
      <c r="AJ124" s="1">
        <v>0</v>
      </c>
    </row>
    <row r="125" spans="1:36" x14ac:dyDescent="0.3">
      <c r="A125" s="2"/>
      <c r="B125" s="2" t="s">
        <v>47</v>
      </c>
      <c r="C125" s="2" t="s">
        <v>163</v>
      </c>
      <c r="D125" s="2"/>
      <c r="E125" s="2"/>
      <c r="F125" s="2"/>
      <c r="G125" s="2"/>
      <c r="H125" s="2"/>
      <c r="I125" s="2"/>
      <c r="J125" s="2"/>
      <c r="K125" s="2">
        <v>24887</v>
      </c>
      <c r="L125" s="2">
        <v>24859</v>
      </c>
      <c r="M125" s="2">
        <v>3580000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3580000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3580000</v>
      </c>
      <c r="AJ125" s="2"/>
    </row>
    <row r="126" spans="1:36" hidden="1" x14ac:dyDescent="0.3">
      <c r="A126" s="1">
        <v>1</v>
      </c>
      <c r="B126" s="1" t="s">
        <v>14</v>
      </c>
      <c r="C126" s="1" t="s">
        <v>237</v>
      </c>
      <c r="D126" s="1" t="s">
        <v>16</v>
      </c>
      <c r="E126" s="1" t="s">
        <v>17</v>
      </c>
      <c r="F126" s="1" t="s">
        <v>49</v>
      </c>
      <c r="G126" s="1" t="s">
        <v>63</v>
      </c>
      <c r="H126" s="1" t="s">
        <v>238</v>
      </c>
      <c r="I126" s="1" t="s">
        <v>49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0</v>
      </c>
      <c r="AJ126" s="1">
        <v>0</v>
      </c>
    </row>
    <row r="127" spans="1:36" hidden="1" x14ac:dyDescent="0.3">
      <c r="A127" s="1">
        <v>2</v>
      </c>
      <c r="B127" s="1" t="s">
        <v>14</v>
      </c>
      <c r="C127" s="1" t="s">
        <v>237</v>
      </c>
      <c r="D127" s="1" t="s">
        <v>16</v>
      </c>
      <c r="E127" s="1" t="s">
        <v>17</v>
      </c>
      <c r="F127" s="1" t="s">
        <v>29</v>
      </c>
      <c r="G127" s="1" t="s">
        <v>61</v>
      </c>
      <c r="H127" s="1" t="s">
        <v>239</v>
      </c>
      <c r="I127" s="1" t="s">
        <v>26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hidden="1" x14ac:dyDescent="0.3">
      <c r="A128" s="1">
        <v>3</v>
      </c>
      <c r="B128" s="1" t="s">
        <v>14</v>
      </c>
      <c r="C128" s="1" t="s">
        <v>237</v>
      </c>
      <c r="D128" s="1" t="s">
        <v>16</v>
      </c>
      <c r="E128" s="1" t="s">
        <v>17</v>
      </c>
      <c r="F128" s="1" t="s">
        <v>29</v>
      </c>
      <c r="G128" s="1" t="s">
        <v>61</v>
      </c>
      <c r="H128" s="1" t="s">
        <v>240</v>
      </c>
      <c r="I128" s="1" t="s">
        <v>26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hidden="1" x14ac:dyDescent="0.3">
      <c r="A129" s="1">
        <v>4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29</v>
      </c>
      <c r="G129" s="1" t="s">
        <v>61</v>
      </c>
      <c r="H129" s="1" t="s">
        <v>241</v>
      </c>
      <c r="I129" s="1" t="s">
        <v>26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hidden="1" x14ac:dyDescent="0.3">
      <c r="A130" s="1">
        <v>5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40</v>
      </c>
      <c r="G130" s="1" t="s">
        <v>242</v>
      </c>
      <c r="H130" s="1" t="s">
        <v>243</v>
      </c>
      <c r="I130" s="1" t="s">
        <v>26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hidden="1" x14ac:dyDescent="0.3">
      <c r="A131" s="1">
        <v>6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61</v>
      </c>
      <c r="H131" s="1" t="s">
        <v>244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hidden="1" x14ac:dyDescent="0.3">
      <c r="A132" s="1">
        <v>7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18</v>
      </c>
      <c r="G132" s="1" t="s">
        <v>69</v>
      </c>
      <c r="H132" s="1" t="s">
        <v>245</v>
      </c>
      <c r="I132" s="1" t="s">
        <v>21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hidden="1" x14ac:dyDescent="0.3">
      <c r="A133" s="1">
        <v>8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29</v>
      </c>
      <c r="G133" s="1" t="s">
        <v>246</v>
      </c>
      <c r="H133" s="1" t="s">
        <v>247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hidden="1" x14ac:dyDescent="0.3">
      <c r="A134" s="1">
        <v>9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29</v>
      </c>
      <c r="G134" s="1" t="s">
        <v>246</v>
      </c>
      <c r="H134" s="1" t="s">
        <v>248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hidden="1" x14ac:dyDescent="0.3">
      <c r="A135" s="1">
        <v>10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61</v>
      </c>
      <c r="H135" s="1" t="s">
        <v>249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hidden="1" x14ac:dyDescent="0.3">
      <c r="A136" s="1">
        <v>11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61</v>
      </c>
      <c r="H136" s="1" t="s">
        <v>250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hidden="1" x14ac:dyDescent="0.3">
      <c r="A137" s="1">
        <v>12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61</v>
      </c>
      <c r="H137" s="1" t="s">
        <v>251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hidden="1" x14ac:dyDescent="0.3">
      <c r="A138" s="1">
        <v>13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79</v>
      </c>
      <c r="H138" s="1" t="s">
        <v>253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hidden="1" x14ac:dyDescent="0.3">
      <c r="A139" s="1">
        <v>14</v>
      </c>
      <c r="B139" s="1" t="s">
        <v>14</v>
      </c>
      <c r="C139" s="1" t="s">
        <v>237</v>
      </c>
      <c r="D139" s="1" t="s">
        <v>16</v>
      </c>
      <c r="E139" s="1" t="s">
        <v>17</v>
      </c>
      <c r="F139" s="1" t="s">
        <v>29</v>
      </c>
      <c r="G139" s="1" t="s">
        <v>61</v>
      </c>
      <c r="H139" s="1" t="s">
        <v>256</v>
      </c>
      <c r="I139" s="1" t="s">
        <v>26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0</v>
      </c>
      <c r="AJ139" s="1">
        <v>0</v>
      </c>
    </row>
    <row r="140" spans="1:36" hidden="1" x14ac:dyDescent="0.3">
      <c r="A140" s="1">
        <v>15</v>
      </c>
      <c r="B140" s="1" t="s">
        <v>14</v>
      </c>
      <c r="C140" s="1" t="s">
        <v>237</v>
      </c>
      <c r="D140" s="1" t="s">
        <v>16</v>
      </c>
      <c r="E140" s="1" t="s">
        <v>17</v>
      </c>
      <c r="F140" s="1" t="s">
        <v>29</v>
      </c>
      <c r="G140" s="1" t="s">
        <v>61</v>
      </c>
      <c r="H140" s="1" t="s">
        <v>258</v>
      </c>
      <c r="I140" s="1" t="s">
        <v>26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0</v>
      </c>
      <c r="AJ140" s="1">
        <v>0</v>
      </c>
    </row>
    <row r="141" spans="1:36" x14ac:dyDescent="0.3">
      <c r="A141" s="1">
        <v>16</v>
      </c>
      <c r="B141" s="1" t="s">
        <v>14</v>
      </c>
      <c r="C141" s="1" t="s">
        <v>237</v>
      </c>
      <c r="D141" s="1" t="s">
        <v>259</v>
      </c>
      <c r="E141" s="1" t="s">
        <v>17</v>
      </c>
      <c r="F141" s="1" t="s">
        <v>29</v>
      </c>
      <c r="G141" s="1" t="s">
        <v>61</v>
      </c>
      <c r="H141" s="1" t="s">
        <v>260</v>
      </c>
      <c r="I141" s="1" t="s">
        <v>26</v>
      </c>
      <c r="J141" s="1">
        <v>20</v>
      </c>
      <c r="K141" s="1">
        <v>3994</v>
      </c>
      <c r="L141" s="1">
        <v>3994</v>
      </c>
      <c r="M141" s="1">
        <v>560000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560000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560000</v>
      </c>
      <c r="AJ141" s="1">
        <v>140</v>
      </c>
    </row>
    <row r="142" spans="1:36" x14ac:dyDescent="0.3">
      <c r="A142" s="1">
        <v>17</v>
      </c>
      <c r="B142" s="1" t="s">
        <v>14</v>
      </c>
      <c r="C142" s="1" t="s">
        <v>237</v>
      </c>
      <c r="D142" s="1" t="s">
        <v>252</v>
      </c>
      <c r="E142" s="1" t="s">
        <v>17</v>
      </c>
      <c r="F142" s="1" t="s">
        <v>29</v>
      </c>
      <c r="G142" s="1" t="s">
        <v>30</v>
      </c>
      <c r="H142" s="1" t="s">
        <v>262</v>
      </c>
      <c r="I142" s="1" t="s">
        <v>26</v>
      </c>
      <c r="J142" s="1">
        <v>17</v>
      </c>
      <c r="K142" s="1">
        <v>3463</v>
      </c>
      <c r="L142" s="1">
        <v>3463</v>
      </c>
      <c r="M142" s="1">
        <v>300000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300000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300000</v>
      </c>
      <c r="AJ142" s="1">
        <v>86</v>
      </c>
    </row>
    <row r="143" spans="1:36" x14ac:dyDescent="0.3">
      <c r="A143" s="1">
        <v>18</v>
      </c>
      <c r="B143" s="1" t="s">
        <v>14</v>
      </c>
      <c r="C143" s="1" t="s">
        <v>237</v>
      </c>
      <c r="D143" s="1" t="s">
        <v>263</v>
      </c>
      <c r="E143" s="1" t="s">
        <v>32</v>
      </c>
      <c r="F143" s="1" t="s">
        <v>75</v>
      </c>
      <c r="G143" s="1" t="s">
        <v>76</v>
      </c>
      <c r="H143" s="1" t="s">
        <v>264</v>
      </c>
      <c r="I143" s="1" t="s">
        <v>26</v>
      </c>
      <c r="J143" s="1">
        <v>2</v>
      </c>
      <c r="K143" s="1">
        <v>288</v>
      </c>
      <c r="L143" s="1">
        <v>288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0</v>
      </c>
      <c r="AJ143" s="1">
        <v>0</v>
      </c>
    </row>
    <row r="144" spans="1:36" x14ac:dyDescent="0.3">
      <c r="A144" s="1">
        <v>19</v>
      </c>
      <c r="B144" s="1" t="s">
        <v>14</v>
      </c>
      <c r="C144" s="1" t="s">
        <v>237</v>
      </c>
      <c r="D144" s="1" t="s">
        <v>263</v>
      </c>
      <c r="E144" s="1" t="s">
        <v>17</v>
      </c>
      <c r="F144" s="1" t="s">
        <v>40</v>
      </c>
      <c r="G144" s="1" t="s">
        <v>55</v>
      </c>
      <c r="H144" s="1" t="s">
        <v>266</v>
      </c>
      <c r="I144" s="1" t="s">
        <v>21</v>
      </c>
      <c r="J144" s="1">
        <v>16</v>
      </c>
      <c r="K144" s="1">
        <v>1943</v>
      </c>
      <c r="L144" s="1">
        <v>1943</v>
      </c>
      <c r="M144" s="1">
        <v>275000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275000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0</v>
      </c>
      <c r="AI144" s="7">
        <v>275000</v>
      </c>
      <c r="AJ144" s="1">
        <v>141</v>
      </c>
    </row>
    <row r="145" spans="1:36" x14ac:dyDescent="0.3">
      <c r="A145" s="1">
        <v>20</v>
      </c>
      <c r="B145" s="1" t="s">
        <v>14</v>
      </c>
      <c r="C145" s="1" t="s">
        <v>237</v>
      </c>
      <c r="D145" s="1" t="s">
        <v>261</v>
      </c>
      <c r="E145" s="1" t="s">
        <v>17</v>
      </c>
      <c r="F145" s="1" t="s">
        <v>18</v>
      </c>
      <c r="G145" s="1" t="s">
        <v>104</v>
      </c>
      <c r="H145" s="1" t="s">
        <v>443</v>
      </c>
      <c r="I145" s="1" t="s">
        <v>21</v>
      </c>
      <c r="J145" s="1">
        <v>8</v>
      </c>
      <c r="K145" s="1">
        <v>762</v>
      </c>
      <c r="L145" s="1">
        <v>762</v>
      </c>
      <c r="M145" s="1">
        <v>80000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80000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80000</v>
      </c>
      <c r="AJ145" s="1">
        <v>104</v>
      </c>
    </row>
    <row r="146" spans="1:36" x14ac:dyDescent="0.3">
      <c r="A146" s="1">
        <v>21</v>
      </c>
      <c r="B146" s="1" t="s">
        <v>14</v>
      </c>
      <c r="C146" s="1" t="s">
        <v>237</v>
      </c>
      <c r="D146" s="1" t="s">
        <v>275</v>
      </c>
      <c r="E146" s="1" t="s">
        <v>17</v>
      </c>
      <c r="F146" s="1" t="s">
        <v>29</v>
      </c>
      <c r="G146" s="1" t="s">
        <v>61</v>
      </c>
      <c r="H146" s="1" t="s">
        <v>401</v>
      </c>
      <c r="I146" s="1" t="s">
        <v>26</v>
      </c>
      <c r="J146" s="1">
        <v>21</v>
      </c>
      <c r="K146" s="1">
        <v>2859</v>
      </c>
      <c r="L146" s="1">
        <v>2859</v>
      </c>
      <c r="M146" s="1">
        <v>280000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280000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280000</v>
      </c>
      <c r="AJ146" s="1">
        <v>97</v>
      </c>
    </row>
    <row r="147" spans="1:36" hidden="1" x14ac:dyDescent="0.3">
      <c r="A147" s="1">
        <v>22</v>
      </c>
      <c r="B147" s="1" t="s">
        <v>14</v>
      </c>
      <c r="C147" s="1" t="s">
        <v>237</v>
      </c>
      <c r="D147" s="1" t="s">
        <v>16</v>
      </c>
      <c r="E147" s="1" t="s">
        <v>17</v>
      </c>
      <c r="F147" s="1" t="s">
        <v>29</v>
      </c>
      <c r="G147" s="1" t="s">
        <v>246</v>
      </c>
      <c r="H147" s="1" t="s">
        <v>270</v>
      </c>
      <c r="I147" s="1" t="s">
        <v>21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0</v>
      </c>
      <c r="AJ147" s="1">
        <v>0</v>
      </c>
    </row>
    <row r="148" spans="1:36" x14ac:dyDescent="0.3">
      <c r="A148" s="1">
        <v>23</v>
      </c>
      <c r="B148" s="1" t="s">
        <v>14</v>
      </c>
      <c r="C148" s="1" t="s">
        <v>237</v>
      </c>
      <c r="D148" s="1" t="s">
        <v>257</v>
      </c>
      <c r="E148" s="1" t="s">
        <v>17</v>
      </c>
      <c r="F148" s="1" t="s">
        <v>29</v>
      </c>
      <c r="G148" s="1" t="s">
        <v>129</v>
      </c>
      <c r="H148" s="1" t="s">
        <v>273</v>
      </c>
      <c r="I148" s="1" t="s">
        <v>21</v>
      </c>
      <c r="J148" s="1">
        <v>25</v>
      </c>
      <c r="K148" s="1">
        <v>2767</v>
      </c>
      <c r="L148" s="1">
        <v>2767</v>
      </c>
      <c r="M148" s="1">
        <v>495000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495000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495000</v>
      </c>
      <c r="AJ148" s="1">
        <v>178</v>
      </c>
    </row>
    <row r="149" spans="1:36" x14ac:dyDescent="0.3">
      <c r="A149" s="1">
        <v>24</v>
      </c>
      <c r="B149" s="1" t="s">
        <v>14</v>
      </c>
      <c r="C149" s="1" t="s">
        <v>237</v>
      </c>
      <c r="D149" s="1" t="s">
        <v>263</v>
      </c>
      <c r="E149" s="1" t="s">
        <v>17</v>
      </c>
      <c r="F149" s="1" t="s">
        <v>29</v>
      </c>
      <c r="G149" s="1" t="s">
        <v>129</v>
      </c>
      <c r="H149" s="1" t="s">
        <v>347</v>
      </c>
      <c r="I149" s="1" t="s">
        <v>21</v>
      </c>
      <c r="J149" s="1">
        <v>22</v>
      </c>
      <c r="K149" s="1">
        <v>2132</v>
      </c>
      <c r="L149" s="1">
        <v>2132</v>
      </c>
      <c r="M149" s="1">
        <v>400000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400000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400000</v>
      </c>
      <c r="AJ149" s="1">
        <v>187</v>
      </c>
    </row>
    <row r="150" spans="1:36" hidden="1" x14ac:dyDescent="0.3">
      <c r="A150" s="1">
        <v>25</v>
      </c>
      <c r="B150" s="1" t="s">
        <v>14</v>
      </c>
      <c r="C150" s="1" t="s">
        <v>237</v>
      </c>
      <c r="D150" s="1" t="s">
        <v>16</v>
      </c>
      <c r="E150" s="1" t="s">
        <v>17</v>
      </c>
      <c r="F150" s="1" t="s">
        <v>37</v>
      </c>
      <c r="G150" s="1" t="s">
        <v>83</v>
      </c>
      <c r="H150" s="1" t="s">
        <v>274</v>
      </c>
      <c r="I150" s="1" t="s">
        <v>49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0</v>
      </c>
      <c r="AJ150" s="1">
        <v>0</v>
      </c>
    </row>
    <row r="151" spans="1:36" x14ac:dyDescent="0.3">
      <c r="A151" s="1">
        <v>26</v>
      </c>
      <c r="B151" s="1" t="s">
        <v>14</v>
      </c>
      <c r="C151" s="1" t="s">
        <v>237</v>
      </c>
      <c r="D151" s="1" t="s">
        <v>562</v>
      </c>
      <c r="E151" s="1" t="s">
        <v>17</v>
      </c>
      <c r="F151" s="1" t="s">
        <v>29</v>
      </c>
      <c r="G151" s="1" t="s">
        <v>61</v>
      </c>
      <c r="H151" s="1" t="s">
        <v>276</v>
      </c>
      <c r="I151" s="1" t="s">
        <v>26</v>
      </c>
      <c r="J151" s="1">
        <v>21</v>
      </c>
      <c r="K151" s="1">
        <v>2205</v>
      </c>
      <c r="L151" s="1">
        <v>2205</v>
      </c>
      <c r="M151" s="1">
        <v>300000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300000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300000</v>
      </c>
      <c r="AJ151" s="1">
        <v>136</v>
      </c>
    </row>
    <row r="152" spans="1:36" x14ac:dyDescent="0.3">
      <c r="A152" s="1">
        <v>27</v>
      </c>
      <c r="B152" s="1" t="s">
        <v>14</v>
      </c>
      <c r="C152" s="1" t="s">
        <v>237</v>
      </c>
      <c r="D152" s="1" t="s">
        <v>575</v>
      </c>
      <c r="E152" s="1" t="s">
        <v>17</v>
      </c>
      <c r="F152" s="1" t="s">
        <v>29</v>
      </c>
      <c r="G152" s="1" t="s">
        <v>61</v>
      </c>
      <c r="H152" s="1" t="s">
        <v>278</v>
      </c>
      <c r="I152" s="1" t="s">
        <v>26</v>
      </c>
      <c r="J152" s="1">
        <v>25</v>
      </c>
      <c r="K152" s="1">
        <v>3223</v>
      </c>
      <c r="L152" s="1">
        <v>3223</v>
      </c>
      <c r="M152" s="1">
        <v>300000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300000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300000</v>
      </c>
      <c r="AJ152" s="1">
        <v>93</v>
      </c>
    </row>
    <row r="153" spans="1:36" x14ac:dyDescent="0.3">
      <c r="A153" s="1">
        <v>28</v>
      </c>
      <c r="B153" s="1" t="s">
        <v>14</v>
      </c>
      <c r="C153" s="1" t="s">
        <v>237</v>
      </c>
      <c r="D153" s="1" t="s">
        <v>279</v>
      </c>
      <c r="E153" s="1" t="s">
        <v>17</v>
      </c>
      <c r="F153" s="1" t="s">
        <v>29</v>
      </c>
      <c r="G153" s="1" t="s">
        <v>61</v>
      </c>
      <c r="H153" s="1" t="s">
        <v>280</v>
      </c>
      <c r="I153" s="1" t="s">
        <v>26</v>
      </c>
      <c r="J153" s="1">
        <v>22</v>
      </c>
      <c r="K153" s="1">
        <v>3081</v>
      </c>
      <c r="L153" s="1">
        <v>3081</v>
      </c>
      <c r="M153" s="1">
        <v>350000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350000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350000</v>
      </c>
      <c r="AJ153" s="1">
        <v>113</v>
      </c>
    </row>
    <row r="154" spans="1:36" x14ac:dyDescent="0.3">
      <c r="A154" s="1">
        <v>29</v>
      </c>
      <c r="B154" s="1" t="s">
        <v>14</v>
      </c>
      <c r="C154" s="1" t="s">
        <v>237</v>
      </c>
      <c r="D154" s="1" t="s">
        <v>596</v>
      </c>
      <c r="E154" s="1" t="s">
        <v>32</v>
      </c>
      <c r="F154" s="1" t="s">
        <v>29</v>
      </c>
      <c r="G154" s="1" t="s">
        <v>33</v>
      </c>
      <c r="H154" s="1" t="s">
        <v>281</v>
      </c>
      <c r="I154" s="1" t="s">
        <v>26</v>
      </c>
      <c r="J154" s="1">
        <v>22</v>
      </c>
      <c r="K154" s="1">
        <v>2762</v>
      </c>
      <c r="L154" s="1">
        <v>2762</v>
      </c>
      <c r="M154" s="1">
        <v>350000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350000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350000</v>
      </c>
      <c r="AJ154" s="1">
        <v>126</v>
      </c>
    </row>
    <row r="155" spans="1:36" hidden="1" x14ac:dyDescent="0.3">
      <c r="A155" s="1">
        <v>30</v>
      </c>
      <c r="B155" s="1" t="s">
        <v>14</v>
      </c>
      <c r="C155" s="1" t="s">
        <v>237</v>
      </c>
      <c r="D155" s="1" t="s">
        <v>16</v>
      </c>
      <c r="E155" s="1" t="s">
        <v>17</v>
      </c>
      <c r="F155" s="1" t="s">
        <v>29</v>
      </c>
      <c r="G155" s="1" t="s">
        <v>282</v>
      </c>
      <c r="H155" s="1" t="s">
        <v>283</v>
      </c>
      <c r="I155" s="1" t="s">
        <v>21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0</v>
      </c>
      <c r="AJ155" s="1">
        <v>0</v>
      </c>
    </row>
    <row r="156" spans="1:36" x14ac:dyDescent="0.3">
      <c r="A156" s="1">
        <v>31</v>
      </c>
      <c r="B156" s="1" t="s">
        <v>14</v>
      </c>
      <c r="C156" s="1" t="s">
        <v>237</v>
      </c>
      <c r="D156" s="1" t="s">
        <v>740</v>
      </c>
      <c r="E156" s="1" t="s">
        <v>32</v>
      </c>
      <c r="F156" s="1" t="s">
        <v>29</v>
      </c>
      <c r="G156" s="1" t="s">
        <v>33</v>
      </c>
      <c r="H156" s="1" t="s">
        <v>284</v>
      </c>
      <c r="I156" s="1" t="s">
        <v>26</v>
      </c>
      <c r="J156" s="1">
        <v>20</v>
      </c>
      <c r="K156" s="1">
        <v>3159</v>
      </c>
      <c r="L156" s="1">
        <v>3159</v>
      </c>
      <c r="M156" s="1">
        <v>486000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486000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486000</v>
      </c>
      <c r="AJ156" s="1">
        <v>153</v>
      </c>
    </row>
    <row r="157" spans="1:36" hidden="1" x14ac:dyDescent="0.3">
      <c r="A157" s="1">
        <v>32</v>
      </c>
      <c r="B157" s="1" t="s">
        <v>14</v>
      </c>
      <c r="C157" s="1" t="s">
        <v>237</v>
      </c>
      <c r="D157" s="1" t="s">
        <v>16</v>
      </c>
      <c r="E157" s="1" t="s">
        <v>17</v>
      </c>
      <c r="F157" s="1" t="s">
        <v>29</v>
      </c>
      <c r="G157" s="1" t="s">
        <v>61</v>
      </c>
      <c r="H157" s="1" t="s">
        <v>286</v>
      </c>
      <c r="I157" s="1" t="s">
        <v>26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0</v>
      </c>
      <c r="AJ157" s="1">
        <v>0</v>
      </c>
    </row>
    <row r="158" spans="1:36" hidden="1" x14ac:dyDescent="0.3">
      <c r="A158" s="1">
        <v>33</v>
      </c>
      <c r="B158" s="1" t="s">
        <v>14</v>
      </c>
      <c r="C158" s="1" t="s">
        <v>237</v>
      </c>
      <c r="D158" s="1" t="s">
        <v>16</v>
      </c>
      <c r="E158" s="1" t="s">
        <v>17</v>
      </c>
      <c r="F158" s="1" t="s">
        <v>29</v>
      </c>
      <c r="G158" s="1" t="s">
        <v>61</v>
      </c>
      <c r="H158" s="1" t="s">
        <v>287</v>
      </c>
      <c r="I158" s="1" t="s">
        <v>26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0</v>
      </c>
      <c r="AJ158" s="1">
        <v>0</v>
      </c>
    </row>
    <row r="159" spans="1:36" hidden="1" x14ac:dyDescent="0.3">
      <c r="A159" s="1">
        <v>34</v>
      </c>
      <c r="B159" s="1" t="s">
        <v>14</v>
      </c>
      <c r="C159" s="1" t="s">
        <v>237</v>
      </c>
      <c r="D159" s="1" t="s">
        <v>16</v>
      </c>
      <c r="E159" s="1" t="s">
        <v>17</v>
      </c>
      <c r="F159" s="1" t="s">
        <v>29</v>
      </c>
      <c r="G159" s="1" t="s">
        <v>61</v>
      </c>
      <c r="H159" s="1" t="s">
        <v>288</v>
      </c>
      <c r="I159" s="1" t="s">
        <v>26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0</v>
      </c>
      <c r="AJ159" s="1">
        <v>0</v>
      </c>
    </row>
    <row r="160" spans="1:36" x14ac:dyDescent="0.3">
      <c r="A160" s="1">
        <v>35</v>
      </c>
      <c r="B160" s="1" t="s">
        <v>14</v>
      </c>
      <c r="C160" s="1" t="s">
        <v>237</v>
      </c>
      <c r="D160" s="1" t="s">
        <v>595</v>
      </c>
      <c r="E160" s="1" t="s">
        <v>17</v>
      </c>
      <c r="F160" s="1" t="s">
        <v>29</v>
      </c>
      <c r="G160" s="1" t="s">
        <v>61</v>
      </c>
      <c r="H160" s="1" t="s">
        <v>289</v>
      </c>
      <c r="I160" s="1" t="s">
        <v>26</v>
      </c>
      <c r="J160" s="1">
        <v>23</v>
      </c>
      <c r="K160" s="1">
        <v>3161</v>
      </c>
      <c r="L160" s="1">
        <v>3161</v>
      </c>
      <c r="M160" s="1">
        <v>360000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360000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360000</v>
      </c>
      <c r="AJ160" s="1">
        <v>113</v>
      </c>
    </row>
    <row r="161" spans="1:36" x14ac:dyDescent="0.3">
      <c r="A161" s="1">
        <v>36</v>
      </c>
      <c r="B161" s="1" t="s">
        <v>14</v>
      </c>
      <c r="C161" s="1" t="s">
        <v>237</v>
      </c>
      <c r="D161" s="1" t="s">
        <v>556</v>
      </c>
      <c r="E161" s="1" t="s">
        <v>17</v>
      </c>
      <c r="F161" s="1" t="s">
        <v>29</v>
      </c>
      <c r="G161" s="1" t="s">
        <v>61</v>
      </c>
      <c r="H161" s="1" t="s">
        <v>290</v>
      </c>
      <c r="I161" s="1" t="s">
        <v>26</v>
      </c>
      <c r="J161" s="1">
        <v>23</v>
      </c>
      <c r="K161" s="1">
        <v>3984</v>
      </c>
      <c r="L161" s="1">
        <v>3984</v>
      </c>
      <c r="M161" s="1">
        <v>390000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390000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390000</v>
      </c>
      <c r="AJ161" s="1">
        <v>97</v>
      </c>
    </row>
    <row r="162" spans="1:36" x14ac:dyDescent="0.3">
      <c r="A162" s="1">
        <v>37</v>
      </c>
      <c r="B162" s="1" t="s">
        <v>14</v>
      </c>
      <c r="C162" s="1" t="s">
        <v>237</v>
      </c>
      <c r="D162" s="1" t="s">
        <v>608</v>
      </c>
      <c r="E162" s="1" t="s">
        <v>17</v>
      </c>
      <c r="F162" s="1" t="s">
        <v>29</v>
      </c>
      <c r="G162" s="1" t="s">
        <v>61</v>
      </c>
      <c r="H162" s="1" t="s">
        <v>291</v>
      </c>
      <c r="I162" s="1" t="s">
        <v>26</v>
      </c>
      <c r="J162" s="1">
        <v>22</v>
      </c>
      <c r="K162" s="1">
        <v>3565</v>
      </c>
      <c r="L162" s="1">
        <v>3565</v>
      </c>
      <c r="M162" s="1">
        <v>480000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480000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480000</v>
      </c>
      <c r="AJ162" s="1">
        <v>134</v>
      </c>
    </row>
    <row r="163" spans="1:36" hidden="1" x14ac:dyDescent="0.3">
      <c r="A163" s="1">
        <v>38</v>
      </c>
      <c r="B163" s="1" t="s">
        <v>14</v>
      </c>
      <c r="C163" s="1" t="s">
        <v>237</v>
      </c>
      <c r="D163" s="1" t="s">
        <v>16</v>
      </c>
      <c r="E163" s="1" t="s">
        <v>17</v>
      </c>
      <c r="F163" s="1" t="s">
        <v>29</v>
      </c>
      <c r="G163" s="1" t="s">
        <v>44</v>
      </c>
      <c r="H163" s="1" t="s">
        <v>292</v>
      </c>
      <c r="I163" s="1" t="s">
        <v>21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0</v>
      </c>
      <c r="AJ163" s="1">
        <v>0</v>
      </c>
    </row>
    <row r="164" spans="1:36" hidden="1" x14ac:dyDescent="0.3">
      <c r="A164" s="1">
        <v>39</v>
      </c>
      <c r="B164" s="1" t="s">
        <v>14</v>
      </c>
      <c r="C164" s="1" t="s">
        <v>237</v>
      </c>
      <c r="D164" s="1" t="s">
        <v>16</v>
      </c>
      <c r="E164" s="1" t="s">
        <v>17</v>
      </c>
      <c r="F164" s="1" t="s">
        <v>29</v>
      </c>
      <c r="G164" s="1" t="s">
        <v>98</v>
      </c>
      <c r="H164" s="1" t="s">
        <v>293</v>
      </c>
      <c r="I164" s="1" t="s">
        <v>21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0</v>
      </c>
      <c r="AJ164" s="1">
        <v>0</v>
      </c>
    </row>
    <row r="165" spans="1:36" hidden="1" x14ac:dyDescent="0.3">
      <c r="A165" s="1">
        <v>40</v>
      </c>
      <c r="B165" s="1" t="s">
        <v>14</v>
      </c>
      <c r="C165" s="1" t="s">
        <v>237</v>
      </c>
      <c r="D165" s="1" t="s">
        <v>16</v>
      </c>
      <c r="E165" s="1" t="s">
        <v>17</v>
      </c>
      <c r="F165" s="1" t="s">
        <v>37</v>
      </c>
      <c r="G165" s="1" t="s">
        <v>83</v>
      </c>
      <c r="H165" s="1" t="s">
        <v>294</v>
      </c>
      <c r="I165" s="1" t="s">
        <v>21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0</v>
      </c>
      <c r="AJ165" s="1">
        <v>0</v>
      </c>
    </row>
    <row r="166" spans="1:36" x14ac:dyDescent="0.3">
      <c r="A166" s="2"/>
      <c r="B166" s="2" t="s">
        <v>47</v>
      </c>
      <c r="C166" s="2" t="s">
        <v>237</v>
      </c>
      <c r="D166" s="2"/>
      <c r="E166" s="2"/>
      <c r="F166" s="2"/>
      <c r="G166" s="2"/>
      <c r="H166" s="2"/>
      <c r="I166" s="2"/>
      <c r="J166" s="2"/>
      <c r="K166" s="2">
        <v>43348</v>
      </c>
      <c r="L166" s="2">
        <v>43348</v>
      </c>
      <c r="M166" s="2">
        <v>5406000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5406000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5406000</v>
      </c>
      <c r="AJ166" s="2"/>
    </row>
    <row r="167" spans="1:36" hidden="1" x14ac:dyDescent="0.3">
      <c r="A167" s="1">
        <v>1</v>
      </c>
      <c r="B167" s="1" t="s">
        <v>14</v>
      </c>
      <c r="C167" s="1" t="s">
        <v>295</v>
      </c>
      <c r="D167" s="1" t="s">
        <v>16</v>
      </c>
      <c r="E167" s="1" t="s">
        <v>17</v>
      </c>
      <c r="F167" s="1" t="s">
        <v>29</v>
      </c>
      <c r="G167" s="1" t="s">
        <v>61</v>
      </c>
      <c r="H167" s="1" t="s">
        <v>296</v>
      </c>
      <c r="I167" s="1" t="s">
        <v>26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0</v>
      </c>
      <c r="AJ167" s="1">
        <v>0</v>
      </c>
    </row>
    <row r="168" spans="1:36" hidden="1" x14ac:dyDescent="0.3">
      <c r="A168" s="1">
        <v>2</v>
      </c>
      <c r="B168" s="1" t="s">
        <v>14</v>
      </c>
      <c r="C168" s="1" t="s">
        <v>295</v>
      </c>
      <c r="D168" s="1" t="s">
        <v>16</v>
      </c>
      <c r="E168" s="1" t="s">
        <v>17</v>
      </c>
      <c r="F168" s="1" t="s">
        <v>18</v>
      </c>
      <c r="G168" s="1" t="s">
        <v>19</v>
      </c>
      <c r="H168" s="1" t="s">
        <v>297</v>
      </c>
      <c r="I168" s="1" t="s">
        <v>21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hidden="1" x14ac:dyDescent="0.3">
      <c r="A169" s="1">
        <v>3</v>
      </c>
      <c r="B169" s="1" t="s">
        <v>14</v>
      </c>
      <c r="C169" s="1" t="s">
        <v>295</v>
      </c>
      <c r="D169" s="1" t="s">
        <v>16</v>
      </c>
      <c r="E169" s="1" t="s">
        <v>17</v>
      </c>
      <c r="F169" s="1" t="s">
        <v>29</v>
      </c>
      <c r="G169" s="1" t="s">
        <v>246</v>
      </c>
      <c r="H169" s="1" t="s">
        <v>298</v>
      </c>
      <c r="I169" s="1" t="s">
        <v>26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hidden="1" x14ac:dyDescent="0.3">
      <c r="A170" s="1">
        <v>4</v>
      </c>
      <c r="B170" s="1" t="s">
        <v>14</v>
      </c>
      <c r="C170" s="1" t="s">
        <v>295</v>
      </c>
      <c r="D170" s="1" t="s">
        <v>16</v>
      </c>
      <c r="E170" s="1" t="s">
        <v>17</v>
      </c>
      <c r="F170" s="1" t="s">
        <v>18</v>
      </c>
      <c r="G170" s="1" t="s">
        <v>19</v>
      </c>
      <c r="H170" s="1" t="s">
        <v>299</v>
      </c>
      <c r="I170" s="1" t="s">
        <v>21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hidden="1" x14ac:dyDescent="0.3">
      <c r="A171" s="1">
        <v>5</v>
      </c>
      <c r="B171" s="1" t="s">
        <v>14</v>
      </c>
      <c r="C171" s="1" t="s">
        <v>295</v>
      </c>
      <c r="D171" s="1" t="s">
        <v>16</v>
      </c>
      <c r="E171" s="1" t="s">
        <v>17</v>
      </c>
      <c r="F171" s="1" t="s">
        <v>29</v>
      </c>
      <c r="G171" s="1" t="s">
        <v>61</v>
      </c>
      <c r="H171" s="1" t="s">
        <v>300</v>
      </c>
      <c r="I171" s="1" t="s">
        <v>26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hidden="1" x14ac:dyDescent="0.3">
      <c r="A172" s="1">
        <v>6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29</v>
      </c>
      <c r="G172" s="1" t="s">
        <v>61</v>
      </c>
      <c r="H172" s="1" t="s">
        <v>301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hidden="1" x14ac:dyDescent="0.3">
      <c r="A173" s="1">
        <v>7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18</v>
      </c>
      <c r="G173" s="1" t="s">
        <v>19</v>
      </c>
      <c r="H173" s="1" t="s">
        <v>302</v>
      </c>
      <c r="I173" s="1" t="s">
        <v>198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hidden="1" x14ac:dyDescent="0.3">
      <c r="A174" s="1">
        <v>8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40</v>
      </c>
      <c r="G174" s="1" t="s">
        <v>242</v>
      </c>
      <c r="H174" s="1" t="s">
        <v>303</v>
      </c>
      <c r="I174" s="1" t="s">
        <v>26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hidden="1" x14ac:dyDescent="0.3">
      <c r="A175" s="1">
        <v>9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29</v>
      </c>
      <c r="G175" s="1" t="s">
        <v>61</v>
      </c>
      <c r="H175" s="1" t="s">
        <v>304</v>
      </c>
      <c r="I175" s="1" t="s">
        <v>26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hidden="1" x14ac:dyDescent="0.3">
      <c r="A176" s="1">
        <v>10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29</v>
      </c>
      <c r="G176" s="1" t="s">
        <v>61</v>
      </c>
      <c r="H176" s="1" t="s">
        <v>305</v>
      </c>
      <c r="I176" s="1" t="s">
        <v>26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hidden="1" x14ac:dyDescent="0.3">
      <c r="A177" s="1">
        <v>11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29</v>
      </c>
      <c r="G177" s="1" t="s">
        <v>61</v>
      </c>
      <c r="H177" s="1" t="s">
        <v>306</v>
      </c>
      <c r="I177" s="1" t="s">
        <v>26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hidden="1" x14ac:dyDescent="0.3">
      <c r="A178" s="1">
        <v>12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307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hidden="1" x14ac:dyDescent="0.3">
      <c r="A179" s="1">
        <v>13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18</v>
      </c>
      <c r="G179" s="1" t="s">
        <v>69</v>
      </c>
      <c r="H179" s="1" t="s">
        <v>308</v>
      </c>
      <c r="I179" s="1" t="s">
        <v>21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hidden="1" x14ac:dyDescent="0.3">
      <c r="A180" s="1">
        <v>14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18</v>
      </c>
      <c r="G180" s="1" t="s">
        <v>69</v>
      </c>
      <c r="H180" s="1" t="s">
        <v>309</v>
      </c>
      <c r="I180" s="1" t="s">
        <v>21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hidden="1" x14ac:dyDescent="0.3">
      <c r="A181" s="1">
        <v>15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29</v>
      </c>
      <c r="G181" s="1" t="s">
        <v>61</v>
      </c>
      <c r="H181" s="1" t="s">
        <v>310</v>
      </c>
      <c r="I181" s="1" t="s">
        <v>26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hidden="1" x14ac:dyDescent="0.3">
      <c r="A182" s="1">
        <v>16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29</v>
      </c>
      <c r="G182" s="1" t="s">
        <v>79</v>
      </c>
      <c r="H182" s="1" t="s">
        <v>312</v>
      </c>
      <c r="I182" s="1" t="s">
        <v>26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hidden="1" x14ac:dyDescent="0.3">
      <c r="A183" s="1">
        <v>17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18</v>
      </c>
      <c r="G183" s="1" t="s">
        <v>104</v>
      </c>
      <c r="H183" s="1" t="s">
        <v>314</v>
      </c>
      <c r="I183" s="1" t="s">
        <v>21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hidden="1" x14ac:dyDescent="0.3">
      <c r="A184" s="1">
        <v>18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29</v>
      </c>
      <c r="G184" s="1" t="s">
        <v>79</v>
      </c>
      <c r="H184" s="1" t="s">
        <v>316</v>
      </c>
      <c r="I184" s="1" t="s">
        <v>26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hidden="1" x14ac:dyDescent="0.3">
      <c r="A185" s="1">
        <v>19</v>
      </c>
      <c r="B185" s="1" t="s">
        <v>14</v>
      </c>
      <c r="C185" s="1" t="s">
        <v>295</v>
      </c>
      <c r="D185" s="1" t="s">
        <v>16</v>
      </c>
      <c r="E185" s="1" t="s">
        <v>17</v>
      </c>
      <c r="F185" s="1" t="s">
        <v>29</v>
      </c>
      <c r="G185" s="1" t="s">
        <v>79</v>
      </c>
      <c r="H185" s="1" t="s">
        <v>318</v>
      </c>
      <c r="I185" s="1" t="s">
        <v>26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hidden="1" x14ac:dyDescent="0.3">
      <c r="A186" s="1">
        <v>20</v>
      </c>
      <c r="B186" s="1" t="s">
        <v>14</v>
      </c>
      <c r="C186" s="1" t="s">
        <v>295</v>
      </c>
      <c r="D186" s="1" t="s">
        <v>16</v>
      </c>
      <c r="E186" s="1" t="s">
        <v>17</v>
      </c>
      <c r="F186" s="1" t="s">
        <v>18</v>
      </c>
      <c r="G186" s="1" t="s">
        <v>104</v>
      </c>
      <c r="H186" s="1" t="s">
        <v>320</v>
      </c>
      <c r="I186" s="1" t="s">
        <v>21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0</v>
      </c>
      <c r="AJ186" s="1">
        <v>0</v>
      </c>
    </row>
    <row r="187" spans="1:36" hidden="1" x14ac:dyDescent="0.3">
      <c r="A187" s="1">
        <v>21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29</v>
      </c>
      <c r="G187" s="1" t="s">
        <v>85</v>
      </c>
      <c r="H187" s="1" t="s">
        <v>321</v>
      </c>
      <c r="I187" s="1" t="s">
        <v>26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22</v>
      </c>
      <c r="B188" s="1" t="s">
        <v>14</v>
      </c>
      <c r="C188" s="1" t="s">
        <v>295</v>
      </c>
      <c r="D188" s="1" t="s">
        <v>319</v>
      </c>
      <c r="E188" s="1" t="s">
        <v>17</v>
      </c>
      <c r="F188" s="1" t="s">
        <v>49</v>
      </c>
      <c r="G188" s="1" t="s">
        <v>88</v>
      </c>
      <c r="H188" s="1" t="s">
        <v>189</v>
      </c>
      <c r="I188" s="1" t="s">
        <v>49</v>
      </c>
      <c r="J188" s="1">
        <v>19</v>
      </c>
      <c r="K188" s="1">
        <v>1966</v>
      </c>
      <c r="L188" s="1">
        <v>1966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23</v>
      </c>
      <c r="B189" s="1" t="s">
        <v>14</v>
      </c>
      <c r="C189" s="1" t="s">
        <v>295</v>
      </c>
      <c r="D189" s="1" t="s">
        <v>333</v>
      </c>
      <c r="E189" s="1" t="s">
        <v>17</v>
      </c>
      <c r="F189" s="1" t="s">
        <v>49</v>
      </c>
      <c r="G189" s="1" t="s">
        <v>88</v>
      </c>
      <c r="H189" s="1" t="s">
        <v>191</v>
      </c>
      <c r="I189" s="1" t="s">
        <v>49</v>
      </c>
      <c r="J189" s="1">
        <v>20</v>
      </c>
      <c r="K189" s="1">
        <v>2253</v>
      </c>
      <c r="L189" s="1">
        <v>2253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hidden="1" x14ac:dyDescent="0.3">
      <c r="A190" s="1">
        <v>24</v>
      </c>
      <c r="B190" s="1" t="s">
        <v>14</v>
      </c>
      <c r="C190" s="1" t="s">
        <v>295</v>
      </c>
      <c r="D190" s="1" t="s">
        <v>16</v>
      </c>
      <c r="E190" s="1" t="s">
        <v>17</v>
      </c>
      <c r="F190" s="1" t="s">
        <v>29</v>
      </c>
      <c r="G190" s="1" t="s">
        <v>246</v>
      </c>
      <c r="H190" s="1" t="s">
        <v>324</v>
      </c>
      <c r="I190" s="1" t="s">
        <v>26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hidden="1" x14ac:dyDescent="0.3">
      <c r="A191" s="1">
        <v>25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29</v>
      </c>
      <c r="G191" s="1" t="s">
        <v>30</v>
      </c>
      <c r="H191" s="1" t="s">
        <v>325</v>
      </c>
      <c r="I191" s="1" t="s">
        <v>26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x14ac:dyDescent="0.3">
      <c r="A192" s="1">
        <v>26</v>
      </c>
      <c r="B192" s="1" t="s">
        <v>14</v>
      </c>
      <c r="C192" s="1" t="s">
        <v>295</v>
      </c>
      <c r="D192" s="1" t="s">
        <v>342</v>
      </c>
      <c r="E192" s="1" t="s">
        <v>32</v>
      </c>
      <c r="F192" s="1" t="s">
        <v>75</v>
      </c>
      <c r="G192" s="1" t="s">
        <v>76</v>
      </c>
      <c r="H192" s="1" t="s">
        <v>326</v>
      </c>
      <c r="I192" s="1" t="s">
        <v>26</v>
      </c>
      <c r="J192" s="1">
        <v>3</v>
      </c>
      <c r="K192" s="1">
        <v>186</v>
      </c>
      <c r="L192" s="1">
        <v>186</v>
      </c>
      <c r="M192" s="1">
        <v>70000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70000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70000</v>
      </c>
      <c r="AJ192" s="1">
        <v>376</v>
      </c>
    </row>
    <row r="193" spans="1:36" hidden="1" x14ac:dyDescent="0.3">
      <c r="A193" s="1">
        <v>27</v>
      </c>
      <c r="B193" s="1" t="s">
        <v>14</v>
      </c>
      <c r="C193" s="1" t="s">
        <v>295</v>
      </c>
      <c r="D193" s="1" t="s">
        <v>16</v>
      </c>
      <c r="E193" s="1" t="s">
        <v>17</v>
      </c>
      <c r="F193" s="1" t="s">
        <v>37</v>
      </c>
      <c r="G193" s="1" t="s">
        <v>83</v>
      </c>
      <c r="H193" s="1" t="s">
        <v>327</v>
      </c>
      <c r="I193" s="1" t="s">
        <v>21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hidden="1" x14ac:dyDescent="0.3">
      <c r="A194" s="1">
        <v>28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37</v>
      </c>
      <c r="G194" s="1" t="s">
        <v>38</v>
      </c>
      <c r="H194" s="1" t="s">
        <v>328</v>
      </c>
      <c r="I194" s="1" t="s">
        <v>21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hidden="1" x14ac:dyDescent="0.3">
      <c r="A195" s="1">
        <v>29</v>
      </c>
      <c r="B195" s="1" t="s">
        <v>14</v>
      </c>
      <c r="C195" s="1" t="s">
        <v>295</v>
      </c>
      <c r="D195" s="1" t="s">
        <v>16</v>
      </c>
      <c r="E195" s="1" t="s">
        <v>17</v>
      </c>
      <c r="F195" s="1" t="s">
        <v>37</v>
      </c>
      <c r="G195" s="1" t="s">
        <v>38</v>
      </c>
      <c r="H195" s="1" t="s">
        <v>329</v>
      </c>
      <c r="I195" s="1" t="s">
        <v>21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x14ac:dyDescent="0.3">
      <c r="A196" s="1">
        <v>30</v>
      </c>
      <c r="B196" s="1" t="s">
        <v>14</v>
      </c>
      <c r="C196" s="1" t="s">
        <v>295</v>
      </c>
      <c r="D196" s="1" t="s">
        <v>542</v>
      </c>
      <c r="E196" s="1" t="s">
        <v>32</v>
      </c>
      <c r="F196" s="1" t="s">
        <v>29</v>
      </c>
      <c r="G196" s="1" t="s">
        <v>268</v>
      </c>
      <c r="H196" s="1" t="s">
        <v>269</v>
      </c>
      <c r="I196" s="1" t="s">
        <v>26</v>
      </c>
      <c r="J196" s="1">
        <v>22</v>
      </c>
      <c r="K196" s="1">
        <v>2830</v>
      </c>
      <c r="L196" s="1">
        <v>2830</v>
      </c>
      <c r="M196" s="1">
        <v>459000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459000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459000</v>
      </c>
      <c r="AJ196" s="1">
        <v>162</v>
      </c>
    </row>
    <row r="197" spans="1:36" x14ac:dyDescent="0.3">
      <c r="A197" s="1">
        <v>31</v>
      </c>
      <c r="B197" s="1" t="s">
        <v>14</v>
      </c>
      <c r="C197" s="1" t="s">
        <v>295</v>
      </c>
      <c r="D197" s="1" t="s">
        <v>567</v>
      </c>
      <c r="E197" s="1" t="s">
        <v>32</v>
      </c>
      <c r="F197" s="1" t="s">
        <v>29</v>
      </c>
      <c r="G197" s="1" t="s">
        <v>268</v>
      </c>
      <c r="H197" s="1" t="s">
        <v>331</v>
      </c>
      <c r="I197" s="1" t="s">
        <v>26</v>
      </c>
      <c r="J197" s="1">
        <v>24</v>
      </c>
      <c r="K197" s="1">
        <v>2313</v>
      </c>
      <c r="L197" s="1">
        <v>2313</v>
      </c>
      <c r="M197" s="1">
        <v>375000</v>
      </c>
      <c r="N197" s="1">
        <v>0</v>
      </c>
      <c r="O197" s="1">
        <v>0</v>
      </c>
      <c r="P197" s="1">
        <v>0</v>
      </c>
      <c r="Q197" s="1">
        <v>10000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385000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385000</v>
      </c>
      <c r="AJ197" s="1">
        <v>162</v>
      </c>
    </row>
    <row r="198" spans="1:36" hidden="1" x14ac:dyDescent="0.3">
      <c r="A198" s="1">
        <v>32</v>
      </c>
      <c r="B198" s="1" t="s">
        <v>14</v>
      </c>
      <c r="C198" s="1" t="s">
        <v>295</v>
      </c>
      <c r="D198" s="1" t="s">
        <v>16</v>
      </c>
      <c r="E198" s="1" t="s">
        <v>17</v>
      </c>
      <c r="F198" s="1" t="s">
        <v>37</v>
      </c>
      <c r="G198" s="1" t="s">
        <v>38</v>
      </c>
      <c r="H198" s="1" t="s">
        <v>332</v>
      </c>
      <c r="I198" s="1" t="s">
        <v>21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0</v>
      </c>
      <c r="AJ198" s="1">
        <v>0</v>
      </c>
    </row>
    <row r="199" spans="1:36" x14ac:dyDescent="0.3">
      <c r="A199" s="1">
        <v>33</v>
      </c>
      <c r="B199" s="1" t="s">
        <v>14</v>
      </c>
      <c r="C199" s="1" t="s">
        <v>295</v>
      </c>
      <c r="D199" s="1" t="s">
        <v>569</v>
      </c>
      <c r="E199" s="1" t="s">
        <v>17</v>
      </c>
      <c r="F199" s="1" t="s">
        <v>49</v>
      </c>
      <c r="G199" s="1" t="s">
        <v>101</v>
      </c>
      <c r="H199" s="1" t="s">
        <v>200</v>
      </c>
      <c r="I199" s="1" t="s">
        <v>49</v>
      </c>
      <c r="J199" s="1">
        <v>24</v>
      </c>
      <c r="K199" s="1">
        <v>2336</v>
      </c>
      <c r="L199" s="1">
        <v>2336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0</v>
      </c>
      <c r="AJ199" s="1">
        <v>0</v>
      </c>
    </row>
    <row r="200" spans="1:36" x14ac:dyDescent="0.3">
      <c r="A200" s="1">
        <v>34</v>
      </c>
      <c r="B200" s="1" t="s">
        <v>14</v>
      </c>
      <c r="C200" s="1" t="s">
        <v>295</v>
      </c>
      <c r="D200" s="1" t="s">
        <v>342</v>
      </c>
      <c r="E200" s="1" t="s">
        <v>17</v>
      </c>
      <c r="F200" s="1" t="s">
        <v>49</v>
      </c>
      <c r="G200" s="1" t="s">
        <v>101</v>
      </c>
      <c r="H200" s="1" t="s">
        <v>202</v>
      </c>
      <c r="I200" s="1" t="s">
        <v>49</v>
      </c>
      <c r="J200" s="1">
        <v>23</v>
      </c>
      <c r="K200" s="1">
        <v>2320</v>
      </c>
      <c r="L200" s="1">
        <v>2320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0</v>
      </c>
      <c r="AJ200" s="1">
        <v>0</v>
      </c>
    </row>
    <row r="201" spans="1:36" hidden="1" x14ac:dyDescent="0.3">
      <c r="A201" s="1">
        <v>35</v>
      </c>
      <c r="B201" s="1" t="s">
        <v>14</v>
      </c>
      <c r="C201" s="1" t="s">
        <v>295</v>
      </c>
      <c r="D201" s="1" t="s">
        <v>16</v>
      </c>
      <c r="E201" s="1" t="s">
        <v>17</v>
      </c>
      <c r="F201" s="1" t="s">
        <v>18</v>
      </c>
      <c r="G201" s="1" t="s">
        <v>104</v>
      </c>
      <c r="H201" s="1" t="s">
        <v>334</v>
      </c>
      <c r="I201" s="1" t="s">
        <v>21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0</v>
      </c>
      <c r="AJ201" s="1">
        <v>0</v>
      </c>
    </row>
    <row r="202" spans="1:36" x14ac:dyDescent="0.3">
      <c r="A202" s="1">
        <v>36</v>
      </c>
      <c r="B202" s="1" t="s">
        <v>14</v>
      </c>
      <c r="C202" s="1" t="s">
        <v>295</v>
      </c>
      <c r="D202" s="1" t="s">
        <v>335</v>
      </c>
      <c r="E202" s="1" t="s">
        <v>17</v>
      </c>
      <c r="F202" s="1" t="s">
        <v>18</v>
      </c>
      <c r="G202" s="1" t="s">
        <v>107</v>
      </c>
      <c r="H202" s="1" t="s">
        <v>336</v>
      </c>
      <c r="I202" s="1" t="s">
        <v>21</v>
      </c>
      <c r="J202" s="1">
        <v>22</v>
      </c>
      <c r="K202" s="1">
        <v>2873</v>
      </c>
      <c r="L202" s="1">
        <v>2873</v>
      </c>
      <c r="M202" s="1">
        <v>313000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313000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313000</v>
      </c>
      <c r="AJ202" s="1">
        <v>108</v>
      </c>
    </row>
    <row r="203" spans="1:36" x14ac:dyDescent="0.3">
      <c r="A203" s="1">
        <v>37</v>
      </c>
      <c r="B203" s="1" t="s">
        <v>14</v>
      </c>
      <c r="C203" s="1" t="s">
        <v>295</v>
      </c>
      <c r="D203" s="1" t="s">
        <v>315</v>
      </c>
      <c r="E203" s="1" t="s">
        <v>17</v>
      </c>
      <c r="F203" s="1" t="s">
        <v>29</v>
      </c>
      <c r="G203" s="1" t="s">
        <v>61</v>
      </c>
      <c r="H203" s="1" t="s">
        <v>339</v>
      </c>
      <c r="I203" s="1" t="s">
        <v>26</v>
      </c>
      <c r="J203" s="1">
        <v>22</v>
      </c>
      <c r="K203" s="1">
        <v>3087</v>
      </c>
      <c r="L203" s="1">
        <v>3087</v>
      </c>
      <c r="M203" s="1">
        <v>330000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330000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330000</v>
      </c>
      <c r="AJ203" s="1">
        <v>106</v>
      </c>
    </row>
    <row r="204" spans="1:36" x14ac:dyDescent="0.3">
      <c r="A204" s="1">
        <v>38</v>
      </c>
      <c r="B204" s="1" t="s">
        <v>14</v>
      </c>
      <c r="C204" s="1" t="s">
        <v>295</v>
      </c>
      <c r="D204" s="1" t="s">
        <v>340</v>
      </c>
      <c r="E204" s="1" t="s">
        <v>17</v>
      </c>
      <c r="F204" s="1" t="s">
        <v>18</v>
      </c>
      <c r="G204" s="1" t="s">
        <v>69</v>
      </c>
      <c r="H204" s="1" t="s">
        <v>341</v>
      </c>
      <c r="I204" s="1" t="s">
        <v>21</v>
      </c>
      <c r="J204" s="1">
        <v>21</v>
      </c>
      <c r="K204" s="1">
        <v>3318</v>
      </c>
      <c r="L204" s="1">
        <v>3318</v>
      </c>
      <c r="M204" s="1">
        <v>389000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389000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389000</v>
      </c>
      <c r="AJ204" s="1">
        <v>117</v>
      </c>
    </row>
    <row r="205" spans="1:36" x14ac:dyDescent="0.3">
      <c r="A205" s="1">
        <v>39</v>
      </c>
      <c r="B205" s="1" t="s">
        <v>14</v>
      </c>
      <c r="C205" s="1" t="s">
        <v>295</v>
      </c>
      <c r="D205" s="1" t="s">
        <v>337</v>
      </c>
      <c r="E205" s="1" t="s">
        <v>17</v>
      </c>
      <c r="F205" s="1" t="s">
        <v>49</v>
      </c>
      <c r="G205" s="1" t="s">
        <v>101</v>
      </c>
      <c r="H205" s="1" t="s">
        <v>215</v>
      </c>
      <c r="I205" s="1" t="s">
        <v>49</v>
      </c>
      <c r="J205" s="1">
        <v>23</v>
      </c>
      <c r="K205" s="1">
        <v>3285</v>
      </c>
      <c r="L205" s="1">
        <v>3285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0</v>
      </c>
      <c r="AJ205" s="1">
        <v>0</v>
      </c>
    </row>
    <row r="206" spans="1:36" x14ac:dyDescent="0.3">
      <c r="A206" s="1">
        <v>40</v>
      </c>
      <c r="B206" s="1" t="s">
        <v>14</v>
      </c>
      <c r="C206" s="1" t="s">
        <v>295</v>
      </c>
      <c r="D206" s="1" t="s">
        <v>741</v>
      </c>
      <c r="E206" s="1" t="s">
        <v>17</v>
      </c>
      <c r="F206" s="1" t="s">
        <v>49</v>
      </c>
      <c r="G206" s="1" t="s">
        <v>101</v>
      </c>
      <c r="H206" s="1" t="s">
        <v>343</v>
      </c>
      <c r="I206" s="1" t="s">
        <v>49</v>
      </c>
      <c r="J206" s="1">
        <v>23</v>
      </c>
      <c r="K206" s="1">
        <v>3241</v>
      </c>
      <c r="L206" s="1">
        <v>3241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0</v>
      </c>
      <c r="AJ206" s="1">
        <v>0</v>
      </c>
    </row>
    <row r="207" spans="1:36" x14ac:dyDescent="0.3">
      <c r="A207" s="1">
        <v>41</v>
      </c>
      <c r="B207" s="1" t="s">
        <v>14</v>
      </c>
      <c r="C207" s="1" t="s">
        <v>295</v>
      </c>
      <c r="D207" s="1" t="s">
        <v>348</v>
      </c>
      <c r="E207" s="1" t="s">
        <v>17</v>
      </c>
      <c r="F207" s="1" t="s">
        <v>40</v>
      </c>
      <c r="G207" s="1" t="s">
        <v>55</v>
      </c>
      <c r="H207" s="1" t="s">
        <v>349</v>
      </c>
      <c r="I207" s="1" t="s">
        <v>21</v>
      </c>
      <c r="J207" s="1">
        <v>19</v>
      </c>
      <c r="K207" s="1">
        <v>2948</v>
      </c>
      <c r="L207" s="1">
        <v>2948</v>
      </c>
      <c r="M207" s="1">
        <v>276000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276000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276000</v>
      </c>
      <c r="AJ207" s="1">
        <v>93</v>
      </c>
    </row>
    <row r="208" spans="1:36" x14ac:dyDescent="0.3">
      <c r="A208" s="1">
        <v>42</v>
      </c>
      <c r="B208" s="1" t="s">
        <v>14</v>
      </c>
      <c r="C208" s="1" t="s">
        <v>295</v>
      </c>
      <c r="D208" s="1" t="s">
        <v>444</v>
      </c>
      <c r="E208" s="1" t="s">
        <v>17</v>
      </c>
      <c r="F208" s="1" t="s">
        <v>29</v>
      </c>
      <c r="G208" s="1" t="s">
        <v>61</v>
      </c>
      <c r="H208" s="1" t="s">
        <v>351</v>
      </c>
      <c r="I208" s="1" t="s">
        <v>26</v>
      </c>
      <c r="J208" s="1">
        <v>23</v>
      </c>
      <c r="K208" s="1">
        <v>2139</v>
      </c>
      <c r="L208" s="1">
        <v>2139</v>
      </c>
      <c r="M208" s="1">
        <v>275000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275000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275000</v>
      </c>
      <c r="AJ208" s="1">
        <v>128</v>
      </c>
    </row>
    <row r="209" spans="1:36" x14ac:dyDescent="0.3">
      <c r="A209" s="1">
        <v>43</v>
      </c>
      <c r="B209" s="1" t="s">
        <v>14</v>
      </c>
      <c r="C209" s="1" t="s">
        <v>295</v>
      </c>
      <c r="D209" s="1" t="s">
        <v>570</v>
      </c>
      <c r="E209" s="1" t="s">
        <v>17</v>
      </c>
      <c r="F209" s="1" t="s">
        <v>29</v>
      </c>
      <c r="G209" s="1" t="s">
        <v>246</v>
      </c>
      <c r="H209" s="1" t="s">
        <v>353</v>
      </c>
      <c r="I209" s="1" t="s">
        <v>26</v>
      </c>
      <c r="J209" s="1">
        <v>22</v>
      </c>
      <c r="K209" s="1">
        <v>1248</v>
      </c>
      <c r="L209" s="1">
        <v>1248</v>
      </c>
      <c r="M209" s="1">
        <v>311000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311000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311000</v>
      </c>
      <c r="AJ209" s="1">
        <v>249</v>
      </c>
    </row>
    <row r="210" spans="1:36" x14ac:dyDescent="0.3">
      <c r="A210" s="1">
        <v>44</v>
      </c>
      <c r="B210" s="1" t="s">
        <v>14</v>
      </c>
      <c r="C210" s="1" t="s">
        <v>295</v>
      </c>
      <c r="D210" s="1" t="s">
        <v>569</v>
      </c>
      <c r="E210" s="1" t="s">
        <v>32</v>
      </c>
      <c r="F210" s="1" t="s">
        <v>29</v>
      </c>
      <c r="G210" s="1" t="s">
        <v>33</v>
      </c>
      <c r="H210" s="1" t="s">
        <v>354</v>
      </c>
      <c r="I210" s="1" t="s">
        <v>26</v>
      </c>
      <c r="J210" s="1">
        <v>19</v>
      </c>
      <c r="K210" s="1">
        <v>2722</v>
      </c>
      <c r="L210" s="1">
        <v>2722</v>
      </c>
      <c r="M210" s="1">
        <v>300000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300000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300000</v>
      </c>
      <c r="AJ210" s="1">
        <v>110</v>
      </c>
    </row>
    <row r="211" spans="1:36" hidden="1" x14ac:dyDescent="0.3">
      <c r="A211" s="1">
        <v>45</v>
      </c>
      <c r="B211" s="1" t="s">
        <v>14</v>
      </c>
      <c r="C211" s="1" t="s">
        <v>295</v>
      </c>
      <c r="D211" s="1" t="s">
        <v>16</v>
      </c>
      <c r="E211" s="1" t="s">
        <v>17</v>
      </c>
      <c r="F211" s="1" t="s">
        <v>29</v>
      </c>
      <c r="G211" s="1" t="s">
        <v>98</v>
      </c>
      <c r="H211" s="1" t="s">
        <v>355</v>
      </c>
      <c r="I211" s="1" t="s">
        <v>26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0</v>
      </c>
      <c r="AJ211" s="1">
        <v>0</v>
      </c>
    </row>
    <row r="212" spans="1:36" hidden="1" x14ac:dyDescent="0.3">
      <c r="A212" s="1">
        <v>46</v>
      </c>
      <c r="B212" s="1" t="s">
        <v>14</v>
      </c>
      <c r="C212" s="1" t="s">
        <v>295</v>
      </c>
      <c r="D212" s="1" t="s">
        <v>16</v>
      </c>
      <c r="E212" s="1" t="s">
        <v>17</v>
      </c>
      <c r="F212" s="1" t="s">
        <v>29</v>
      </c>
      <c r="G212" s="1" t="s">
        <v>61</v>
      </c>
      <c r="H212" s="1" t="s">
        <v>356</v>
      </c>
      <c r="I212" s="1" t="s">
        <v>26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hidden="1" x14ac:dyDescent="0.3">
      <c r="A213" s="1">
        <v>47</v>
      </c>
      <c r="B213" s="1" t="s">
        <v>14</v>
      </c>
      <c r="C213" s="1" t="s">
        <v>295</v>
      </c>
      <c r="D213" s="1" t="s">
        <v>16</v>
      </c>
      <c r="E213" s="1" t="s">
        <v>17</v>
      </c>
      <c r="F213" s="1" t="s">
        <v>29</v>
      </c>
      <c r="G213" s="1" t="s">
        <v>61</v>
      </c>
      <c r="H213" s="1" t="s">
        <v>357</v>
      </c>
      <c r="I213" s="1" t="s">
        <v>26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hidden="1" x14ac:dyDescent="0.3">
      <c r="A214" s="1">
        <v>48</v>
      </c>
      <c r="B214" s="1" t="s">
        <v>14</v>
      </c>
      <c r="C214" s="1" t="s">
        <v>295</v>
      </c>
      <c r="D214" s="1" t="s">
        <v>16</v>
      </c>
      <c r="E214" s="1" t="s">
        <v>17</v>
      </c>
      <c r="F214" s="1" t="s">
        <v>29</v>
      </c>
      <c r="G214" s="1" t="s">
        <v>61</v>
      </c>
      <c r="H214" s="1" t="s">
        <v>358</v>
      </c>
      <c r="I214" s="1" t="s">
        <v>26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0</v>
      </c>
      <c r="AJ214" s="1">
        <v>0</v>
      </c>
    </row>
    <row r="215" spans="1:36" hidden="1" x14ac:dyDescent="0.3">
      <c r="A215" s="1">
        <v>49</v>
      </c>
      <c r="B215" s="1" t="s">
        <v>14</v>
      </c>
      <c r="C215" s="1" t="s">
        <v>295</v>
      </c>
      <c r="D215" s="1" t="s">
        <v>16</v>
      </c>
      <c r="E215" s="1" t="s">
        <v>17</v>
      </c>
      <c r="F215" s="1" t="s">
        <v>37</v>
      </c>
      <c r="G215" s="1" t="s">
        <v>38</v>
      </c>
      <c r="H215" s="1" t="s">
        <v>359</v>
      </c>
      <c r="I215" s="1" t="s">
        <v>21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0</v>
      </c>
      <c r="AJ215" s="1">
        <v>0</v>
      </c>
    </row>
    <row r="216" spans="1:36" x14ac:dyDescent="0.3">
      <c r="A216" s="1">
        <v>50</v>
      </c>
      <c r="B216" s="1" t="s">
        <v>14</v>
      </c>
      <c r="C216" s="1" t="s">
        <v>295</v>
      </c>
      <c r="D216" s="1" t="s">
        <v>597</v>
      </c>
      <c r="E216" s="1" t="s">
        <v>17</v>
      </c>
      <c r="F216" s="1" t="s">
        <v>29</v>
      </c>
      <c r="G216" s="1" t="s">
        <v>61</v>
      </c>
      <c r="H216" s="1" t="s">
        <v>360</v>
      </c>
      <c r="I216" s="1" t="s">
        <v>26</v>
      </c>
      <c r="J216" s="1">
        <v>22</v>
      </c>
      <c r="K216" s="1">
        <v>3698</v>
      </c>
      <c r="L216" s="1">
        <v>3698</v>
      </c>
      <c r="M216" s="1">
        <v>360000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360000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360000</v>
      </c>
      <c r="AJ216" s="1">
        <v>97</v>
      </c>
    </row>
    <row r="217" spans="1:36" x14ac:dyDescent="0.3">
      <c r="A217" s="1">
        <v>51</v>
      </c>
      <c r="B217" s="1" t="s">
        <v>14</v>
      </c>
      <c r="C217" s="1" t="s">
        <v>295</v>
      </c>
      <c r="D217" s="1" t="s">
        <v>744</v>
      </c>
      <c r="E217" s="1" t="s">
        <v>17</v>
      </c>
      <c r="F217" s="1" t="s">
        <v>29</v>
      </c>
      <c r="G217" s="1" t="s">
        <v>61</v>
      </c>
      <c r="H217" s="1" t="s">
        <v>361</v>
      </c>
      <c r="I217" s="1" t="s">
        <v>26</v>
      </c>
      <c r="J217" s="1">
        <v>23</v>
      </c>
      <c r="K217" s="1">
        <v>3293</v>
      </c>
      <c r="L217" s="1">
        <v>3293</v>
      </c>
      <c r="M217" s="1">
        <v>340000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340000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340000</v>
      </c>
      <c r="AJ217" s="1">
        <v>103</v>
      </c>
    </row>
    <row r="218" spans="1:36" x14ac:dyDescent="0.3">
      <c r="A218" s="1">
        <v>52</v>
      </c>
      <c r="B218" s="1" t="s">
        <v>14</v>
      </c>
      <c r="C218" s="1" t="s">
        <v>295</v>
      </c>
      <c r="D218" s="1" t="s">
        <v>728</v>
      </c>
      <c r="E218" s="1" t="s">
        <v>17</v>
      </c>
      <c r="F218" s="1" t="s">
        <v>29</v>
      </c>
      <c r="G218" s="1" t="s">
        <v>61</v>
      </c>
      <c r="H218" s="1" t="s">
        <v>362</v>
      </c>
      <c r="I218" s="1" t="s">
        <v>26</v>
      </c>
      <c r="J218" s="1">
        <v>22</v>
      </c>
      <c r="K218" s="1">
        <v>2890</v>
      </c>
      <c r="L218" s="1">
        <v>2890</v>
      </c>
      <c r="M218" s="1">
        <v>340000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340000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340000</v>
      </c>
      <c r="AJ218" s="1">
        <v>117</v>
      </c>
    </row>
    <row r="219" spans="1:36" hidden="1" x14ac:dyDescent="0.3">
      <c r="A219" s="1">
        <v>53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29</v>
      </c>
      <c r="G219" s="1" t="s">
        <v>363</v>
      </c>
      <c r="H219" s="1" t="s">
        <v>364</v>
      </c>
      <c r="I219" s="1" t="s">
        <v>21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hidden="1" x14ac:dyDescent="0.3">
      <c r="A220" s="1">
        <v>54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37</v>
      </c>
      <c r="G220" s="1" t="s">
        <v>83</v>
      </c>
      <c r="H220" s="1" t="s">
        <v>365</v>
      </c>
      <c r="I220" s="1" t="s">
        <v>21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hidden="1" x14ac:dyDescent="0.3">
      <c r="A221" s="1">
        <v>55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29</v>
      </c>
      <c r="G221" s="1" t="s">
        <v>44</v>
      </c>
      <c r="H221" s="1" t="s">
        <v>366</v>
      </c>
      <c r="I221" s="1" t="s">
        <v>21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hidden="1" x14ac:dyDescent="0.3">
      <c r="A222" s="1">
        <v>56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29</v>
      </c>
      <c r="G222" s="1" t="s">
        <v>44</v>
      </c>
      <c r="H222" s="1" t="s">
        <v>367</v>
      </c>
      <c r="I222" s="1" t="s">
        <v>21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hidden="1" x14ac:dyDescent="0.3">
      <c r="A223" s="1">
        <v>57</v>
      </c>
      <c r="B223" s="1" t="s">
        <v>14</v>
      </c>
      <c r="C223" s="1" t="s">
        <v>295</v>
      </c>
      <c r="D223" s="1" t="s">
        <v>16</v>
      </c>
      <c r="E223" s="1" t="s">
        <v>17</v>
      </c>
      <c r="F223" s="1" t="s">
        <v>18</v>
      </c>
      <c r="G223" s="1" t="s">
        <v>368</v>
      </c>
      <c r="H223" s="1" t="s">
        <v>369</v>
      </c>
      <c r="I223" s="1" t="s">
        <v>21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0</v>
      </c>
      <c r="AJ223" s="1">
        <v>0</v>
      </c>
    </row>
    <row r="224" spans="1:36" hidden="1" x14ac:dyDescent="0.3">
      <c r="A224" s="1">
        <v>58</v>
      </c>
      <c r="B224" s="1" t="s">
        <v>14</v>
      </c>
      <c r="C224" s="1" t="s">
        <v>295</v>
      </c>
      <c r="D224" s="1" t="s">
        <v>16</v>
      </c>
      <c r="E224" s="1" t="s">
        <v>17</v>
      </c>
      <c r="F224" s="1" t="s">
        <v>18</v>
      </c>
      <c r="G224" s="1" t="s">
        <v>368</v>
      </c>
      <c r="H224" s="1" t="s">
        <v>370</v>
      </c>
      <c r="I224" s="1" t="s">
        <v>21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0</v>
      </c>
      <c r="AJ224" s="1">
        <v>0</v>
      </c>
    </row>
    <row r="225" spans="1:36" hidden="1" x14ac:dyDescent="0.3">
      <c r="A225" s="1">
        <v>59</v>
      </c>
      <c r="B225" s="1" t="s">
        <v>14</v>
      </c>
      <c r="C225" s="1" t="s">
        <v>295</v>
      </c>
      <c r="D225" s="1" t="s">
        <v>16</v>
      </c>
      <c r="E225" s="1" t="s">
        <v>17</v>
      </c>
      <c r="F225" s="1" t="s">
        <v>18</v>
      </c>
      <c r="G225" s="1" t="s">
        <v>368</v>
      </c>
      <c r="H225" s="1" t="s">
        <v>371</v>
      </c>
      <c r="I225" s="1" t="s">
        <v>21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0</v>
      </c>
      <c r="AJ225" s="1">
        <v>0</v>
      </c>
    </row>
    <row r="226" spans="1:36" hidden="1" x14ac:dyDescent="0.3">
      <c r="A226" s="1">
        <v>60</v>
      </c>
      <c r="B226" s="1" t="s">
        <v>14</v>
      </c>
      <c r="C226" s="1" t="s">
        <v>295</v>
      </c>
      <c r="D226" s="1" t="s">
        <v>16</v>
      </c>
      <c r="E226" s="1" t="s">
        <v>17</v>
      </c>
      <c r="F226" s="1" t="s">
        <v>29</v>
      </c>
      <c r="G226" s="1" t="s">
        <v>372</v>
      </c>
      <c r="H226" s="1" t="s">
        <v>373</v>
      </c>
      <c r="I226" s="1" t="s">
        <v>26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hidden="1" x14ac:dyDescent="0.3">
      <c r="A227" s="1">
        <v>61</v>
      </c>
      <c r="B227" s="1" t="s">
        <v>14</v>
      </c>
      <c r="C227" s="1" t="s">
        <v>295</v>
      </c>
      <c r="D227" s="1" t="s">
        <v>16</v>
      </c>
      <c r="E227" s="1" t="s">
        <v>17</v>
      </c>
      <c r="F227" s="1" t="s">
        <v>29</v>
      </c>
      <c r="G227" s="1" t="s">
        <v>372</v>
      </c>
      <c r="H227" s="1" t="s">
        <v>374</v>
      </c>
      <c r="I227" s="1" t="s">
        <v>26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2"/>
      <c r="B228" s="2" t="s">
        <v>47</v>
      </c>
      <c r="C228" s="2" t="s">
        <v>295</v>
      </c>
      <c r="D228" s="2"/>
      <c r="E228" s="2"/>
      <c r="F228" s="2"/>
      <c r="G228" s="2"/>
      <c r="H228" s="2"/>
      <c r="I228" s="2"/>
      <c r="J228" s="2"/>
      <c r="K228" s="2">
        <v>48946</v>
      </c>
      <c r="L228" s="2">
        <v>48946</v>
      </c>
      <c r="M228" s="2">
        <v>4138000</v>
      </c>
      <c r="N228" s="2">
        <v>0</v>
      </c>
      <c r="O228" s="2">
        <v>0</v>
      </c>
      <c r="P228" s="2">
        <v>0</v>
      </c>
      <c r="Q228" s="2">
        <v>10000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4148000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4148000</v>
      </c>
      <c r="AJ228" s="2"/>
    </row>
    <row r="229" spans="1:36" hidden="1" x14ac:dyDescent="0.3">
      <c r="A229" s="1">
        <v>1</v>
      </c>
      <c r="B229" s="1" t="s">
        <v>14</v>
      </c>
      <c r="C229" s="1" t="s">
        <v>375</v>
      </c>
      <c r="D229" s="1" t="s">
        <v>16</v>
      </c>
      <c r="E229" s="1" t="s">
        <v>32</v>
      </c>
      <c r="F229" s="1" t="s">
        <v>118</v>
      </c>
      <c r="G229" s="1" t="s">
        <v>164</v>
      </c>
      <c r="H229" s="1" t="s">
        <v>376</v>
      </c>
      <c r="I229" s="1" t="s">
        <v>26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0</v>
      </c>
      <c r="AJ229" s="1">
        <v>0</v>
      </c>
    </row>
    <row r="230" spans="1:36" hidden="1" x14ac:dyDescent="0.3">
      <c r="A230" s="1">
        <v>2</v>
      </c>
      <c r="B230" s="1" t="s">
        <v>14</v>
      </c>
      <c r="C230" s="1" t="s">
        <v>375</v>
      </c>
      <c r="D230" s="1" t="s">
        <v>16</v>
      </c>
      <c r="E230" s="1" t="s">
        <v>17</v>
      </c>
      <c r="F230" s="1" t="s">
        <v>49</v>
      </c>
      <c r="G230" s="1" t="s">
        <v>63</v>
      </c>
      <c r="H230" s="1" t="s">
        <v>377</v>
      </c>
      <c r="I230" s="1" t="s">
        <v>49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hidden="1" x14ac:dyDescent="0.3">
      <c r="A231" s="1">
        <v>3</v>
      </c>
      <c r="B231" s="1" t="s">
        <v>14</v>
      </c>
      <c r="C231" s="1" t="s">
        <v>375</v>
      </c>
      <c r="D231" s="1" t="s">
        <v>16</v>
      </c>
      <c r="E231" s="1" t="s">
        <v>17</v>
      </c>
      <c r="F231" s="1" t="s">
        <v>29</v>
      </c>
      <c r="G231" s="1" t="s">
        <v>61</v>
      </c>
      <c r="H231" s="1" t="s">
        <v>378</v>
      </c>
      <c r="I231" s="1" t="s">
        <v>26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hidden="1" x14ac:dyDescent="0.3">
      <c r="A232" s="1">
        <v>4</v>
      </c>
      <c r="B232" s="1" t="s">
        <v>14</v>
      </c>
      <c r="C232" s="1" t="s">
        <v>375</v>
      </c>
      <c r="D232" s="1" t="s">
        <v>16</v>
      </c>
      <c r="E232" s="1" t="s">
        <v>17</v>
      </c>
      <c r="F232" s="1" t="s">
        <v>29</v>
      </c>
      <c r="G232" s="1" t="s">
        <v>61</v>
      </c>
      <c r="H232" s="1" t="s">
        <v>379</v>
      </c>
      <c r="I232" s="1" t="s">
        <v>26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hidden="1" x14ac:dyDescent="0.3">
      <c r="A233" s="1">
        <v>5</v>
      </c>
      <c r="B233" s="1" t="s">
        <v>14</v>
      </c>
      <c r="C233" s="1" t="s">
        <v>375</v>
      </c>
      <c r="D233" s="1" t="s">
        <v>16</v>
      </c>
      <c r="E233" s="1" t="s">
        <v>17</v>
      </c>
      <c r="F233" s="1" t="s">
        <v>29</v>
      </c>
      <c r="G233" s="1" t="s">
        <v>61</v>
      </c>
      <c r="H233" s="1" t="s">
        <v>380</v>
      </c>
      <c r="I233" s="1" t="s">
        <v>26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hidden="1" x14ac:dyDescent="0.3">
      <c r="A234" s="1">
        <v>6</v>
      </c>
      <c r="B234" s="1" t="s">
        <v>14</v>
      </c>
      <c r="C234" s="1" t="s">
        <v>375</v>
      </c>
      <c r="D234" s="1" t="s">
        <v>16</v>
      </c>
      <c r="E234" s="1" t="s">
        <v>17</v>
      </c>
      <c r="F234" s="1" t="s">
        <v>29</v>
      </c>
      <c r="G234" s="1" t="s">
        <v>61</v>
      </c>
      <c r="H234" s="1" t="s">
        <v>381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hidden="1" x14ac:dyDescent="0.3">
      <c r="A235" s="1">
        <v>7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18</v>
      </c>
      <c r="G235" s="1" t="s">
        <v>69</v>
      </c>
      <c r="H235" s="1" t="s">
        <v>382</v>
      </c>
      <c r="I235" s="1" t="s">
        <v>21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hidden="1" x14ac:dyDescent="0.3">
      <c r="A236" s="1">
        <v>8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29</v>
      </c>
      <c r="G236" s="1" t="s">
        <v>61</v>
      </c>
      <c r="H236" s="1" t="s">
        <v>383</v>
      </c>
      <c r="I236" s="1" t="s">
        <v>26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hidden="1" x14ac:dyDescent="0.3">
      <c r="A237" s="1">
        <v>9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29</v>
      </c>
      <c r="G237" s="1" t="s">
        <v>61</v>
      </c>
      <c r="H237" s="1" t="s">
        <v>384</v>
      </c>
      <c r="I237" s="1" t="s">
        <v>26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hidden="1" x14ac:dyDescent="0.3">
      <c r="A238" s="1">
        <v>10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29</v>
      </c>
      <c r="G238" s="1" t="s">
        <v>61</v>
      </c>
      <c r="H238" s="1" t="s">
        <v>385</v>
      </c>
      <c r="I238" s="1" t="s">
        <v>26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hidden="1" x14ac:dyDescent="0.3">
      <c r="A239" s="1">
        <v>11</v>
      </c>
      <c r="B239" s="1" t="s">
        <v>14</v>
      </c>
      <c r="C239" s="1" t="s">
        <v>375</v>
      </c>
      <c r="D239" s="1" t="s">
        <v>16</v>
      </c>
      <c r="E239" s="1" t="s">
        <v>17</v>
      </c>
      <c r="F239" s="1" t="s">
        <v>18</v>
      </c>
      <c r="G239" s="1" t="s">
        <v>19</v>
      </c>
      <c r="H239" s="1" t="s">
        <v>386</v>
      </c>
      <c r="I239" s="1" t="s">
        <v>198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hidden="1" x14ac:dyDescent="0.3">
      <c r="A240" s="1">
        <v>12</v>
      </c>
      <c r="B240" s="1" t="s">
        <v>14</v>
      </c>
      <c r="C240" s="1" t="s">
        <v>375</v>
      </c>
      <c r="D240" s="1" t="s">
        <v>16</v>
      </c>
      <c r="E240" s="1" t="s">
        <v>17</v>
      </c>
      <c r="F240" s="1" t="s">
        <v>29</v>
      </c>
      <c r="G240" s="1" t="s">
        <v>79</v>
      </c>
      <c r="H240" s="1" t="s">
        <v>388</v>
      </c>
      <c r="I240" s="1" t="s">
        <v>26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hidden="1" x14ac:dyDescent="0.3">
      <c r="A241" s="1">
        <v>13</v>
      </c>
      <c r="B241" s="1" t="s">
        <v>14</v>
      </c>
      <c r="C241" s="1" t="s">
        <v>375</v>
      </c>
      <c r="D241" s="1" t="s">
        <v>16</v>
      </c>
      <c r="E241" s="1" t="s">
        <v>17</v>
      </c>
      <c r="F241" s="1" t="s">
        <v>18</v>
      </c>
      <c r="G241" s="1" t="s">
        <v>104</v>
      </c>
      <c r="H241" s="1" t="s">
        <v>390</v>
      </c>
      <c r="I241" s="1" t="s">
        <v>21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0</v>
      </c>
      <c r="AJ241" s="1">
        <v>0</v>
      </c>
    </row>
    <row r="242" spans="1:36" hidden="1" x14ac:dyDescent="0.3">
      <c r="A242" s="1">
        <v>14</v>
      </c>
      <c r="B242" s="1" t="s">
        <v>14</v>
      </c>
      <c r="C242" s="1" t="s">
        <v>375</v>
      </c>
      <c r="D242" s="1" t="s">
        <v>16</v>
      </c>
      <c r="E242" s="1" t="s">
        <v>17</v>
      </c>
      <c r="F242" s="1" t="s">
        <v>29</v>
      </c>
      <c r="G242" s="1" t="s">
        <v>195</v>
      </c>
      <c r="H242" s="1" t="s">
        <v>393</v>
      </c>
      <c r="I242" s="1" t="s">
        <v>26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x14ac:dyDescent="0.3">
      <c r="A243" s="1">
        <v>15</v>
      </c>
      <c r="B243" s="1" t="s">
        <v>14</v>
      </c>
      <c r="C243" s="1" t="s">
        <v>375</v>
      </c>
      <c r="D243" s="1" t="s">
        <v>398</v>
      </c>
      <c r="E243" s="1" t="s">
        <v>17</v>
      </c>
      <c r="F243" s="1" t="s">
        <v>49</v>
      </c>
      <c r="G243" s="1" t="s">
        <v>88</v>
      </c>
      <c r="H243" s="1" t="s">
        <v>185</v>
      </c>
      <c r="I243" s="1" t="s">
        <v>49</v>
      </c>
      <c r="J243" s="1">
        <v>12</v>
      </c>
      <c r="K243" s="1">
        <v>1541</v>
      </c>
      <c r="L243" s="1">
        <v>1541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16</v>
      </c>
      <c r="B244" s="1" t="s">
        <v>14</v>
      </c>
      <c r="C244" s="1" t="s">
        <v>375</v>
      </c>
      <c r="D244" s="1" t="s">
        <v>416</v>
      </c>
      <c r="E244" s="1" t="s">
        <v>17</v>
      </c>
      <c r="F244" s="1" t="s">
        <v>49</v>
      </c>
      <c r="G244" s="1" t="s">
        <v>88</v>
      </c>
      <c r="H244" s="1" t="s">
        <v>187</v>
      </c>
      <c r="I244" s="1" t="s">
        <v>49</v>
      </c>
      <c r="J244" s="1">
        <v>22</v>
      </c>
      <c r="K244" s="1">
        <v>1335</v>
      </c>
      <c r="L244" s="1">
        <v>1335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17</v>
      </c>
      <c r="B245" s="1" t="s">
        <v>14</v>
      </c>
      <c r="C245" s="1" t="s">
        <v>375</v>
      </c>
      <c r="D245" s="1" t="s">
        <v>389</v>
      </c>
      <c r="E245" s="1" t="s">
        <v>17</v>
      </c>
      <c r="F245" s="1" t="s">
        <v>49</v>
      </c>
      <c r="G245" s="1" t="s">
        <v>88</v>
      </c>
      <c r="H245" s="1" t="s">
        <v>490</v>
      </c>
      <c r="I245" s="1" t="s">
        <v>49</v>
      </c>
      <c r="J245" s="1">
        <v>17</v>
      </c>
      <c r="K245" s="1">
        <v>1908</v>
      </c>
      <c r="L245" s="1">
        <v>1908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0</v>
      </c>
      <c r="AJ245" s="1">
        <v>0</v>
      </c>
    </row>
    <row r="246" spans="1:36" hidden="1" x14ac:dyDescent="0.3">
      <c r="A246" s="1">
        <v>18</v>
      </c>
      <c r="B246" s="1" t="s">
        <v>14</v>
      </c>
      <c r="C246" s="1" t="s">
        <v>375</v>
      </c>
      <c r="D246" s="1" t="s">
        <v>16</v>
      </c>
      <c r="E246" s="1" t="s">
        <v>17</v>
      </c>
      <c r="F246" s="1" t="s">
        <v>37</v>
      </c>
      <c r="G246" s="1" t="s">
        <v>83</v>
      </c>
      <c r="H246" s="1" t="s">
        <v>396</v>
      </c>
      <c r="I246" s="1" t="s">
        <v>198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0</v>
      </c>
      <c r="AJ246" s="1">
        <v>0</v>
      </c>
    </row>
    <row r="247" spans="1:36" hidden="1" x14ac:dyDescent="0.3">
      <c r="A247" s="1">
        <v>19</v>
      </c>
      <c r="B247" s="1" t="s">
        <v>14</v>
      </c>
      <c r="C247" s="1" t="s">
        <v>375</v>
      </c>
      <c r="D247" s="1" t="s">
        <v>16</v>
      </c>
      <c r="E247" s="1" t="s">
        <v>17</v>
      </c>
      <c r="F247" s="1" t="s">
        <v>37</v>
      </c>
      <c r="G247" s="1" t="s">
        <v>38</v>
      </c>
      <c r="H247" s="1" t="s">
        <v>397</v>
      </c>
      <c r="I247" s="1" t="s">
        <v>21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0</v>
      </c>
      <c r="AJ247" s="1">
        <v>0</v>
      </c>
    </row>
    <row r="248" spans="1:36" x14ac:dyDescent="0.3">
      <c r="A248" s="1">
        <v>20</v>
      </c>
      <c r="B248" s="1" t="s">
        <v>14</v>
      </c>
      <c r="C248" s="1" t="s">
        <v>375</v>
      </c>
      <c r="D248" s="1" t="s">
        <v>402</v>
      </c>
      <c r="E248" s="1" t="s">
        <v>17</v>
      </c>
      <c r="F248" s="1" t="s">
        <v>49</v>
      </c>
      <c r="G248" s="1" t="s">
        <v>101</v>
      </c>
      <c r="H248" s="1" t="s">
        <v>399</v>
      </c>
      <c r="I248" s="1" t="s">
        <v>49</v>
      </c>
      <c r="J248" s="1">
        <v>22</v>
      </c>
      <c r="K248" s="1">
        <v>1260</v>
      </c>
      <c r="L248" s="1">
        <v>1260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0</v>
      </c>
      <c r="AJ248" s="1">
        <v>0</v>
      </c>
    </row>
    <row r="249" spans="1:36" x14ac:dyDescent="0.3">
      <c r="A249" s="1">
        <v>21</v>
      </c>
      <c r="B249" s="1" t="s">
        <v>14</v>
      </c>
      <c r="C249" s="1" t="s">
        <v>375</v>
      </c>
      <c r="D249" s="1" t="s">
        <v>574</v>
      </c>
      <c r="E249" s="1" t="s">
        <v>17</v>
      </c>
      <c r="F249" s="1" t="s">
        <v>49</v>
      </c>
      <c r="G249" s="1" t="s">
        <v>101</v>
      </c>
      <c r="H249" s="1" t="s">
        <v>471</v>
      </c>
      <c r="I249" s="1" t="s">
        <v>49</v>
      </c>
      <c r="J249" s="1">
        <v>20</v>
      </c>
      <c r="K249" s="1">
        <v>1973</v>
      </c>
      <c r="L249" s="1">
        <v>1973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0</v>
      </c>
      <c r="X249" s="1">
        <v>0</v>
      </c>
      <c r="Y249" s="1">
        <v>0</v>
      </c>
      <c r="Z249" s="1">
        <v>1000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1000</v>
      </c>
      <c r="AI249" s="7">
        <v>1000</v>
      </c>
      <c r="AJ249" s="1">
        <v>0</v>
      </c>
    </row>
    <row r="250" spans="1:36" x14ac:dyDescent="0.3">
      <c r="A250" s="1">
        <v>22</v>
      </c>
      <c r="B250" s="1" t="s">
        <v>14</v>
      </c>
      <c r="C250" s="1" t="s">
        <v>375</v>
      </c>
      <c r="D250" s="1" t="s">
        <v>394</v>
      </c>
      <c r="E250" s="1" t="s">
        <v>17</v>
      </c>
      <c r="F250" s="1" t="s">
        <v>49</v>
      </c>
      <c r="G250" s="1" t="s">
        <v>101</v>
      </c>
      <c r="H250" s="1" t="s">
        <v>271</v>
      </c>
      <c r="I250" s="1" t="s">
        <v>49</v>
      </c>
      <c r="J250" s="1">
        <v>22</v>
      </c>
      <c r="K250" s="1">
        <v>1380</v>
      </c>
      <c r="L250" s="1">
        <v>1380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0</v>
      </c>
      <c r="AJ250" s="1">
        <v>0</v>
      </c>
    </row>
    <row r="251" spans="1:36" x14ac:dyDescent="0.3">
      <c r="A251" s="1">
        <v>23</v>
      </c>
      <c r="B251" s="1" t="s">
        <v>14</v>
      </c>
      <c r="C251" s="1" t="s">
        <v>375</v>
      </c>
      <c r="D251" s="1" t="s">
        <v>408</v>
      </c>
      <c r="E251" s="1" t="s">
        <v>17</v>
      </c>
      <c r="F251" s="1" t="s">
        <v>29</v>
      </c>
      <c r="G251" s="1" t="s">
        <v>61</v>
      </c>
      <c r="H251" s="1" t="s">
        <v>407</v>
      </c>
      <c r="I251" s="1" t="s">
        <v>26</v>
      </c>
      <c r="J251" s="1">
        <v>22</v>
      </c>
      <c r="K251" s="1">
        <v>3367</v>
      </c>
      <c r="L251" s="1">
        <v>3367</v>
      </c>
      <c r="M251" s="1">
        <v>310000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310000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310000</v>
      </c>
      <c r="AJ251" s="1">
        <v>92</v>
      </c>
    </row>
    <row r="252" spans="1:36" x14ac:dyDescent="0.3">
      <c r="A252" s="1">
        <v>24</v>
      </c>
      <c r="B252" s="1" t="s">
        <v>14</v>
      </c>
      <c r="C252" s="1" t="s">
        <v>375</v>
      </c>
      <c r="D252" s="1" t="s">
        <v>599</v>
      </c>
      <c r="E252" s="1" t="s">
        <v>17</v>
      </c>
      <c r="F252" s="1" t="s">
        <v>29</v>
      </c>
      <c r="G252" s="1" t="s">
        <v>61</v>
      </c>
      <c r="H252" s="1" t="s">
        <v>409</v>
      </c>
      <c r="I252" s="1" t="s">
        <v>26</v>
      </c>
      <c r="J252" s="1">
        <v>22</v>
      </c>
      <c r="K252" s="1">
        <v>2563</v>
      </c>
      <c r="L252" s="1">
        <v>2563</v>
      </c>
      <c r="M252" s="1">
        <v>300000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300000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300000</v>
      </c>
      <c r="AJ252" s="1">
        <v>117</v>
      </c>
    </row>
    <row r="253" spans="1:36" x14ac:dyDescent="0.3">
      <c r="A253" s="1">
        <v>25</v>
      </c>
      <c r="B253" s="1" t="s">
        <v>14</v>
      </c>
      <c r="C253" s="1" t="s">
        <v>375</v>
      </c>
      <c r="D253" s="1" t="s">
        <v>90</v>
      </c>
      <c r="E253" s="1" t="s">
        <v>17</v>
      </c>
      <c r="F253" s="1" t="s">
        <v>29</v>
      </c>
      <c r="G253" s="1" t="s">
        <v>61</v>
      </c>
      <c r="H253" s="1" t="s">
        <v>411</v>
      </c>
      <c r="I253" s="1" t="s">
        <v>26</v>
      </c>
      <c r="J253" s="1">
        <v>23</v>
      </c>
      <c r="K253" s="1">
        <v>1335</v>
      </c>
      <c r="L253" s="1">
        <v>1335</v>
      </c>
      <c r="M253" s="1">
        <v>180000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180000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180000</v>
      </c>
      <c r="AJ253" s="1">
        <v>134</v>
      </c>
    </row>
    <row r="254" spans="1:36" x14ac:dyDescent="0.3">
      <c r="A254" s="1">
        <v>26</v>
      </c>
      <c r="B254" s="1" t="s">
        <v>14</v>
      </c>
      <c r="C254" s="1" t="s">
        <v>375</v>
      </c>
      <c r="D254" s="1" t="s">
        <v>573</v>
      </c>
      <c r="E254" s="1" t="s">
        <v>17</v>
      </c>
      <c r="F254" s="1" t="s">
        <v>29</v>
      </c>
      <c r="G254" s="1" t="s">
        <v>61</v>
      </c>
      <c r="H254" s="1" t="s">
        <v>413</v>
      </c>
      <c r="I254" s="1" t="s">
        <v>26</v>
      </c>
      <c r="J254" s="1">
        <v>24</v>
      </c>
      <c r="K254" s="1">
        <v>1700</v>
      </c>
      <c r="L254" s="1">
        <v>1700</v>
      </c>
      <c r="M254" s="1">
        <v>240000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240000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240000</v>
      </c>
      <c r="AJ254" s="1">
        <v>141</v>
      </c>
    </row>
    <row r="255" spans="1:36" x14ac:dyDescent="0.3">
      <c r="A255" s="1">
        <v>27</v>
      </c>
      <c r="B255" s="1" t="s">
        <v>14</v>
      </c>
      <c r="C255" s="1" t="s">
        <v>375</v>
      </c>
      <c r="D255" s="1" t="s">
        <v>414</v>
      </c>
      <c r="E255" s="1" t="s">
        <v>32</v>
      </c>
      <c r="F255" s="1" t="s">
        <v>29</v>
      </c>
      <c r="G255" s="1" t="s">
        <v>33</v>
      </c>
      <c r="H255" s="1" t="s">
        <v>415</v>
      </c>
      <c r="I255" s="1" t="s">
        <v>26</v>
      </c>
      <c r="J255" s="1">
        <v>22</v>
      </c>
      <c r="K255" s="1">
        <v>3050</v>
      </c>
      <c r="L255" s="1">
        <v>3050</v>
      </c>
      <c r="M255" s="1">
        <v>320000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320000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320000</v>
      </c>
      <c r="AJ255" s="1">
        <v>104</v>
      </c>
    </row>
    <row r="256" spans="1:36" hidden="1" x14ac:dyDescent="0.3">
      <c r="A256" s="1">
        <v>28</v>
      </c>
      <c r="B256" s="1" t="s">
        <v>14</v>
      </c>
      <c r="C256" s="1" t="s">
        <v>375</v>
      </c>
      <c r="D256" s="1" t="s">
        <v>16</v>
      </c>
      <c r="E256" s="1" t="s">
        <v>17</v>
      </c>
      <c r="F256" s="1" t="s">
        <v>37</v>
      </c>
      <c r="G256" s="1" t="s">
        <v>123</v>
      </c>
      <c r="H256" s="1" t="s">
        <v>417</v>
      </c>
      <c r="I256" s="1" t="s">
        <v>21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0</v>
      </c>
      <c r="AJ256" s="1">
        <v>0</v>
      </c>
    </row>
    <row r="257" spans="1:36" x14ac:dyDescent="0.3">
      <c r="A257" s="1">
        <v>29</v>
      </c>
      <c r="B257" s="1" t="s">
        <v>14</v>
      </c>
      <c r="C257" s="1" t="s">
        <v>375</v>
      </c>
      <c r="D257" s="1" t="s">
        <v>391</v>
      </c>
      <c r="E257" s="1" t="s">
        <v>17</v>
      </c>
      <c r="F257" s="1" t="s">
        <v>29</v>
      </c>
      <c r="G257" s="1" t="s">
        <v>144</v>
      </c>
      <c r="H257" s="1" t="s">
        <v>418</v>
      </c>
      <c r="I257" s="1" t="s">
        <v>21</v>
      </c>
      <c r="J257" s="1">
        <v>21</v>
      </c>
      <c r="K257" s="1">
        <v>3176</v>
      </c>
      <c r="L257" s="1">
        <v>3176</v>
      </c>
      <c r="M257" s="1">
        <v>600000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600000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600000</v>
      </c>
      <c r="AJ257" s="1">
        <v>188</v>
      </c>
    </row>
    <row r="258" spans="1:36" hidden="1" x14ac:dyDescent="0.3">
      <c r="A258" s="1">
        <v>30</v>
      </c>
      <c r="B258" s="1" t="s">
        <v>14</v>
      </c>
      <c r="C258" s="1" t="s">
        <v>375</v>
      </c>
      <c r="D258" s="1" t="s">
        <v>16</v>
      </c>
      <c r="E258" s="1" t="s">
        <v>17</v>
      </c>
      <c r="F258" s="1" t="s">
        <v>29</v>
      </c>
      <c r="G258" s="1" t="s">
        <v>61</v>
      </c>
      <c r="H258" s="1" t="s">
        <v>419</v>
      </c>
      <c r="I258" s="1" t="s">
        <v>26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0</v>
      </c>
      <c r="AJ258" s="1">
        <v>0</v>
      </c>
    </row>
    <row r="259" spans="1:36" x14ac:dyDescent="0.3">
      <c r="A259" s="1">
        <v>31</v>
      </c>
      <c r="B259" s="1" t="s">
        <v>14</v>
      </c>
      <c r="C259" s="1" t="s">
        <v>375</v>
      </c>
      <c r="D259" s="1" t="s">
        <v>450</v>
      </c>
      <c r="E259" s="1" t="s">
        <v>17</v>
      </c>
      <c r="F259" s="1" t="s">
        <v>29</v>
      </c>
      <c r="G259" s="1" t="s">
        <v>61</v>
      </c>
      <c r="H259" s="1" t="s">
        <v>420</v>
      </c>
      <c r="I259" s="1" t="s">
        <v>26</v>
      </c>
      <c r="J259" s="1">
        <v>25</v>
      </c>
      <c r="K259" s="1">
        <v>3352</v>
      </c>
      <c r="L259" s="1">
        <v>3352</v>
      </c>
      <c r="M259" s="1">
        <v>300000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300000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300000</v>
      </c>
      <c r="AJ259" s="1">
        <v>89</v>
      </c>
    </row>
    <row r="260" spans="1:36" hidden="1" x14ac:dyDescent="0.3">
      <c r="A260" s="1">
        <v>32</v>
      </c>
      <c r="B260" s="1" t="s">
        <v>14</v>
      </c>
      <c r="C260" s="1" t="s">
        <v>375</v>
      </c>
      <c r="D260" s="1" t="s">
        <v>16</v>
      </c>
      <c r="E260" s="1" t="s">
        <v>17</v>
      </c>
      <c r="F260" s="1" t="s">
        <v>29</v>
      </c>
      <c r="G260" s="1" t="s">
        <v>44</v>
      </c>
      <c r="H260" s="1" t="s">
        <v>421</v>
      </c>
      <c r="I260" s="1" t="s">
        <v>21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0</v>
      </c>
      <c r="AJ260" s="1">
        <v>0</v>
      </c>
    </row>
    <row r="261" spans="1:36" hidden="1" x14ac:dyDescent="0.3">
      <c r="A261" s="1">
        <v>33</v>
      </c>
      <c r="B261" s="1" t="s">
        <v>14</v>
      </c>
      <c r="C261" s="1" t="s">
        <v>375</v>
      </c>
      <c r="D261" s="1" t="s">
        <v>16</v>
      </c>
      <c r="E261" s="1" t="s">
        <v>17</v>
      </c>
      <c r="F261" s="1" t="s">
        <v>29</v>
      </c>
      <c r="G261" s="1" t="s">
        <v>44</v>
      </c>
      <c r="H261" s="1" t="s">
        <v>422</v>
      </c>
      <c r="I261" s="1" t="s">
        <v>21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0</v>
      </c>
      <c r="AJ261" s="1">
        <v>0</v>
      </c>
    </row>
    <row r="262" spans="1:36" hidden="1" x14ac:dyDescent="0.3">
      <c r="A262" s="1">
        <v>34</v>
      </c>
      <c r="B262" s="1" t="s">
        <v>14</v>
      </c>
      <c r="C262" s="1" t="s">
        <v>375</v>
      </c>
      <c r="D262" s="1" t="s">
        <v>16</v>
      </c>
      <c r="E262" s="1" t="s">
        <v>17</v>
      </c>
      <c r="F262" s="1" t="s">
        <v>18</v>
      </c>
      <c r="G262" s="1" t="s">
        <v>368</v>
      </c>
      <c r="H262" s="1" t="s">
        <v>423</v>
      </c>
      <c r="I262" s="1" t="s">
        <v>21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0</v>
      </c>
      <c r="AJ262" s="1">
        <v>0</v>
      </c>
    </row>
    <row r="263" spans="1:36" hidden="1" x14ac:dyDescent="0.3">
      <c r="A263" s="1">
        <v>35</v>
      </c>
      <c r="B263" s="1" t="s">
        <v>14</v>
      </c>
      <c r="C263" s="1" t="s">
        <v>375</v>
      </c>
      <c r="D263" s="1" t="s">
        <v>16</v>
      </c>
      <c r="E263" s="1" t="s">
        <v>17</v>
      </c>
      <c r="F263" s="1" t="s">
        <v>18</v>
      </c>
      <c r="G263" s="1" t="s">
        <v>368</v>
      </c>
      <c r="H263" s="1" t="s">
        <v>424</v>
      </c>
      <c r="I263" s="1" t="s">
        <v>21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hidden="1" x14ac:dyDescent="0.3">
      <c r="A264" s="1">
        <v>36</v>
      </c>
      <c r="B264" s="1" t="s">
        <v>14</v>
      </c>
      <c r="C264" s="1" t="s">
        <v>375</v>
      </c>
      <c r="D264" s="1" t="s">
        <v>16</v>
      </c>
      <c r="E264" s="1" t="s">
        <v>17</v>
      </c>
      <c r="F264" s="1" t="s">
        <v>18</v>
      </c>
      <c r="G264" s="1" t="s">
        <v>368</v>
      </c>
      <c r="H264" s="1" t="s">
        <v>425</v>
      </c>
      <c r="I264" s="1" t="s">
        <v>21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x14ac:dyDescent="0.3">
      <c r="A265" s="2"/>
      <c r="B265" s="2" t="s">
        <v>47</v>
      </c>
      <c r="C265" s="2" t="s">
        <v>375</v>
      </c>
      <c r="D265" s="2"/>
      <c r="E265" s="2"/>
      <c r="F265" s="2"/>
      <c r="G265" s="2"/>
      <c r="H265" s="2"/>
      <c r="I265" s="2"/>
      <c r="J265" s="2"/>
      <c r="K265" s="2">
        <v>27940</v>
      </c>
      <c r="L265" s="2">
        <v>27940</v>
      </c>
      <c r="M265" s="2">
        <v>2250000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2250000</v>
      </c>
      <c r="X265" s="2">
        <v>0</v>
      </c>
      <c r="Y265" s="2">
        <v>0</v>
      </c>
      <c r="Z265" s="2">
        <v>1000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1000</v>
      </c>
      <c r="AI265" s="2">
        <v>2251000</v>
      </c>
      <c r="AJ265" s="2"/>
    </row>
    <row r="266" spans="1:36" hidden="1" x14ac:dyDescent="0.3">
      <c r="A266" s="1">
        <v>1</v>
      </c>
      <c r="B266" s="1" t="s">
        <v>14</v>
      </c>
      <c r="C266" s="1" t="s">
        <v>426</v>
      </c>
      <c r="D266" s="1" t="s">
        <v>16</v>
      </c>
      <c r="E266" s="1" t="s">
        <v>17</v>
      </c>
      <c r="F266" s="1" t="s">
        <v>29</v>
      </c>
      <c r="G266" s="1" t="s">
        <v>61</v>
      </c>
      <c r="H266" s="1" t="s">
        <v>427</v>
      </c>
      <c r="I266" s="1" t="s">
        <v>26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0</v>
      </c>
      <c r="AJ266" s="1">
        <v>0</v>
      </c>
    </row>
    <row r="267" spans="1:36" hidden="1" x14ac:dyDescent="0.3">
      <c r="A267" s="1">
        <v>2</v>
      </c>
      <c r="B267" s="1" t="s">
        <v>14</v>
      </c>
      <c r="C267" s="1" t="s">
        <v>426</v>
      </c>
      <c r="D267" s="1" t="s">
        <v>16</v>
      </c>
      <c r="E267" s="1" t="s">
        <v>17</v>
      </c>
      <c r="F267" s="1" t="s">
        <v>18</v>
      </c>
      <c r="G267" s="1" t="s">
        <v>19</v>
      </c>
      <c r="H267" s="1" t="s">
        <v>428</v>
      </c>
      <c r="I267" s="1" t="s">
        <v>21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hidden="1" x14ac:dyDescent="0.3">
      <c r="A268" s="1">
        <v>3</v>
      </c>
      <c r="B268" s="1" t="s">
        <v>14</v>
      </c>
      <c r="C268" s="1" t="s">
        <v>426</v>
      </c>
      <c r="D268" s="1" t="s">
        <v>16</v>
      </c>
      <c r="E268" s="1" t="s">
        <v>17</v>
      </c>
      <c r="F268" s="1" t="s">
        <v>29</v>
      </c>
      <c r="G268" s="1" t="s">
        <v>61</v>
      </c>
      <c r="H268" s="1" t="s">
        <v>429</v>
      </c>
      <c r="I268" s="1" t="s">
        <v>26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hidden="1" x14ac:dyDescent="0.3">
      <c r="A269" s="1">
        <v>4</v>
      </c>
      <c r="B269" s="1" t="s">
        <v>14</v>
      </c>
      <c r="C269" s="1" t="s">
        <v>426</v>
      </c>
      <c r="D269" s="1" t="s">
        <v>16</v>
      </c>
      <c r="E269" s="1" t="s">
        <v>17</v>
      </c>
      <c r="F269" s="1" t="s">
        <v>29</v>
      </c>
      <c r="G269" s="1" t="s">
        <v>61</v>
      </c>
      <c r="H269" s="1" t="s">
        <v>430</v>
      </c>
      <c r="I269" s="1" t="s">
        <v>26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hidden="1" x14ac:dyDescent="0.3">
      <c r="A270" s="1">
        <v>5</v>
      </c>
      <c r="B270" s="1" t="s">
        <v>14</v>
      </c>
      <c r="C270" s="1" t="s">
        <v>426</v>
      </c>
      <c r="D270" s="1" t="s">
        <v>16</v>
      </c>
      <c r="E270" s="1" t="s">
        <v>17</v>
      </c>
      <c r="F270" s="1" t="s">
        <v>29</v>
      </c>
      <c r="G270" s="1" t="s">
        <v>61</v>
      </c>
      <c r="H270" s="1" t="s">
        <v>431</v>
      </c>
      <c r="I270" s="1" t="s">
        <v>26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0</v>
      </c>
      <c r="AJ270" s="1">
        <v>0</v>
      </c>
    </row>
    <row r="271" spans="1:36" hidden="1" x14ac:dyDescent="0.3">
      <c r="A271" s="1">
        <v>6</v>
      </c>
      <c r="B271" s="1" t="s">
        <v>14</v>
      </c>
      <c r="C271" s="1" t="s">
        <v>426</v>
      </c>
      <c r="D271" s="1" t="s">
        <v>16</v>
      </c>
      <c r="E271" s="1" t="s">
        <v>17</v>
      </c>
      <c r="F271" s="1" t="s">
        <v>29</v>
      </c>
      <c r="G271" s="1" t="s">
        <v>61</v>
      </c>
      <c r="H271" s="1" t="s">
        <v>432</v>
      </c>
      <c r="I271" s="1" t="s">
        <v>26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0</v>
      </c>
      <c r="AJ271" s="1">
        <v>0</v>
      </c>
    </row>
    <row r="272" spans="1:36" hidden="1" x14ac:dyDescent="0.3">
      <c r="A272" s="1">
        <v>7</v>
      </c>
      <c r="B272" s="1" t="s">
        <v>14</v>
      </c>
      <c r="C272" s="1" t="s">
        <v>426</v>
      </c>
      <c r="D272" s="1" t="s">
        <v>16</v>
      </c>
      <c r="E272" s="1" t="s">
        <v>17</v>
      </c>
      <c r="F272" s="1" t="s">
        <v>18</v>
      </c>
      <c r="G272" s="1" t="s">
        <v>69</v>
      </c>
      <c r="H272" s="1" t="s">
        <v>433</v>
      </c>
      <c r="I272" s="1" t="s">
        <v>21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0</v>
      </c>
      <c r="AJ272" s="1">
        <v>0</v>
      </c>
    </row>
    <row r="273" spans="1:36" hidden="1" x14ac:dyDescent="0.3">
      <c r="A273" s="1">
        <v>8</v>
      </c>
      <c r="B273" s="1" t="s">
        <v>14</v>
      </c>
      <c r="C273" s="1" t="s">
        <v>426</v>
      </c>
      <c r="D273" s="1" t="s">
        <v>16</v>
      </c>
      <c r="E273" s="1" t="s">
        <v>17</v>
      </c>
      <c r="F273" s="1" t="s">
        <v>29</v>
      </c>
      <c r="G273" s="1" t="s">
        <v>79</v>
      </c>
      <c r="H273" s="1" t="s">
        <v>435</v>
      </c>
      <c r="I273" s="1" t="s">
        <v>26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0</v>
      </c>
      <c r="AJ273" s="1">
        <v>0</v>
      </c>
    </row>
    <row r="274" spans="1:36" hidden="1" x14ac:dyDescent="0.3">
      <c r="A274" s="1">
        <v>9</v>
      </c>
      <c r="B274" s="1" t="s">
        <v>14</v>
      </c>
      <c r="C274" s="1" t="s">
        <v>426</v>
      </c>
      <c r="D274" s="1" t="s">
        <v>16</v>
      </c>
      <c r="E274" s="1" t="s">
        <v>17</v>
      </c>
      <c r="F274" s="1" t="s">
        <v>29</v>
      </c>
      <c r="G274" s="1" t="s">
        <v>61</v>
      </c>
      <c r="H274" s="1" t="s">
        <v>437</v>
      </c>
      <c r="I274" s="1" t="s">
        <v>26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0</v>
      </c>
      <c r="AJ274" s="1">
        <v>0</v>
      </c>
    </row>
    <row r="275" spans="1:36" x14ac:dyDescent="0.3">
      <c r="A275" s="1">
        <v>10</v>
      </c>
      <c r="B275" s="1" t="s">
        <v>14</v>
      </c>
      <c r="C275" s="1" t="s">
        <v>426</v>
      </c>
      <c r="D275" s="1" t="s">
        <v>100</v>
      </c>
      <c r="E275" s="1" t="s">
        <v>17</v>
      </c>
      <c r="F275" s="1" t="s">
        <v>49</v>
      </c>
      <c r="G275" s="1" t="s">
        <v>88</v>
      </c>
      <c r="H275" s="1" t="s">
        <v>89</v>
      </c>
      <c r="I275" s="1" t="s">
        <v>49</v>
      </c>
      <c r="J275" s="1">
        <v>18</v>
      </c>
      <c r="K275" s="1">
        <v>1332</v>
      </c>
      <c r="L275" s="1">
        <v>1332</v>
      </c>
      <c r="M275" s="1">
        <v>62458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62458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62458</v>
      </c>
      <c r="AJ275" s="1">
        <v>46</v>
      </c>
    </row>
    <row r="276" spans="1:36" x14ac:dyDescent="0.3">
      <c r="A276" s="1">
        <v>11</v>
      </c>
      <c r="B276" s="1" t="s">
        <v>14</v>
      </c>
      <c r="C276" s="1" t="s">
        <v>426</v>
      </c>
      <c r="D276" s="1" t="s">
        <v>438</v>
      </c>
      <c r="E276" s="1" t="s">
        <v>17</v>
      </c>
      <c r="F276" s="1" t="s">
        <v>29</v>
      </c>
      <c r="G276" s="1" t="s">
        <v>30</v>
      </c>
      <c r="H276" s="1" t="s">
        <v>439</v>
      </c>
      <c r="I276" s="1" t="s">
        <v>26</v>
      </c>
      <c r="J276" s="1">
        <v>21</v>
      </c>
      <c r="K276" s="1">
        <v>2959</v>
      </c>
      <c r="L276" s="1">
        <v>2959</v>
      </c>
      <c r="M276" s="1">
        <v>300000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300000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300000</v>
      </c>
      <c r="AJ276" s="1">
        <v>101</v>
      </c>
    </row>
    <row r="277" spans="1:36" x14ac:dyDescent="0.3">
      <c r="A277" s="1">
        <v>12</v>
      </c>
      <c r="B277" s="1" t="s">
        <v>14</v>
      </c>
      <c r="C277" s="1" t="s">
        <v>426</v>
      </c>
      <c r="D277" s="1" t="s">
        <v>440</v>
      </c>
      <c r="E277" s="1" t="s">
        <v>32</v>
      </c>
      <c r="F277" s="1" t="s">
        <v>29</v>
      </c>
      <c r="G277" s="1" t="s">
        <v>268</v>
      </c>
      <c r="H277" s="1" t="s">
        <v>441</v>
      </c>
      <c r="I277" s="1" t="s">
        <v>26</v>
      </c>
      <c r="J277" s="1">
        <v>22</v>
      </c>
      <c r="K277" s="1">
        <v>2372</v>
      </c>
      <c r="L277" s="1">
        <v>2366</v>
      </c>
      <c r="M277" s="1">
        <v>280000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280000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280000</v>
      </c>
      <c r="AJ277" s="1">
        <v>118</v>
      </c>
    </row>
    <row r="278" spans="1:36" x14ac:dyDescent="0.3">
      <c r="A278" s="1">
        <v>13</v>
      </c>
      <c r="B278" s="1" t="s">
        <v>14</v>
      </c>
      <c r="C278" s="1" t="s">
        <v>426</v>
      </c>
      <c r="D278" s="1" t="s">
        <v>576</v>
      </c>
      <c r="E278" s="1" t="s">
        <v>17</v>
      </c>
      <c r="F278" s="1" t="s">
        <v>29</v>
      </c>
      <c r="G278" s="1" t="s">
        <v>61</v>
      </c>
      <c r="H278" s="1" t="s">
        <v>447</v>
      </c>
      <c r="I278" s="1" t="s">
        <v>26</v>
      </c>
      <c r="J278" s="1">
        <v>27</v>
      </c>
      <c r="K278" s="1">
        <v>3547</v>
      </c>
      <c r="L278" s="1">
        <v>3547</v>
      </c>
      <c r="M278" s="1">
        <v>422000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422000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422000</v>
      </c>
      <c r="AJ278" s="1">
        <v>118</v>
      </c>
    </row>
    <row r="279" spans="1:36" hidden="1" x14ac:dyDescent="0.3">
      <c r="A279" s="1">
        <v>14</v>
      </c>
      <c r="B279" s="1" t="s">
        <v>14</v>
      </c>
      <c r="C279" s="1" t="s">
        <v>426</v>
      </c>
      <c r="D279" s="1" t="s">
        <v>16</v>
      </c>
      <c r="E279" s="1" t="s">
        <v>17</v>
      </c>
      <c r="F279" s="1" t="s">
        <v>37</v>
      </c>
      <c r="G279" s="1" t="s">
        <v>121</v>
      </c>
      <c r="H279" s="1" t="s">
        <v>448</v>
      </c>
      <c r="I279" s="1" t="s">
        <v>198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0</v>
      </c>
      <c r="AJ279" s="1">
        <v>0</v>
      </c>
    </row>
    <row r="280" spans="1:36" hidden="1" x14ac:dyDescent="0.3">
      <c r="A280" s="1">
        <v>15</v>
      </c>
      <c r="B280" s="1" t="s">
        <v>14</v>
      </c>
      <c r="C280" s="1" t="s">
        <v>426</v>
      </c>
      <c r="D280" s="1" t="s">
        <v>16</v>
      </c>
      <c r="E280" s="1" t="s">
        <v>17</v>
      </c>
      <c r="F280" s="1" t="s">
        <v>152</v>
      </c>
      <c r="G280" s="1" t="s">
        <v>223</v>
      </c>
      <c r="H280" s="1" t="s">
        <v>449</v>
      </c>
      <c r="I280" s="1" t="s">
        <v>21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0</v>
      </c>
      <c r="AJ280" s="1">
        <v>0</v>
      </c>
    </row>
    <row r="281" spans="1:36" x14ac:dyDescent="0.3">
      <c r="A281" s="1">
        <v>16</v>
      </c>
      <c r="B281" s="1" t="s">
        <v>14</v>
      </c>
      <c r="C281" s="1" t="s">
        <v>426</v>
      </c>
      <c r="D281" s="1" t="s">
        <v>436</v>
      </c>
      <c r="E281" s="1" t="s">
        <v>17</v>
      </c>
      <c r="F281" s="1" t="s">
        <v>29</v>
      </c>
      <c r="G281" s="1" t="s">
        <v>61</v>
      </c>
      <c r="H281" s="1" t="s">
        <v>135</v>
      </c>
      <c r="I281" s="1" t="s">
        <v>26</v>
      </c>
      <c r="J281" s="1">
        <v>18</v>
      </c>
      <c r="K281" s="1">
        <v>2399</v>
      </c>
      <c r="L281" s="1">
        <v>2399</v>
      </c>
      <c r="M281" s="1">
        <v>310000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310000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310000</v>
      </c>
      <c r="AJ281" s="1">
        <v>129</v>
      </c>
    </row>
    <row r="282" spans="1:36" x14ac:dyDescent="0.3">
      <c r="A282" s="1">
        <v>17</v>
      </c>
      <c r="B282" s="1" t="s">
        <v>14</v>
      </c>
      <c r="C282" s="1" t="s">
        <v>426</v>
      </c>
      <c r="D282" s="1" t="s">
        <v>434</v>
      </c>
      <c r="E282" s="1" t="s">
        <v>32</v>
      </c>
      <c r="F282" s="1" t="s">
        <v>29</v>
      </c>
      <c r="G282" s="1" t="s">
        <v>33</v>
      </c>
      <c r="H282" s="1" t="s">
        <v>453</v>
      </c>
      <c r="I282" s="1" t="s">
        <v>26</v>
      </c>
      <c r="J282" s="1">
        <v>21</v>
      </c>
      <c r="K282" s="1">
        <v>2144</v>
      </c>
      <c r="L282" s="1">
        <v>2144</v>
      </c>
      <c r="M282" s="1">
        <v>340000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340000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340000</v>
      </c>
      <c r="AJ282" s="1">
        <v>158</v>
      </c>
    </row>
    <row r="283" spans="1:36" hidden="1" x14ac:dyDescent="0.3">
      <c r="A283" s="1">
        <v>18</v>
      </c>
      <c r="B283" s="1" t="s">
        <v>14</v>
      </c>
      <c r="C283" s="1" t="s">
        <v>426</v>
      </c>
      <c r="D283" s="1" t="s">
        <v>16</v>
      </c>
      <c r="E283" s="1" t="s">
        <v>17</v>
      </c>
      <c r="F283" s="1" t="s">
        <v>37</v>
      </c>
      <c r="G283" s="1" t="s">
        <v>454</v>
      </c>
      <c r="H283" s="1" t="s">
        <v>455</v>
      </c>
      <c r="I283" s="1" t="s">
        <v>198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0</v>
      </c>
      <c r="AJ283" s="1">
        <v>0</v>
      </c>
    </row>
    <row r="284" spans="1:36" hidden="1" x14ac:dyDescent="0.3">
      <c r="A284" s="1">
        <v>19</v>
      </c>
      <c r="B284" s="1" t="s">
        <v>14</v>
      </c>
      <c r="C284" s="1" t="s">
        <v>426</v>
      </c>
      <c r="D284" s="1" t="s">
        <v>16</v>
      </c>
      <c r="E284" s="1" t="s">
        <v>17</v>
      </c>
      <c r="F284" s="1" t="s">
        <v>29</v>
      </c>
      <c r="G284" s="1" t="s">
        <v>61</v>
      </c>
      <c r="H284" s="1" t="s">
        <v>456</v>
      </c>
      <c r="I284" s="1" t="s">
        <v>26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0</v>
      </c>
      <c r="AJ284" s="1">
        <v>0</v>
      </c>
    </row>
    <row r="285" spans="1:36" hidden="1" x14ac:dyDescent="0.3">
      <c r="A285" s="1">
        <v>20</v>
      </c>
      <c r="B285" s="1" t="s">
        <v>14</v>
      </c>
      <c r="C285" s="1" t="s">
        <v>426</v>
      </c>
      <c r="D285" s="1" t="s">
        <v>16</v>
      </c>
      <c r="E285" s="1" t="s">
        <v>17</v>
      </c>
      <c r="F285" s="1" t="s">
        <v>29</v>
      </c>
      <c r="G285" s="1" t="s">
        <v>61</v>
      </c>
      <c r="H285" s="1" t="s">
        <v>457</v>
      </c>
      <c r="I285" s="1" t="s">
        <v>26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0</v>
      </c>
      <c r="AJ285" s="1">
        <v>0</v>
      </c>
    </row>
    <row r="286" spans="1:36" hidden="1" x14ac:dyDescent="0.3">
      <c r="A286" s="1">
        <v>21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29</v>
      </c>
      <c r="G286" s="1" t="s">
        <v>458</v>
      </c>
      <c r="H286" s="1" t="s">
        <v>459</v>
      </c>
      <c r="I286" s="1" t="s">
        <v>26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22</v>
      </c>
      <c r="B287" s="1" t="s">
        <v>14</v>
      </c>
      <c r="C287" s="1" t="s">
        <v>426</v>
      </c>
      <c r="D287" s="1" t="s">
        <v>682</v>
      </c>
      <c r="E287" s="1" t="s">
        <v>17</v>
      </c>
      <c r="F287" s="1" t="s">
        <v>29</v>
      </c>
      <c r="G287" s="1" t="s">
        <v>61</v>
      </c>
      <c r="H287" s="1" t="s">
        <v>460</v>
      </c>
      <c r="I287" s="1" t="s">
        <v>26</v>
      </c>
      <c r="J287" s="1">
        <v>25</v>
      </c>
      <c r="K287" s="1">
        <v>4004</v>
      </c>
      <c r="L287" s="1">
        <v>4004</v>
      </c>
      <c r="M287" s="1">
        <v>380000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380000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380000</v>
      </c>
      <c r="AJ287" s="1">
        <v>94</v>
      </c>
    </row>
    <row r="288" spans="1:36" x14ac:dyDescent="0.3">
      <c r="A288" s="1">
        <v>23</v>
      </c>
      <c r="B288" s="1" t="s">
        <v>14</v>
      </c>
      <c r="C288" s="1" t="s">
        <v>426</v>
      </c>
      <c r="D288" s="1" t="s">
        <v>442</v>
      </c>
      <c r="E288" s="1" t="s">
        <v>17</v>
      </c>
      <c r="F288" s="1" t="s">
        <v>29</v>
      </c>
      <c r="G288" s="1" t="s">
        <v>61</v>
      </c>
      <c r="H288" s="1" t="s">
        <v>461</v>
      </c>
      <c r="I288" s="1" t="s">
        <v>26</v>
      </c>
      <c r="J288" s="1">
        <v>25</v>
      </c>
      <c r="K288" s="1">
        <v>2985</v>
      </c>
      <c r="L288" s="1">
        <v>2985</v>
      </c>
      <c r="M288" s="1">
        <v>343000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343000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343000</v>
      </c>
      <c r="AJ288" s="1">
        <v>114</v>
      </c>
    </row>
    <row r="289" spans="1:36" hidden="1" x14ac:dyDescent="0.3">
      <c r="A289" s="1">
        <v>24</v>
      </c>
      <c r="B289" s="1" t="s">
        <v>14</v>
      </c>
      <c r="C289" s="1" t="s">
        <v>426</v>
      </c>
      <c r="D289" s="1" t="s">
        <v>16</v>
      </c>
      <c r="E289" s="1" t="s">
        <v>17</v>
      </c>
      <c r="F289" s="1" t="s">
        <v>29</v>
      </c>
      <c r="G289" s="1" t="s">
        <v>98</v>
      </c>
      <c r="H289" s="1" t="s">
        <v>462</v>
      </c>
      <c r="I289" s="1" t="s">
        <v>26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0</v>
      </c>
      <c r="AJ289" s="1">
        <v>0</v>
      </c>
    </row>
    <row r="290" spans="1:36" hidden="1" x14ac:dyDescent="0.3">
      <c r="A290" s="1">
        <v>25</v>
      </c>
      <c r="B290" s="1" t="s">
        <v>14</v>
      </c>
      <c r="C290" s="1" t="s">
        <v>426</v>
      </c>
      <c r="D290" s="1" t="s">
        <v>16</v>
      </c>
      <c r="E290" s="1" t="s">
        <v>17</v>
      </c>
      <c r="F290" s="1" t="s">
        <v>29</v>
      </c>
      <c r="G290" s="1" t="s">
        <v>44</v>
      </c>
      <c r="H290" s="1" t="s">
        <v>463</v>
      </c>
      <c r="I290" s="1" t="s">
        <v>21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hidden="1" x14ac:dyDescent="0.3">
      <c r="A291" s="1">
        <v>26</v>
      </c>
      <c r="B291" s="1" t="s">
        <v>14</v>
      </c>
      <c r="C291" s="1" t="s">
        <v>426</v>
      </c>
      <c r="D291" s="1" t="s">
        <v>16</v>
      </c>
      <c r="E291" s="1" t="s">
        <v>17</v>
      </c>
      <c r="F291" s="1" t="s">
        <v>18</v>
      </c>
      <c r="G291" s="1" t="s">
        <v>368</v>
      </c>
      <c r="H291" s="1" t="s">
        <v>464</v>
      </c>
      <c r="I291" s="1" t="s">
        <v>21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0</v>
      </c>
      <c r="AJ291" s="1">
        <v>0</v>
      </c>
    </row>
    <row r="292" spans="1:36" x14ac:dyDescent="0.3">
      <c r="A292" s="2"/>
      <c r="B292" s="2" t="s">
        <v>47</v>
      </c>
      <c r="C292" s="2" t="s">
        <v>426</v>
      </c>
      <c r="D292" s="2"/>
      <c r="E292" s="2"/>
      <c r="F292" s="2"/>
      <c r="G292" s="2"/>
      <c r="H292" s="2"/>
      <c r="I292" s="2"/>
      <c r="J292" s="2"/>
      <c r="K292" s="2">
        <v>21742</v>
      </c>
      <c r="L292" s="2">
        <v>21736</v>
      </c>
      <c r="M292" s="2">
        <v>2437458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2437458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2437458</v>
      </c>
      <c r="AJ292" s="2"/>
    </row>
    <row r="293" spans="1:36" hidden="1" x14ac:dyDescent="0.3">
      <c r="A293" s="1">
        <v>1</v>
      </c>
      <c r="B293" s="1" t="s">
        <v>14</v>
      </c>
      <c r="C293" s="1" t="s">
        <v>465</v>
      </c>
      <c r="D293" s="1" t="s">
        <v>16</v>
      </c>
      <c r="E293" s="1" t="s">
        <v>22</v>
      </c>
      <c r="F293" s="1" t="s">
        <v>29</v>
      </c>
      <c r="G293" s="1" t="s">
        <v>246</v>
      </c>
      <c r="H293" s="1" t="s">
        <v>466</v>
      </c>
      <c r="I293" s="1" t="s">
        <v>26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hidden="1" x14ac:dyDescent="0.3">
      <c r="A294" s="1">
        <v>2</v>
      </c>
      <c r="B294" s="1" t="s">
        <v>14</v>
      </c>
      <c r="C294" s="1" t="s">
        <v>465</v>
      </c>
      <c r="D294" s="1" t="s">
        <v>16</v>
      </c>
      <c r="E294" s="1" t="s">
        <v>17</v>
      </c>
      <c r="F294" s="1" t="s">
        <v>49</v>
      </c>
      <c r="G294" s="1" t="s">
        <v>63</v>
      </c>
      <c r="H294" s="1" t="s">
        <v>467</v>
      </c>
      <c r="I294" s="1" t="s">
        <v>49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0</v>
      </c>
      <c r="AJ294" s="1">
        <v>0</v>
      </c>
    </row>
    <row r="295" spans="1:36" hidden="1" x14ac:dyDescent="0.3">
      <c r="A295" s="1">
        <v>3</v>
      </c>
      <c r="B295" s="1" t="s">
        <v>14</v>
      </c>
      <c r="C295" s="1" t="s">
        <v>465</v>
      </c>
      <c r="D295" s="1" t="s">
        <v>16</v>
      </c>
      <c r="E295" s="1" t="s">
        <v>22</v>
      </c>
      <c r="F295" s="1" t="s">
        <v>49</v>
      </c>
      <c r="G295" s="1" t="s">
        <v>195</v>
      </c>
      <c r="H295" s="1" t="s">
        <v>468</v>
      </c>
      <c r="I295" s="1" t="s">
        <v>49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0</v>
      </c>
      <c r="AJ295" s="1">
        <v>0</v>
      </c>
    </row>
    <row r="296" spans="1:36" hidden="1" x14ac:dyDescent="0.3">
      <c r="A296" s="1">
        <v>4</v>
      </c>
      <c r="B296" s="1" t="s">
        <v>14</v>
      </c>
      <c r="C296" s="1" t="s">
        <v>465</v>
      </c>
      <c r="D296" s="1" t="s">
        <v>16</v>
      </c>
      <c r="E296" s="1" t="s">
        <v>17</v>
      </c>
      <c r="F296" s="1" t="s">
        <v>29</v>
      </c>
      <c r="G296" s="1" t="s">
        <v>98</v>
      </c>
      <c r="H296" s="1" t="s">
        <v>469</v>
      </c>
      <c r="I296" s="1" t="s">
        <v>26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x14ac:dyDescent="0.3">
      <c r="A297" s="2"/>
      <c r="B297" s="2" t="s">
        <v>47</v>
      </c>
      <c r="C297" s="2" t="s">
        <v>465</v>
      </c>
      <c r="D297" s="2"/>
      <c r="E297" s="2"/>
      <c r="F297" s="2"/>
      <c r="G297" s="2"/>
      <c r="H297" s="2"/>
      <c r="I297" s="2"/>
      <c r="J297" s="2"/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/>
    </row>
    <row r="298" spans="1:36" hidden="1" x14ac:dyDescent="0.3">
      <c r="A298" s="1">
        <v>1</v>
      </c>
      <c r="B298" s="1" t="s">
        <v>14</v>
      </c>
      <c r="C298" s="1" t="s">
        <v>472</v>
      </c>
      <c r="D298" s="1" t="s">
        <v>16</v>
      </c>
      <c r="E298" s="1" t="s">
        <v>17</v>
      </c>
      <c r="F298" s="1" t="s">
        <v>49</v>
      </c>
      <c r="G298" s="1" t="s">
        <v>63</v>
      </c>
      <c r="H298" s="1" t="s">
        <v>473</v>
      </c>
      <c r="I298" s="1" t="s">
        <v>49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hidden="1" x14ac:dyDescent="0.3">
      <c r="A299" s="1">
        <v>2</v>
      </c>
      <c r="B299" s="1" t="s">
        <v>14</v>
      </c>
      <c r="C299" s="1" t="s">
        <v>472</v>
      </c>
      <c r="D299" s="1" t="s">
        <v>16</v>
      </c>
      <c r="E299" s="1" t="s">
        <v>17</v>
      </c>
      <c r="F299" s="1" t="s">
        <v>49</v>
      </c>
      <c r="G299" s="1" t="s">
        <v>63</v>
      </c>
      <c r="H299" s="1" t="s">
        <v>474</v>
      </c>
      <c r="I299" s="1" t="s">
        <v>49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7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7">
        <v>0</v>
      </c>
      <c r="AI299" s="7">
        <v>0</v>
      </c>
      <c r="AJ299" s="1">
        <v>0</v>
      </c>
    </row>
    <row r="300" spans="1:36" hidden="1" x14ac:dyDescent="0.3">
      <c r="A300" s="1">
        <v>3</v>
      </c>
      <c r="B300" s="1" t="s">
        <v>14</v>
      </c>
      <c r="C300" s="1" t="s">
        <v>472</v>
      </c>
      <c r="D300" s="1" t="s">
        <v>16</v>
      </c>
      <c r="E300" s="1" t="s">
        <v>17</v>
      </c>
      <c r="F300" s="1" t="s">
        <v>49</v>
      </c>
      <c r="G300" s="1" t="s">
        <v>63</v>
      </c>
      <c r="H300" s="1" t="s">
        <v>475</v>
      </c>
      <c r="I300" s="1" t="s">
        <v>49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hidden="1" x14ac:dyDescent="0.3">
      <c r="A301" s="1">
        <v>4</v>
      </c>
      <c r="B301" s="1" t="s">
        <v>14</v>
      </c>
      <c r="C301" s="1" t="s">
        <v>472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476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hidden="1" x14ac:dyDescent="0.3">
      <c r="A302" s="1">
        <v>5</v>
      </c>
      <c r="B302" s="1" t="s">
        <v>14</v>
      </c>
      <c r="C302" s="1" t="s">
        <v>472</v>
      </c>
      <c r="D302" s="1" t="s">
        <v>16</v>
      </c>
      <c r="E302" s="1" t="s">
        <v>17</v>
      </c>
      <c r="F302" s="1" t="s">
        <v>49</v>
      </c>
      <c r="G302" s="1" t="s">
        <v>63</v>
      </c>
      <c r="H302" s="1" t="s">
        <v>477</v>
      </c>
      <c r="I302" s="1" t="s">
        <v>49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hidden="1" x14ac:dyDescent="0.3">
      <c r="A303" s="1">
        <v>6</v>
      </c>
      <c r="B303" s="1" t="s">
        <v>14</v>
      </c>
      <c r="C303" s="1" t="s">
        <v>472</v>
      </c>
      <c r="D303" s="1" t="s">
        <v>16</v>
      </c>
      <c r="E303" s="1" t="s">
        <v>17</v>
      </c>
      <c r="F303" s="1" t="s">
        <v>18</v>
      </c>
      <c r="G303" s="1" t="s">
        <v>69</v>
      </c>
      <c r="H303" s="1" t="s">
        <v>478</v>
      </c>
      <c r="I303" s="1" t="s">
        <v>21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hidden="1" x14ac:dyDescent="0.3">
      <c r="A304" s="1">
        <v>7</v>
      </c>
      <c r="B304" s="1" t="s">
        <v>14</v>
      </c>
      <c r="C304" s="1" t="s">
        <v>472</v>
      </c>
      <c r="D304" s="1" t="s">
        <v>16</v>
      </c>
      <c r="E304" s="1" t="s">
        <v>17</v>
      </c>
      <c r="F304" s="1" t="s">
        <v>29</v>
      </c>
      <c r="G304" s="1" t="s">
        <v>61</v>
      </c>
      <c r="H304" s="1" t="s">
        <v>479</v>
      </c>
      <c r="I304" s="1" t="s">
        <v>26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hidden="1" x14ac:dyDescent="0.3">
      <c r="A305" s="1">
        <v>8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18</v>
      </c>
      <c r="G305" s="1" t="s">
        <v>19</v>
      </c>
      <c r="H305" s="1" t="s">
        <v>480</v>
      </c>
      <c r="I305" s="1" t="s">
        <v>21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hidden="1" x14ac:dyDescent="0.3">
      <c r="A306" s="1">
        <v>9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40</v>
      </c>
      <c r="G306" s="1" t="s">
        <v>242</v>
      </c>
      <c r="H306" s="1" t="s">
        <v>481</v>
      </c>
      <c r="I306" s="1" t="s">
        <v>26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hidden="1" x14ac:dyDescent="0.3">
      <c r="A307" s="1">
        <v>10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29</v>
      </c>
      <c r="G307" s="1" t="s">
        <v>61</v>
      </c>
      <c r="H307" s="1" t="s">
        <v>482</v>
      </c>
      <c r="I307" s="1" t="s">
        <v>26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hidden="1" x14ac:dyDescent="0.3">
      <c r="A308" s="1">
        <v>11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40</v>
      </c>
      <c r="G308" s="1" t="s">
        <v>242</v>
      </c>
      <c r="H308" s="1" t="s">
        <v>483</v>
      </c>
      <c r="I308" s="1" t="s">
        <v>26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hidden="1" x14ac:dyDescent="0.3">
      <c r="A309" s="1">
        <v>12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49</v>
      </c>
      <c r="G309" s="1" t="s">
        <v>63</v>
      </c>
      <c r="H309" s="1" t="s">
        <v>484</v>
      </c>
      <c r="I309" s="1" t="s">
        <v>49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hidden="1" x14ac:dyDescent="0.3">
      <c r="A310" s="1">
        <v>13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49</v>
      </c>
      <c r="G310" s="1" t="s">
        <v>63</v>
      </c>
      <c r="H310" s="1" t="s">
        <v>485</v>
      </c>
      <c r="I310" s="1" t="s">
        <v>49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hidden="1" x14ac:dyDescent="0.3">
      <c r="A311" s="1">
        <v>14</v>
      </c>
      <c r="B311" s="1" t="s">
        <v>14</v>
      </c>
      <c r="C311" s="1" t="s">
        <v>472</v>
      </c>
      <c r="D311" s="1" t="s">
        <v>16</v>
      </c>
      <c r="E311" s="1" t="s">
        <v>17</v>
      </c>
      <c r="F311" s="1" t="s">
        <v>18</v>
      </c>
      <c r="G311" s="1" t="s">
        <v>104</v>
      </c>
      <c r="H311" s="1" t="s">
        <v>487</v>
      </c>
      <c r="I311" s="1" t="s">
        <v>21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hidden="1" x14ac:dyDescent="0.3">
      <c r="A312" s="1">
        <v>15</v>
      </c>
      <c r="B312" s="1" t="s">
        <v>14</v>
      </c>
      <c r="C312" s="1" t="s">
        <v>472</v>
      </c>
      <c r="D312" s="1" t="s">
        <v>16</v>
      </c>
      <c r="E312" s="1" t="s">
        <v>17</v>
      </c>
      <c r="F312" s="1" t="s">
        <v>49</v>
      </c>
      <c r="G312" s="1" t="s">
        <v>88</v>
      </c>
      <c r="H312" s="1" t="s">
        <v>488</v>
      </c>
      <c r="I312" s="1" t="s">
        <v>49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16</v>
      </c>
      <c r="B313" s="1" t="s">
        <v>14</v>
      </c>
      <c r="C313" s="1" t="s">
        <v>472</v>
      </c>
      <c r="D313" s="1" t="s">
        <v>507</v>
      </c>
      <c r="E313" s="1" t="s">
        <v>17</v>
      </c>
      <c r="F313" s="1" t="s">
        <v>49</v>
      </c>
      <c r="G313" s="1" t="s">
        <v>88</v>
      </c>
      <c r="H313" s="1" t="s">
        <v>91</v>
      </c>
      <c r="I313" s="1" t="s">
        <v>49</v>
      </c>
      <c r="J313" s="1">
        <v>20</v>
      </c>
      <c r="K313" s="1">
        <v>1546</v>
      </c>
      <c r="L313" s="1">
        <v>1546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17</v>
      </c>
      <c r="B314" s="1" t="s">
        <v>14</v>
      </c>
      <c r="C314" s="1" t="s">
        <v>472</v>
      </c>
      <c r="D314" s="1" t="s">
        <v>699</v>
      </c>
      <c r="E314" s="1" t="s">
        <v>17</v>
      </c>
      <c r="F314" s="1" t="s">
        <v>49</v>
      </c>
      <c r="G314" s="1" t="s">
        <v>88</v>
      </c>
      <c r="H314" s="1" t="s">
        <v>492</v>
      </c>
      <c r="I314" s="1" t="s">
        <v>49</v>
      </c>
      <c r="J314" s="1">
        <v>18</v>
      </c>
      <c r="K314" s="1">
        <v>615</v>
      </c>
      <c r="L314" s="1">
        <v>615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18</v>
      </c>
      <c r="B315" s="1" t="s">
        <v>14</v>
      </c>
      <c r="C315" s="1" t="s">
        <v>472</v>
      </c>
      <c r="D315" s="1" t="s">
        <v>109</v>
      </c>
      <c r="E315" s="1" t="s">
        <v>17</v>
      </c>
      <c r="F315" s="1" t="s">
        <v>49</v>
      </c>
      <c r="G315" s="1" t="s">
        <v>88</v>
      </c>
      <c r="H315" s="1" t="s">
        <v>93</v>
      </c>
      <c r="I315" s="1" t="s">
        <v>49</v>
      </c>
      <c r="J315" s="1">
        <v>21</v>
      </c>
      <c r="K315" s="1">
        <v>1265</v>
      </c>
      <c r="L315" s="1">
        <v>1265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19</v>
      </c>
      <c r="B316" s="1" t="s">
        <v>14</v>
      </c>
      <c r="C316" s="1" t="s">
        <v>472</v>
      </c>
      <c r="D316" s="1" t="s">
        <v>486</v>
      </c>
      <c r="E316" s="1" t="s">
        <v>17</v>
      </c>
      <c r="F316" s="1" t="s">
        <v>49</v>
      </c>
      <c r="G316" s="1" t="s">
        <v>88</v>
      </c>
      <c r="H316" s="1" t="s">
        <v>95</v>
      </c>
      <c r="I316" s="1" t="s">
        <v>49</v>
      </c>
      <c r="J316" s="1">
        <v>13</v>
      </c>
      <c r="K316" s="1">
        <v>1275</v>
      </c>
      <c r="L316" s="1">
        <v>1275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hidden="1" x14ac:dyDescent="0.3">
      <c r="A317" s="1">
        <v>20</v>
      </c>
      <c r="B317" s="1" t="s">
        <v>14</v>
      </c>
      <c r="C317" s="1" t="s">
        <v>472</v>
      </c>
      <c r="D317" s="1" t="s">
        <v>16</v>
      </c>
      <c r="E317" s="1" t="s">
        <v>17</v>
      </c>
      <c r="F317" s="1" t="s">
        <v>37</v>
      </c>
      <c r="G317" s="1" t="s">
        <v>38</v>
      </c>
      <c r="H317" s="1" t="s">
        <v>495</v>
      </c>
      <c r="I317" s="1" t="s">
        <v>198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hidden="1" x14ac:dyDescent="0.3">
      <c r="A318" s="1">
        <v>21</v>
      </c>
      <c r="B318" s="1" t="s">
        <v>14</v>
      </c>
      <c r="C318" s="1" t="s">
        <v>472</v>
      </c>
      <c r="D318" s="1" t="s">
        <v>16</v>
      </c>
      <c r="E318" s="1" t="s">
        <v>17</v>
      </c>
      <c r="F318" s="1" t="s">
        <v>29</v>
      </c>
      <c r="G318" s="1" t="s">
        <v>227</v>
      </c>
      <c r="H318" s="1" t="s">
        <v>496</v>
      </c>
      <c r="I318" s="1" t="s">
        <v>26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x14ac:dyDescent="0.3">
      <c r="A319" s="1">
        <v>22</v>
      </c>
      <c r="B319" s="1" t="s">
        <v>14</v>
      </c>
      <c r="C319" s="1" t="s">
        <v>472</v>
      </c>
      <c r="D319" s="1" t="s">
        <v>600</v>
      </c>
      <c r="E319" s="1" t="s">
        <v>17</v>
      </c>
      <c r="F319" s="1" t="s">
        <v>49</v>
      </c>
      <c r="G319" s="1" t="s">
        <v>101</v>
      </c>
      <c r="H319" s="1" t="s">
        <v>498</v>
      </c>
      <c r="I319" s="1" t="s">
        <v>49</v>
      </c>
      <c r="J319" s="1">
        <v>17</v>
      </c>
      <c r="K319" s="1">
        <v>546</v>
      </c>
      <c r="L319" s="1">
        <v>546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x14ac:dyDescent="0.3">
      <c r="A320" s="1">
        <v>23</v>
      </c>
      <c r="B320" s="1" t="s">
        <v>14</v>
      </c>
      <c r="C320" s="1" t="s">
        <v>472</v>
      </c>
      <c r="D320" s="1" t="s">
        <v>581</v>
      </c>
      <c r="E320" s="1" t="s">
        <v>17</v>
      </c>
      <c r="F320" s="1" t="s">
        <v>49</v>
      </c>
      <c r="G320" s="1" t="s">
        <v>101</v>
      </c>
      <c r="H320" s="1" t="s">
        <v>500</v>
      </c>
      <c r="I320" s="1" t="s">
        <v>49</v>
      </c>
      <c r="J320" s="1">
        <v>24</v>
      </c>
      <c r="K320" s="1">
        <v>1977</v>
      </c>
      <c r="L320" s="1">
        <v>1977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24</v>
      </c>
      <c r="B321" s="1" t="s">
        <v>14</v>
      </c>
      <c r="C321" s="1" t="s">
        <v>472</v>
      </c>
      <c r="D321" s="1" t="s">
        <v>501</v>
      </c>
      <c r="E321" s="1" t="s">
        <v>17</v>
      </c>
      <c r="F321" s="1" t="s">
        <v>49</v>
      </c>
      <c r="G321" s="1" t="s">
        <v>101</v>
      </c>
      <c r="H321" s="1" t="s">
        <v>502</v>
      </c>
      <c r="I321" s="1" t="s">
        <v>49</v>
      </c>
      <c r="J321" s="1">
        <v>23</v>
      </c>
      <c r="K321" s="1">
        <v>1179</v>
      </c>
      <c r="L321" s="1">
        <v>1179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25</v>
      </c>
      <c r="B322" s="1" t="s">
        <v>14</v>
      </c>
      <c r="C322" s="1" t="s">
        <v>472</v>
      </c>
      <c r="D322" s="1" t="s">
        <v>514</v>
      </c>
      <c r="E322" s="1" t="s">
        <v>17</v>
      </c>
      <c r="F322" s="1" t="s">
        <v>49</v>
      </c>
      <c r="G322" s="1" t="s">
        <v>101</v>
      </c>
      <c r="H322" s="1" t="s">
        <v>504</v>
      </c>
      <c r="I322" s="1" t="s">
        <v>49</v>
      </c>
      <c r="J322" s="1">
        <v>24</v>
      </c>
      <c r="K322" s="1">
        <v>956</v>
      </c>
      <c r="L322" s="1">
        <v>956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x14ac:dyDescent="0.3">
      <c r="A323" s="1">
        <v>26</v>
      </c>
      <c r="B323" s="1" t="s">
        <v>14</v>
      </c>
      <c r="C323" s="1" t="s">
        <v>472</v>
      </c>
      <c r="D323" s="1" t="s">
        <v>585</v>
      </c>
      <c r="E323" s="1" t="s">
        <v>17</v>
      </c>
      <c r="F323" s="1" t="s">
        <v>49</v>
      </c>
      <c r="G323" s="1" t="s">
        <v>101</v>
      </c>
      <c r="H323" s="1" t="s">
        <v>506</v>
      </c>
      <c r="I323" s="1" t="s">
        <v>49</v>
      </c>
      <c r="J323" s="1">
        <v>22</v>
      </c>
      <c r="K323" s="1">
        <v>1010</v>
      </c>
      <c r="L323" s="1">
        <v>1010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27</v>
      </c>
      <c r="B324" s="1" t="s">
        <v>14</v>
      </c>
      <c r="C324" s="1" t="s">
        <v>472</v>
      </c>
      <c r="D324" s="1" t="s">
        <v>610</v>
      </c>
      <c r="E324" s="1" t="s">
        <v>17</v>
      </c>
      <c r="F324" s="1" t="s">
        <v>49</v>
      </c>
      <c r="G324" s="1" t="s">
        <v>101</v>
      </c>
      <c r="H324" s="1" t="s">
        <v>544</v>
      </c>
      <c r="I324" s="1" t="s">
        <v>49</v>
      </c>
      <c r="J324" s="1">
        <v>21</v>
      </c>
      <c r="K324" s="1">
        <v>841</v>
      </c>
      <c r="L324" s="1">
        <v>841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28</v>
      </c>
      <c r="B325" s="1" t="s">
        <v>14</v>
      </c>
      <c r="C325" s="1" t="s">
        <v>472</v>
      </c>
      <c r="D325" s="1" t="s">
        <v>491</v>
      </c>
      <c r="E325" s="1" t="s">
        <v>17</v>
      </c>
      <c r="F325" s="1" t="s">
        <v>40</v>
      </c>
      <c r="G325" s="1" t="s">
        <v>55</v>
      </c>
      <c r="H325" s="1" t="s">
        <v>112</v>
      </c>
      <c r="I325" s="1" t="s">
        <v>21</v>
      </c>
      <c r="J325" s="1">
        <v>13</v>
      </c>
      <c r="K325" s="1">
        <v>1331</v>
      </c>
      <c r="L325" s="1">
        <v>1331</v>
      </c>
      <c r="M325" s="1">
        <v>186000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186000</v>
      </c>
      <c r="X325" s="1">
        <v>0</v>
      </c>
      <c r="Y325" s="1">
        <v>0</v>
      </c>
      <c r="Z325" s="1">
        <v>7900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7900</v>
      </c>
      <c r="AI325" s="7">
        <v>193900</v>
      </c>
      <c r="AJ325" s="1">
        <v>139</v>
      </c>
    </row>
    <row r="326" spans="1:36" hidden="1" x14ac:dyDescent="0.3">
      <c r="A326" s="1">
        <v>29</v>
      </c>
      <c r="B326" s="1" t="s">
        <v>14</v>
      </c>
      <c r="C326" s="1" t="s">
        <v>472</v>
      </c>
      <c r="D326" s="1" t="s">
        <v>16</v>
      </c>
      <c r="E326" s="1" t="s">
        <v>17</v>
      </c>
      <c r="F326" s="1" t="s">
        <v>49</v>
      </c>
      <c r="G326" s="1" t="s">
        <v>221</v>
      </c>
      <c r="H326" s="1" t="s">
        <v>509</v>
      </c>
      <c r="I326" s="1" t="s">
        <v>49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0</v>
      </c>
      <c r="AJ326" s="1">
        <v>0</v>
      </c>
    </row>
    <row r="327" spans="1:36" x14ac:dyDescent="0.3">
      <c r="A327" s="1">
        <v>30</v>
      </c>
      <c r="B327" s="1" t="s">
        <v>14</v>
      </c>
      <c r="C327" s="1" t="s">
        <v>472</v>
      </c>
      <c r="D327" s="1" t="s">
        <v>580</v>
      </c>
      <c r="E327" s="1" t="s">
        <v>17</v>
      </c>
      <c r="F327" s="1" t="s">
        <v>49</v>
      </c>
      <c r="G327" s="1" t="s">
        <v>101</v>
      </c>
      <c r="H327" s="1" t="s">
        <v>127</v>
      </c>
      <c r="I327" s="1" t="s">
        <v>49</v>
      </c>
      <c r="J327" s="1">
        <v>24</v>
      </c>
      <c r="K327" s="1">
        <v>1430</v>
      </c>
      <c r="L327" s="1">
        <v>1430</v>
      </c>
      <c r="M327" s="1">
        <v>105275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105275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105275</v>
      </c>
      <c r="AJ327" s="1">
        <v>73</v>
      </c>
    </row>
    <row r="328" spans="1:36" x14ac:dyDescent="0.3">
      <c r="A328" s="1">
        <v>31</v>
      </c>
      <c r="B328" s="1" t="s">
        <v>14</v>
      </c>
      <c r="C328" s="1" t="s">
        <v>472</v>
      </c>
      <c r="D328" s="1" t="s">
        <v>499</v>
      </c>
      <c r="E328" s="1" t="s">
        <v>17</v>
      </c>
      <c r="F328" s="1" t="s">
        <v>49</v>
      </c>
      <c r="G328" s="1" t="s">
        <v>101</v>
      </c>
      <c r="H328" s="1" t="s">
        <v>511</v>
      </c>
      <c r="I328" s="1" t="s">
        <v>49</v>
      </c>
      <c r="J328" s="1">
        <v>23</v>
      </c>
      <c r="K328" s="1">
        <v>2495</v>
      </c>
      <c r="L328" s="1">
        <v>2495</v>
      </c>
      <c r="M328" s="1">
        <v>5709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5709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5709</v>
      </c>
      <c r="AJ328" s="1">
        <v>2</v>
      </c>
    </row>
    <row r="329" spans="1:36" hidden="1" x14ac:dyDescent="0.3">
      <c r="A329" s="1">
        <v>32</v>
      </c>
      <c r="B329" s="1" t="s">
        <v>14</v>
      </c>
      <c r="C329" s="1" t="s">
        <v>472</v>
      </c>
      <c r="D329" s="1" t="s">
        <v>16</v>
      </c>
      <c r="E329" s="1" t="s">
        <v>17</v>
      </c>
      <c r="F329" s="1" t="s">
        <v>29</v>
      </c>
      <c r="G329" s="1" t="s">
        <v>98</v>
      </c>
      <c r="H329" s="1" t="s">
        <v>516</v>
      </c>
      <c r="I329" s="1" t="s">
        <v>26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0</v>
      </c>
      <c r="AJ329" s="1">
        <v>0</v>
      </c>
    </row>
    <row r="330" spans="1:36" x14ac:dyDescent="0.3">
      <c r="A330" s="1">
        <v>33</v>
      </c>
      <c r="B330" s="1" t="s">
        <v>14</v>
      </c>
      <c r="C330" s="1" t="s">
        <v>472</v>
      </c>
      <c r="D330" s="1" t="s">
        <v>700</v>
      </c>
      <c r="E330" s="1" t="s">
        <v>17</v>
      </c>
      <c r="F330" s="1" t="s">
        <v>29</v>
      </c>
      <c r="G330" s="1" t="s">
        <v>61</v>
      </c>
      <c r="H330" s="1" t="s">
        <v>518</v>
      </c>
      <c r="I330" s="1" t="s">
        <v>26</v>
      </c>
      <c r="J330" s="1">
        <v>20</v>
      </c>
      <c r="K330" s="1">
        <v>1940</v>
      </c>
      <c r="L330" s="1">
        <v>1940</v>
      </c>
      <c r="M330" s="1">
        <v>273000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273000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273000</v>
      </c>
      <c r="AJ330" s="1">
        <v>140</v>
      </c>
    </row>
    <row r="331" spans="1:36" x14ac:dyDescent="0.3">
      <c r="A331" s="1">
        <v>34</v>
      </c>
      <c r="B331" s="1" t="s">
        <v>14</v>
      </c>
      <c r="C331" s="1" t="s">
        <v>472</v>
      </c>
      <c r="D331" s="1" t="s">
        <v>583</v>
      </c>
      <c r="E331" s="1" t="s">
        <v>17</v>
      </c>
      <c r="F331" s="1" t="s">
        <v>29</v>
      </c>
      <c r="G331" s="1" t="s">
        <v>61</v>
      </c>
      <c r="H331" s="1" t="s">
        <v>520</v>
      </c>
      <c r="I331" s="1" t="s">
        <v>26</v>
      </c>
      <c r="J331" s="1">
        <v>24</v>
      </c>
      <c r="K331" s="1">
        <v>3857</v>
      </c>
      <c r="L331" s="1">
        <v>3857</v>
      </c>
      <c r="M331" s="1">
        <v>403000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403000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403000</v>
      </c>
      <c r="AJ331" s="1">
        <v>104</v>
      </c>
    </row>
    <row r="332" spans="1:36" hidden="1" x14ac:dyDescent="0.3">
      <c r="A332" s="1">
        <v>35</v>
      </c>
      <c r="B332" s="1" t="s">
        <v>14</v>
      </c>
      <c r="C332" s="1" t="s">
        <v>472</v>
      </c>
      <c r="D332" s="1" t="s">
        <v>16</v>
      </c>
      <c r="E332" s="1" t="s">
        <v>17</v>
      </c>
      <c r="F332" s="1" t="s">
        <v>29</v>
      </c>
      <c r="G332" s="1" t="s">
        <v>38</v>
      </c>
      <c r="H332" s="1" t="s">
        <v>523</v>
      </c>
      <c r="I332" s="1" t="s">
        <v>21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0</v>
      </c>
      <c r="AJ332" s="1">
        <v>0</v>
      </c>
    </row>
    <row r="333" spans="1:36" hidden="1" x14ac:dyDescent="0.3">
      <c r="A333" s="1">
        <v>36</v>
      </c>
      <c r="B333" s="1" t="s">
        <v>14</v>
      </c>
      <c r="C333" s="1" t="s">
        <v>472</v>
      </c>
      <c r="D333" s="1" t="s">
        <v>16</v>
      </c>
      <c r="E333" s="1" t="s">
        <v>17</v>
      </c>
      <c r="F333" s="1" t="s">
        <v>49</v>
      </c>
      <c r="G333" s="1" t="s">
        <v>221</v>
      </c>
      <c r="H333" s="1" t="s">
        <v>524</v>
      </c>
      <c r="I333" s="1" t="s">
        <v>49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0</v>
      </c>
      <c r="AJ333" s="1">
        <v>0</v>
      </c>
    </row>
    <row r="334" spans="1:36" x14ac:dyDescent="0.3">
      <c r="A334" s="1">
        <v>37</v>
      </c>
      <c r="B334" s="1" t="s">
        <v>14</v>
      </c>
      <c r="C334" s="1" t="s">
        <v>472</v>
      </c>
      <c r="D334" s="1" t="s">
        <v>491</v>
      </c>
      <c r="E334" s="1" t="s">
        <v>17</v>
      </c>
      <c r="F334" s="1" t="s">
        <v>37</v>
      </c>
      <c r="G334" s="1" t="s">
        <v>123</v>
      </c>
      <c r="H334" s="1" t="s">
        <v>525</v>
      </c>
      <c r="I334" s="1" t="s">
        <v>21</v>
      </c>
      <c r="J334" s="1">
        <v>7</v>
      </c>
      <c r="K334" s="1">
        <v>538</v>
      </c>
      <c r="L334" s="1">
        <v>538</v>
      </c>
      <c r="M334" s="1">
        <v>123000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123000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123000</v>
      </c>
      <c r="AJ334" s="1">
        <v>228</v>
      </c>
    </row>
    <row r="335" spans="1:36" x14ac:dyDescent="0.3">
      <c r="A335" s="1">
        <v>38</v>
      </c>
      <c r="B335" s="1" t="s">
        <v>14</v>
      </c>
      <c r="C335" s="1" t="s">
        <v>472</v>
      </c>
      <c r="D335" s="1" t="s">
        <v>600</v>
      </c>
      <c r="E335" s="1" t="s">
        <v>17</v>
      </c>
      <c r="F335" s="1" t="s">
        <v>49</v>
      </c>
      <c r="G335" s="1" t="s">
        <v>101</v>
      </c>
      <c r="H335" s="1" t="s">
        <v>526</v>
      </c>
      <c r="I335" s="1" t="s">
        <v>49</v>
      </c>
      <c r="J335" s="1">
        <v>4</v>
      </c>
      <c r="K335" s="1">
        <v>100</v>
      </c>
      <c r="L335" s="1">
        <v>100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hidden="1" x14ac:dyDescent="0.3">
      <c r="A336" s="1">
        <v>39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29</v>
      </c>
      <c r="G336" s="1" t="s">
        <v>44</v>
      </c>
      <c r="H336" s="1" t="s">
        <v>527</v>
      </c>
      <c r="I336" s="1" t="s">
        <v>21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hidden="1" x14ac:dyDescent="0.3">
      <c r="A337" s="1">
        <v>40</v>
      </c>
      <c r="B337" s="1" t="s">
        <v>14</v>
      </c>
      <c r="C337" s="1" t="s">
        <v>472</v>
      </c>
      <c r="D337" s="1" t="s">
        <v>16</v>
      </c>
      <c r="E337" s="1" t="s">
        <v>17</v>
      </c>
      <c r="F337" s="1" t="s">
        <v>29</v>
      </c>
      <c r="G337" s="1" t="s">
        <v>44</v>
      </c>
      <c r="H337" s="1" t="s">
        <v>528</v>
      </c>
      <c r="I337" s="1" t="s">
        <v>21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0</v>
      </c>
      <c r="AJ337" s="1">
        <v>0</v>
      </c>
    </row>
    <row r="338" spans="1:36" hidden="1" x14ac:dyDescent="0.3">
      <c r="A338" s="1">
        <v>41</v>
      </c>
      <c r="B338" s="1" t="s">
        <v>14</v>
      </c>
      <c r="C338" s="1" t="s">
        <v>472</v>
      </c>
      <c r="D338" s="1" t="s">
        <v>16</v>
      </c>
      <c r="E338" s="1" t="s">
        <v>17</v>
      </c>
      <c r="F338" s="1" t="s">
        <v>29</v>
      </c>
      <c r="G338" s="1" t="s">
        <v>44</v>
      </c>
      <c r="H338" s="1" t="s">
        <v>529</v>
      </c>
      <c r="I338" s="1" t="s">
        <v>21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hidden="1" x14ac:dyDescent="0.3">
      <c r="A339" s="1">
        <v>42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29</v>
      </c>
      <c r="G339" s="1" t="s">
        <v>44</v>
      </c>
      <c r="H339" s="1" t="s">
        <v>530</v>
      </c>
      <c r="I339" s="1" t="s">
        <v>21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hidden="1" x14ac:dyDescent="0.3">
      <c r="A340" s="1">
        <v>43</v>
      </c>
      <c r="B340" s="1" t="s">
        <v>14</v>
      </c>
      <c r="C340" s="1" t="s">
        <v>472</v>
      </c>
      <c r="D340" s="1" t="s">
        <v>16</v>
      </c>
      <c r="E340" s="1" t="s">
        <v>17</v>
      </c>
      <c r="F340" s="1" t="s">
        <v>29</v>
      </c>
      <c r="G340" s="1" t="s">
        <v>44</v>
      </c>
      <c r="H340" s="1" t="s">
        <v>531</v>
      </c>
      <c r="I340" s="1" t="s">
        <v>21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hidden="1" x14ac:dyDescent="0.3">
      <c r="A341" s="1">
        <v>44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29</v>
      </c>
      <c r="G341" s="1" t="s">
        <v>44</v>
      </c>
      <c r="H341" s="1" t="s">
        <v>532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hidden="1" x14ac:dyDescent="0.3">
      <c r="A342" s="1">
        <v>45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37</v>
      </c>
      <c r="G342" s="1" t="s">
        <v>533</v>
      </c>
      <c r="H342" s="1" t="s">
        <v>534</v>
      </c>
      <c r="I342" s="1" t="s">
        <v>21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hidden="1" x14ac:dyDescent="0.3">
      <c r="A343" s="1">
        <v>46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18</v>
      </c>
      <c r="G343" s="1" t="s">
        <v>368</v>
      </c>
      <c r="H343" s="1" t="s">
        <v>535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hidden="1" x14ac:dyDescent="0.3">
      <c r="A344" s="1">
        <v>47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18</v>
      </c>
      <c r="G344" s="1" t="s">
        <v>368</v>
      </c>
      <c r="H344" s="1" t="s">
        <v>536</v>
      </c>
      <c r="I344" s="1" t="s">
        <v>21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hidden="1" x14ac:dyDescent="0.3">
      <c r="A345" s="1">
        <v>48</v>
      </c>
      <c r="B345" s="1" t="s">
        <v>14</v>
      </c>
      <c r="C345" s="1" t="s">
        <v>472</v>
      </c>
      <c r="D345" s="1" t="s">
        <v>16</v>
      </c>
      <c r="E345" s="1" t="s">
        <v>17</v>
      </c>
      <c r="F345" s="1" t="s">
        <v>18</v>
      </c>
      <c r="G345" s="1" t="s">
        <v>368</v>
      </c>
      <c r="H345" s="1" t="s">
        <v>537</v>
      </c>
      <c r="I345" s="1" t="s">
        <v>21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0</v>
      </c>
      <c r="AJ345" s="1">
        <v>0</v>
      </c>
    </row>
    <row r="346" spans="1:36" hidden="1" x14ac:dyDescent="0.3">
      <c r="A346" s="1">
        <v>49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18</v>
      </c>
      <c r="G346" s="1" t="s">
        <v>368</v>
      </c>
      <c r="H346" s="1" t="s">
        <v>538</v>
      </c>
      <c r="I346" s="1" t="s">
        <v>21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hidden="1" x14ac:dyDescent="0.3">
      <c r="A347" s="1">
        <v>50</v>
      </c>
      <c r="B347" s="1" t="s">
        <v>14</v>
      </c>
      <c r="C347" s="1" t="s">
        <v>472</v>
      </c>
      <c r="D347" s="1" t="s">
        <v>16</v>
      </c>
      <c r="E347" s="1" t="s">
        <v>17</v>
      </c>
      <c r="F347" s="1" t="s">
        <v>18</v>
      </c>
      <c r="G347" s="1" t="s">
        <v>368</v>
      </c>
      <c r="H347" s="1" t="s">
        <v>539</v>
      </c>
      <c r="I347" s="1" t="s">
        <v>21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hidden="1" x14ac:dyDescent="0.3">
      <c r="A348" s="1">
        <v>51</v>
      </c>
      <c r="B348" s="1" t="s">
        <v>14</v>
      </c>
      <c r="C348" s="1" t="s">
        <v>472</v>
      </c>
      <c r="D348" s="1" t="s">
        <v>16</v>
      </c>
      <c r="E348" s="1" t="s">
        <v>17</v>
      </c>
      <c r="F348" s="1" t="s">
        <v>29</v>
      </c>
      <c r="G348" s="1" t="s">
        <v>246</v>
      </c>
      <c r="H348" s="1" t="s">
        <v>540</v>
      </c>
      <c r="I348" s="1" t="s">
        <v>26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0</v>
      </c>
      <c r="AJ348" s="1">
        <v>0</v>
      </c>
    </row>
    <row r="349" spans="1:36" x14ac:dyDescent="0.3">
      <c r="A349" s="2"/>
      <c r="B349" s="2" t="s">
        <v>47</v>
      </c>
      <c r="C349" s="2" t="s">
        <v>472</v>
      </c>
      <c r="D349" s="2"/>
      <c r="E349" s="2"/>
      <c r="F349" s="2"/>
      <c r="G349" s="2"/>
      <c r="H349" s="2"/>
      <c r="I349" s="2"/>
      <c r="J349" s="2"/>
      <c r="K349" s="2">
        <v>22901</v>
      </c>
      <c r="L349" s="2">
        <v>22901</v>
      </c>
      <c r="M349" s="2">
        <v>1095984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1095984</v>
      </c>
      <c r="X349" s="2">
        <v>0</v>
      </c>
      <c r="Y349" s="2">
        <v>0</v>
      </c>
      <c r="Z349" s="2">
        <v>7900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7900</v>
      </c>
      <c r="AI349" s="2">
        <v>1103884</v>
      </c>
      <c r="AJ349" s="2"/>
    </row>
    <row r="350" spans="1:36" x14ac:dyDescent="0.3">
      <c r="A350" s="1">
        <v>1</v>
      </c>
      <c r="B350" s="1" t="s">
        <v>14</v>
      </c>
      <c r="C350" s="1" t="s">
        <v>545</v>
      </c>
      <c r="D350" s="1" t="s">
        <v>742</v>
      </c>
      <c r="E350" s="1" t="s">
        <v>17</v>
      </c>
      <c r="F350" s="1" t="s">
        <v>29</v>
      </c>
      <c r="G350" s="1" t="s">
        <v>144</v>
      </c>
      <c r="H350" s="1" t="s">
        <v>546</v>
      </c>
      <c r="I350" s="1" t="s">
        <v>21</v>
      </c>
      <c r="J350" s="1">
        <v>6</v>
      </c>
      <c r="K350" s="1">
        <v>121</v>
      </c>
      <c r="L350" s="1">
        <v>121</v>
      </c>
      <c r="M350" s="1">
        <v>60000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7">
        <v>60000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7">
        <v>0</v>
      </c>
      <c r="AI350" s="7">
        <v>60000</v>
      </c>
      <c r="AJ350" s="1">
        <v>495</v>
      </c>
    </row>
    <row r="351" spans="1:36" x14ac:dyDescent="0.3">
      <c r="A351" s="2"/>
      <c r="B351" s="2" t="s">
        <v>47</v>
      </c>
      <c r="C351" s="2" t="s">
        <v>545</v>
      </c>
      <c r="D351" s="2"/>
      <c r="E351" s="2"/>
      <c r="F351" s="2"/>
      <c r="G351" s="2"/>
      <c r="H351" s="2"/>
      <c r="I351" s="2"/>
      <c r="J351" s="2"/>
      <c r="K351" s="2">
        <v>121</v>
      </c>
      <c r="L351" s="2">
        <v>121</v>
      </c>
      <c r="M351" s="2">
        <v>60000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60000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60000</v>
      </c>
      <c r="AJ351" s="2"/>
    </row>
    <row r="352" spans="1:36" x14ac:dyDescent="0.3">
      <c r="A352" s="1">
        <v>1</v>
      </c>
      <c r="B352" s="1" t="s">
        <v>14</v>
      </c>
      <c r="C352" s="1" t="s">
        <v>547</v>
      </c>
      <c r="D352" s="1" t="s">
        <v>313</v>
      </c>
      <c r="E352" s="1" t="s">
        <v>17</v>
      </c>
      <c r="F352" s="1" t="s">
        <v>49</v>
      </c>
      <c r="G352" s="1" t="s">
        <v>101</v>
      </c>
      <c r="H352" s="1" t="s">
        <v>102</v>
      </c>
      <c r="I352" s="1" t="s">
        <v>49</v>
      </c>
      <c r="J352" s="1">
        <v>11</v>
      </c>
      <c r="K352" s="1">
        <v>1688</v>
      </c>
      <c r="L352" s="1">
        <v>1688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7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7">
        <v>0</v>
      </c>
      <c r="AI352" s="7">
        <v>0</v>
      </c>
      <c r="AJ352" s="1">
        <v>0</v>
      </c>
    </row>
    <row r="353" spans="1:36" hidden="1" x14ac:dyDescent="0.3">
      <c r="A353" s="1">
        <v>2</v>
      </c>
      <c r="B353" s="1" t="s">
        <v>14</v>
      </c>
      <c r="C353" s="1" t="s">
        <v>547</v>
      </c>
      <c r="D353" s="1" t="s">
        <v>16</v>
      </c>
      <c r="E353" s="1" t="s">
        <v>17</v>
      </c>
      <c r="F353" s="1" t="s">
        <v>29</v>
      </c>
      <c r="G353" s="1" t="s">
        <v>44</v>
      </c>
      <c r="H353" s="1" t="s">
        <v>548</v>
      </c>
      <c r="I353" s="1" t="s">
        <v>21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0</v>
      </c>
      <c r="AJ353" s="1">
        <v>0</v>
      </c>
    </row>
    <row r="354" spans="1:36" x14ac:dyDescent="0.3">
      <c r="A354" s="2"/>
      <c r="B354" s="2" t="s">
        <v>47</v>
      </c>
      <c r="C354" s="2" t="s">
        <v>547</v>
      </c>
      <c r="D354" s="2"/>
      <c r="E354" s="2"/>
      <c r="F354" s="2"/>
      <c r="G354" s="2"/>
      <c r="H354" s="2"/>
      <c r="I354" s="2"/>
      <c r="J354" s="2"/>
      <c r="K354" s="2">
        <v>1688</v>
      </c>
      <c r="L354" s="2">
        <v>1688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/>
    </row>
    <row r="355" spans="1:36" x14ac:dyDescent="0.3">
      <c r="A355" s="1">
        <v>1</v>
      </c>
      <c r="B355" s="1" t="s">
        <v>14</v>
      </c>
      <c r="C355" s="1" t="s">
        <v>549</v>
      </c>
      <c r="D355" s="1" t="s">
        <v>750</v>
      </c>
      <c r="E355" s="1" t="s">
        <v>17</v>
      </c>
      <c r="F355" s="1" t="s">
        <v>29</v>
      </c>
      <c r="G355" s="1" t="s">
        <v>144</v>
      </c>
      <c r="H355" s="1" t="s">
        <v>550</v>
      </c>
      <c r="I355" s="1" t="s">
        <v>21</v>
      </c>
      <c r="J355" s="1">
        <v>17</v>
      </c>
      <c r="K355" s="1">
        <v>2607</v>
      </c>
      <c r="L355" s="1">
        <v>2607</v>
      </c>
      <c r="M355" s="1">
        <v>307000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307000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307000</v>
      </c>
      <c r="AJ355" s="1">
        <v>117</v>
      </c>
    </row>
    <row r="356" spans="1:36" x14ac:dyDescent="0.3">
      <c r="A356" s="2"/>
      <c r="B356" s="2" t="s">
        <v>47</v>
      </c>
      <c r="C356" s="2" t="s">
        <v>549</v>
      </c>
      <c r="D356" s="2"/>
      <c r="E356" s="2"/>
      <c r="F356" s="2"/>
      <c r="G356" s="2"/>
      <c r="H356" s="2"/>
      <c r="I356" s="2"/>
      <c r="J356" s="2"/>
      <c r="K356" s="2">
        <v>2607</v>
      </c>
      <c r="L356" s="2">
        <v>2607</v>
      </c>
      <c r="M356" s="2">
        <v>307000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307000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307000</v>
      </c>
      <c r="AJ356" s="2"/>
    </row>
    <row r="357" spans="1:36" x14ac:dyDescent="0.3">
      <c r="A357" s="2"/>
      <c r="B357" s="2" t="s">
        <v>12</v>
      </c>
      <c r="C357" s="2" t="s">
        <v>14</v>
      </c>
      <c r="D357" s="2"/>
      <c r="E357" s="2"/>
      <c r="F357" s="2"/>
      <c r="G357" s="2"/>
      <c r="H357" s="2"/>
      <c r="I357" s="2"/>
      <c r="J357" s="2"/>
      <c r="K357" s="2">
        <v>248953</v>
      </c>
      <c r="L357" s="2">
        <v>248919</v>
      </c>
      <c r="M357" s="2">
        <v>26463113</v>
      </c>
      <c r="N357" s="2">
        <v>0</v>
      </c>
      <c r="O357" s="2">
        <v>0</v>
      </c>
      <c r="P357" s="2">
        <v>0</v>
      </c>
      <c r="Q357" s="2">
        <v>10000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26473113</v>
      </c>
      <c r="X357" s="2">
        <v>0</v>
      </c>
      <c r="Y357" s="2">
        <v>0</v>
      </c>
      <c r="Z357" s="2">
        <v>8900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8900</v>
      </c>
      <c r="AI357" s="2">
        <v>26482013</v>
      </c>
      <c r="AJ357" s="2"/>
    </row>
    <row r="358" spans="1:36" x14ac:dyDescent="0.3">
      <c r="A358" s="3">
        <v>341</v>
      </c>
      <c r="B358" s="3"/>
      <c r="C358" s="3"/>
      <c r="D358" s="3"/>
      <c r="E358" s="3"/>
      <c r="F358" s="3"/>
      <c r="G358" s="3"/>
      <c r="H358" s="3"/>
      <c r="I358" s="3"/>
      <c r="J358" s="3"/>
      <c r="K358" s="3">
        <v>248953</v>
      </c>
      <c r="L358" s="3">
        <v>248919</v>
      </c>
      <c r="M358" s="3">
        <v>26463113</v>
      </c>
      <c r="N358" s="3">
        <v>0</v>
      </c>
      <c r="O358" s="3">
        <v>0</v>
      </c>
      <c r="P358" s="3">
        <v>0</v>
      </c>
      <c r="Q358" s="3">
        <v>10000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26473113</v>
      </c>
      <c r="X358" s="3">
        <v>0</v>
      </c>
      <c r="Y358" s="3">
        <v>0</v>
      </c>
      <c r="Z358" s="3">
        <v>8900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8900</v>
      </c>
      <c r="AI358" s="3">
        <v>26482013</v>
      </c>
      <c r="AJ358" s="3"/>
    </row>
    <row r="359" spans="1:3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7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7"/>
      <c r="AJ359" s="1"/>
    </row>
  </sheetData>
  <autoFilter ref="A2:AQ358" xr:uid="{00000000-0009-0000-0000-000007000000}">
    <filterColumn colId="9">
      <filters blank="1">
        <filter val="11"/>
        <filter val="12"/>
        <filter val="13"/>
        <filter val="14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7"/>
        <filter val="3"/>
        <filter val="4"/>
        <filter val="6"/>
        <filter val="7"/>
        <filter val="8"/>
        <filter val="9"/>
      </filters>
    </filterColumn>
  </autoFilter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theme="4" tint="0.79998168889431442"/>
  </sheetPr>
  <dimension ref="A1:AQ359"/>
  <sheetViews>
    <sheetView zoomScale="70" zoomScaleNormal="70" workbookViewId="0">
      <selection activeCell="J103" sqref="J103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702</v>
      </c>
      <c r="B1" s="114" t="s">
        <v>743</v>
      </c>
      <c r="C1" s="116" t="s">
        <v>687</v>
      </c>
      <c r="D1" s="116" t="s">
        <v>727</v>
      </c>
      <c r="E1" s="114" t="s">
        <v>659</v>
      </c>
      <c r="F1" s="114" t="s">
        <v>689</v>
      </c>
      <c r="G1" s="114" t="s">
        <v>704</v>
      </c>
      <c r="H1" s="114" t="s">
        <v>672</v>
      </c>
      <c r="I1" s="114" t="s">
        <v>552</v>
      </c>
      <c r="J1" s="114" t="s">
        <v>691</v>
      </c>
      <c r="K1" s="115" t="s">
        <v>706</v>
      </c>
      <c r="L1" s="115" t="s">
        <v>707</v>
      </c>
      <c r="M1" s="110" t="s">
        <v>674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694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725</v>
      </c>
      <c r="AJ1" s="113" t="s">
        <v>639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638</v>
      </c>
      <c r="AI2" s="113"/>
      <c r="AJ2" s="113" t="s">
        <v>639</v>
      </c>
    </row>
    <row r="3" spans="1:43" hidden="1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hidden="1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hidden="1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611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11</v>
      </c>
      <c r="K6" s="1">
        <v>927</v>
      </c>
      <c r="L6" s="1">
        <v>927</v>
      </c>
      <c r="M6" s="1">
        <v>100000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100000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100000</v>
      </c>
      <c r="AJ6" s="1">
        <v>107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587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11</v>
      </c>
      <c r="K7" s="1">
        <v>1335</v>
      </c>
      <c r="L7" s="1">
        <v>1335</v>
      </c>
      <c r="M7" s="1">
        <v>190000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190000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190000</v>
      </c>
      <c r="AJ7" s="1">
        <v>142</v>
      </c>
    </row>
    <row r="8" spans="1:43" hidden="1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hidden="1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hidden="1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hidden="1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hidden="1" x14ac:dyDescent="0.3">
      <c r="A12" s="1">
        <v>10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0</v>
      </c>
      <c r="AJ12" s="1">
        <v>0</v>
      </c>
    </row>
    <row r="13" spans="1:43" hidden="1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2262</v>
      </c>
      <c r="L14" s="2">
        <v>2262</v>
      </c>
      <c r="M14" s="2">
        <v>290000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290000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290000</v>
      </c>
      <c r="AJ14" s="2"/>
    </row>
    <row r="15" spans="1:43" hidden="1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hidden="1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12</v>
      </c>
      <c r="K17" s="1">
        <v>803</v>
      </c>
      <c r="L17" s="1">
        <v>803</v>
      </c>
      <c r="M17" s="1">
        <v>80000</v>
      </c>
      <c r="N17" s="1">
        <v>0</v>
      </c>
      <c r="O17" s="1">
        <v>0</v>
      </c>
      <c r="P17" s="1">
        <v>0</v>
      </c>
      <c r="Q17" s="1">
        <v>35000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115000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115000</v>
      </c>
      <c r="AJ17" s="1">
        <v>99</v>
      </c>
    </row>
    <row r="18" spans="1:36" hidden="1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15</v>
      </c>
      <c r="K19" s="1">
        <v>1346</v>
      </c>
      <c r="L19" s="1">
        <v>1346</v>
      </c>
      <c r="M19" s="1">
        <v>150000</v>
      </c>
      <c r="N19" s="1">
        <v>0</v>
      </c>
      <c r="O19" s="1">
        <v>0</v>
      </c>
      <c r="P19" s="1">
        <v>0</v>
      </c>
      <c r="Q19" s="1">
        <v>35000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185000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185000</v>
      </c>
      <c r="AJ19" s="1">
        <v>111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2149</v>
      </c>
      <c r="L20" s="2">
        <v>2149</v>
      </c>
      <c r="M20" s="2">
        <v>230000</v>
      </c>
      <c r="N20" s="2">
        <v>0</v>
      </c>
      <c r="O20" s="2">
        <v>0</v>
      </c>
      <c r="P20" s="2">
        <v>0</v>
      </c>
      <c r="Q20" s="2">
        <v>70000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300000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300000</v>
      </c>
      <c r="AJ20" s="2"/>
    </row>
    <row r="21" spans="1:36" hidden="1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hidden="1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hidden="1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hidden="1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hidden="1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hidden="1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hidden="1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hidden="1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hidden="1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hidden="1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hidden="1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hidden="1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hidden="1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hidden="1" x14ac:dyDescent="0.3">
      <c r="A34" s="1">
        <v>14</v>
      </c>
      <c r="B34" s="1" t="s">
        <v>14</v>
      </c>
      <c r="C34" s="1" t="s">
        <v>60</v>
      </c>
      <c r="D34" s="1" t="s">
        <v>16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0</v>
      </c>
      <c r="AJ34" s="1">
        <v>0</v>
      </c>
    </row>
    <row r="35" spans="1:36" hidden="1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hidden="1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92</v>
      </c>
      <c r="E37" s="1" t="s">
        <v>17</v>
      </c>
      <c r="F37" s="1" t="s">
        <v>29</v>
      </c>
      <c r="G37" s="1" t="s">
        <v>30</v>
      </c>
      <c r="H37" s="1" t="s">
        <v>392</v>
      </c>
      <c r="I37" s="1" t="s">
        <v>21</v>
      </c>
      <c r="J37" s="1">
        <v>16</v>
      </c>
      <c r="K37" s="1">
        <v>808</v>
      </c>
      <c r="L37" s="1">
        <v>808</v>
      </c>
      <c r="M37" s="1">
        <v>127000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127000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127000</v>
      </c>
      <c r="AJ37" s="1">
        <v>157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679</v>
      </c>
      <c r="E38" s="1" t="s">
        <v>17</v>
      </c>
      <c r="F38" s="1" t="s">
        <v>29</v>
      </c>
      <c r="G38" s="1" t="s">
        <v>30</v>
      </c>
      <c r="H38" s="1" t="s">
        <v>323</v>
      </c>
      <c r="I38" s="1" t="s">
        <v>21</v>
      </c>
      <c r="J38" s="1">
        <v>22</v>
      </c>
      <c r="K38" s="1">
        <v>1443</v>
      </c>
      <c r="L38" s="1">
        <v>1443</v>
      </c>
      <c r="M38" s="1">
        <v>150000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150000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150000</v>
      </c>
      <c r="AJ38" s="1">
        <v>103</v>
      </c>
    </row>
    <row r="39" spans="1:36" hidden="1" x14ac:dyDescent="0.3">
      <c r="A39" s="1">
        <v>19</v>
      </c>
      <c r="B39" s="1" t="s">
        <v>14</v>
      </c>
      <c r="C39" s="1" t="s">
        <v>60</v>
      </c>
      <c r="D39" s="1" t="s">
        <v>16</v>
      </c>
      <c r="E39" s="1" t="s">
        <v>17</v>
      </c>
      <c r="F39" s="1" t="s">
        <v>29</v>
      </c>
      <c r="G39" s="1" t="s">
        <v>85</v>
      </c>
      <c r="H39" s="1" t="s">
        <v>86</v>
      </c>
      <c r="I39" s="1" t="s">
        <v>26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603</v>
      </c>
      <c r="E40" s="1" t="s">
        <v>17</v>
      </c>
      <c r="F40" s="1" t="s">
        <v>29</v>
      </c>
      <c r="G40" s="1" t="s">
        <v>30</v>
      </c>
      <c r="H40" s="1" t="s">
        <v>395</v>
      </c>
      <c r="I40" s="1" t="s">
        <v>26</v>
      </c>
      <c r="J40" s="1">
        <v>16</v>
      </c>
      <c r="K40" s="1">
        <v>2695</v>
      </c>
      <c r="L40" s="1">
        <v>2695</v>
      </c>
      <c r="M40" s="1">
        <v>259000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259000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259000</v>
      </c>
      <c r="AJ40" s="1">
        <v>96</v>
      </c>
    </row>
    <row r="41" spans="1:36" hidden="1" x14ac:dyDescent="0.3">
      <c r="A41" s="1">
        <v>21</v>
      </c>
      <c r="B41" s="1" t="s">
        <v>14</v>
      </c>
      <c r="C41" s="1" t="s">
        <v>60</v>
      </c>
      <c r="D41" s="1" t="s">
        <v>16</v>
      </c>
      <c r="E41" s="1" t="s">
        <v>17</v>
      </c>
      <c r="F41" s="1" t="s">
        <v>29</v>
      </c>
      <c r="G41" s="1" t="s">
        <v>98</v>
      </c>
      <c r="H41" s="1" t="s">
        <v>99</v>
      </c>
      <c r="I41" s="1" t="s">
        <v>26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0</v>
      </c>
      <c r="AJ41" s="1">
        <v>0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106</v>
      </c>
      <c r="E42" s="1" t="s">
        <v>17</v>
      </c>
      <c r="F42" s="1" t="s">
        <v>18</v>
      </c>
      <c r="G42" s="1" t="s">
        <v>107</v>
      </c>
      <c r="H42" s="1" t="s">
        <v>108</v>
      </c>
      <c r="I42" s="1" t="s">
        <v>21</v>
      </c>
      <c r="J42" s="1">
        <v>13</v>
      </c>
      <c r="K42" s="1">
        <v>946</v>
      </c>
      <c r="L42" s="1">
        <v>946</v>
      </c>
      <c r="M42" s="1">
        <v>130000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130000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130000</v>
      </c>
      <c r="AJ42" s="1">
        <v>137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115</v>
      </c>
      <c r="E43" s="1" t="s">
        <v>17</v>
      </c>
      <c r="F43" s="1" t="s">
        <v>18</v>
      </c>
      <c r="G43" s="1" t="s">
        <v>107</v>
      </c>
      <c r="H43" s="1" t="s">
        <v>445</v>
      </c>
      <c r="I43" s="1" t="s">
        <v>21</v>
      </c>
      <c r="J43" s="1">
        <v>19</v>
      </c>
      <c r="K43" s="1">
        <v>2362</v>
      </c>
      <c r="L43" s="1">
        <v>2362</v>
      </c>
      <c r="M43" s="1">
        <v>258000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258000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258000</v>
      </c>
      <c r="AJ43" s="1">
        <v>109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590</v>
      </c>
      <c r="E44" s="1" t="s">
        <v>17</v>
      </c>
      <c r="F44" s="1" t="s">
        <v>29</v>
      </c>
      <c r="G44" s="1" t="s">
        <v>61</v>
      </c>
      <c r="H44" s="1" t="s">
        <v>114</v>
      </c>
      <c r="I44" s="1" t="s">
        <v>26</v>
      </c>
      <c r="J44" s="1">
        <v>25</v>
      </c>
      <c r="K44" s="1">
        <v>2458</v>
      </c>
      <c r="L44" s="1">
        <v>2458</v>
      </c>
      <c r="M44" s="1">
        <v>280000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280000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280000</v>
      </c>
      <c r="AJ44" s="1">
        <v>113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140</v>
      </c>
      <c r="E45" s="1" t="s">
        <v>17</v>
      </c>
      <c r="F45" s="1" t="s">
        <v>29</v>
      </c>
      <c r="G45" s="1" t="s">
        <v>61</v>
      </c>
      <c r="H45" s="1" t="s">
        <v>116</v>
      </c>
      <c r="I45" s="1" t="s">
        <v>26</v>
      </c>
      <c r="J45" s="1">
        <v>25</v>
      </c>
      <c r="K45" s="1">
        <v>3745</v>
      </c>
      <c r="L45" s="1">
        <v>3745</v>
      </c>
      <c r="M45" s="1">
        <v>410000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410000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410000</v>
      </c>
      <c r="AJ45" s="1">
        <v>109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78</v>
      </c>
      <c r="E46" s="1" t="s">
        <v>32</v>
      </c>
      <c r="F46" s="1" t="s">
        <v>118</v>
      </c>
      <c r="G46" s="1" t="s">
        <v>119</v>
      </c>
      <c r="H46" s="1" t="s">
        <v>120</v>
      </c>
      <c r="I46" s="1" t="s">
        <v>26</v>
      </c>
      <c r="J46" s="1">
        <v>7</v>
      </c>
      <c r="K46" s="1">
        <v>602</v>
      </c>
      <c r="L46" s="1">
        <v>602</v>
      </c>
      <c r="M46" s="1">
        <v>122000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122000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122000</v>
      </c>
      <c r="AJ46" s="1">
        <v>202</v>
      </c>
    </row>
    <row r="47" spans="1:36" hidden="1" x14ac:dyDescent="0.3">
      <c r="A47" s="1">
        <v>27</v>
      </c>
      <c r="B47" s="1" t="s">
        <v>14</v>
      </c>
      <c r="C47" s="1" t="s">
        <v>60</v>
      </c>
      <c r="D47" s="1" t="s">
        <v>16</v>
      </c>
      <c r="E47" s="1" t="s">
        <v>17</v>
      </c>
      <c r="F47" s="1" t="s">
        <v>37</v>
      </c>
      <c r="G47" s="1" t="s">
        <v>121</v>
      </c>
      <c r="H47" s="1" t="s">
        <v>122</v>
      </c>
      <c r="I47" s="1" t="s">
        <v>21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0</v>
      </c>
      <c r="AJ47" s="1">
        <v>0</v>
      </c>
    </row>
    <row r="48" spans="1:36" hidden="1" x14ac:dyDescent="0.3">
      <c r="A48" s="1">
        <v>28</v>
      </c>
      <c r="B48" s="1" t="s">
        <v>14</v>
      </c>
      <c r="C48" s="1" t="s">
        <v>60</v>
      </c>
      <c r="D48" s="1" t="s">
        <v>16</v>
      </c>
      <c r="E48" s="1" t="s">
        <v>17</v>
      </c>
      <c r="F48" s="1" t="s">
        <v>40</v>
      </c>
      <c r="G48" s="1" t="s">
        <v>123</v>
      </c>
      <c r="H48" s="1" t="s">
        <v>124</v>
      </c>
      <c r="I48" s="1" t="s">
        <v>21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0</v>
      </c>
      <c r="AJ48" s="1">
        <v>0</v>
      </c>
    </row>
    <row r="49" spans="1:36" hidden="1" x14ac:dyDescent="0.3">
      <c r="A49" s="1">
        <v>29</v>
      </c>
      <c r="B49" s="1" t="s">
        <v>14</v>
      </c>
      <c r="C49" s="1" t="s">
        <v>60</v>
      </c>
      <c r="D49" s="1" t="s">
        <v>16</v>
      </c>
      <c r="E49" s="1" t="s">
        <v>17</v>
      </c>
      <c r="F49" s="1" t="s">
        <v>37</v>
      </c>
      <c r="G49" s="1" t="s">
        <v>121</v>
      </c>
      <c r="H49" s="1" t="s">
        <v>125</v>
      </c>
      <c r="I49" s="1" t="s">
        <v>26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0</v>
      </c>
      <c r="AJ49" s="1">
        <v>0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591</v>
      </c>
      <c r="E50" s="1" t="s">
        <v>17</v>
      </c>
      <c r="F50" s="1" t="s">
        <v>29</v>
      </c>
      <c r="G50" s="1" t="s">
        <v>129</v>
      </c>
      <c r="H50" s="1" t="s">
        <v>130</v>
      </c>
      <c r="I50" s="1" t="s">
        <v>21</v>
      </c>
      <c r="J50" s="1">
        <v>22</v>
      </c>
      <c r="K50" s="1">
        <v>1234</v>
      </c>
      <c r="L50" s="1">
        <v>1234</v>
      </c>
      <c r="M50" s="1">
        <v>240000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240000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240000</v>
      </c>
      <c r="AJ50" s="1">
        <v>194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210</v>
      </c>
      <c r="E51" s="1" t="s">
        <v>17</v>
      </c>
      <c r="F51" s="1" t="s">
        <v>29</v>
      </c>
      <c r="G51" s="1" t="s">
        <v>129</v>
      </c>
      <c r="H51" s="1" t="s">
        <v>132</v>
      </c>
      <c r="I51" s="1" t="s">
        <v>21</v>
      </c>
      <c r="J51" s="1">
        <v>23</v>
      </c>
      <c r="K51" s="1">
        <v>2757</v>
      </c>
      <c r="L51" s="1">
        <v>2757</v>
      </c>
      <c r="M51" s="1">
        <v>383000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383000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383000</v>
      </c>
      <c r="AJ51" s="1">
        <v>138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489</v>
      </c>
      <c r="E52" s="1" t="s">
        <v>17</v>
      </c>
      <c r="F52" s="1" t="s">
        <v>29</v>
      </c>
      <c r="G52" s="1" t="s">
        <v>129</v>
      </c>
      <c r="H52" s="1" t="s">
        <v>405</v>
      </c>
      <c r="I52" s="1" t="s">
        <v>21</v>
      </c>
      <c r="J52" s="1">
        <v>18</v>
      </c>
      <c r="K52" s="1">
        <v>1472</v>
      </c>
      <c r="L52" s="1">
        <v>1472</v>
      </c>
      <c r="M52" s="1">
        <v>290000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290000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290000</v>
      </c>
      <c r="AJ52" s="1">
        <v>197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128</v>
      </c>
      <c r="E53" s="1" t="s">
        <v>17</v>
      </c>
      <c r="F53" s="1" t="s">
        <v>29</v>
      </c>
      <c r="G53" s="1" t="s">
        <v>129</v>
      </c>
      <c r="H53" s="1" t="s">
        <v>345</v>
      </c>
      <c r="I53" s="1" t="s">
        <v>21</v>
      </c>
      <c r="J53" s="1">
        <v>22</v>
      </c>
      <c r="K53" s="1">
        <v>2738</v>
      </c>
      <c r="L53" s="1">
        <v>2738</v>
      </c>
      <c r="M53" s="1">
        <v>500000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500000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500000</v>
      </c>
      <c r="AJ53" s="1">
        <v>182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683</v>
      </c>
      <c r="E54" s="1" t="s">
        <v>17</v>
      </c>
      <c r="F54" s="1" t="s">
        <v>29</v>
      </c>
      <c r="G54" s="1" t="s">
        <v>129</v>
      </c>
      <c r="H54" s="1" t="s">
        <v>451</v>
      </c>
      <c r="I54" s="1" t="s">
        <v>21</v>
      </c>
      <c r="J54" s="1">
        <v>25</v>
      </c>
      <c r="K54" s="1">
        <v>2405</v>
      </c>
      <c r="L54" s="1">
        <v>2405</v>
      </c>
      <c r="M54" s="1">
        <v>400000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400000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400000</v>
      </c>
      <c r="AJ54" s="1">
        <v>166</v>
      </c>
    </row>
    <row r="55" spans="1:36" hidden="1" x14ac:dyDescent="0.3">
      <c r="A55" s="1">
        <v>35</v>
      </c>
      <c r="B55" s="1" t="s">
        <v>14</v>
      </c>
      <c r="C55" s="1" t="s">
        <v>60</v>
      </c>
      <c r="D55" s="1" t="s">
        <v>16</v>
      </c>
      <c r="E55" s="1" t="s">
        <v>17</v>
      </c>
      <c r="F55" s="1" t="s">
        <v>29</v>
      </c>
      <c r="G55" s="1" t="s">
        <v>85</v>
      </c>
      <c r="H55" s="1" t="s">
        <v>133</v>
      </c>
      <c r="I55" s="1" t="s">
        <v>26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0</v>
      </c>
      <c r="AJ55" s="1">
        <v>0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117</v>
      </c>
      <c r="E56" s="1" t="s">
        <v>32</v>
      </c>
      <c r="F56" s="1" t="s">
        <v>29</v>
      </c>
      <c r="G56" s="1" t="s">
        <v>33</v>
      </c>
      <c r="H56" s="1" t="s">
        <v>137</v>
      </c>
      <c r="I56" s="1" t="s">
        <v>26</v>
      </c>
      <c r="J56" s="1">
        <v>21</v>
      </c>
      <c r="K56" s="1">
        <v>2580</v>
      </c>
      <c r="L56" s="1">
        <v>2580</v>
      </c>
      <c r="M56" s="1">
        <v>350000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350000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350000</v>
      </c>
      <c r="AJ56" s="1">
        <v>135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225</v>
      </c>
      <c r="E57" s="1" t="s">
        <v>32</v>
      </c>
      <c r="F57" s="1" t="s">
        <v>29</v>
      </c>
      <c r="G57" s="1" t="s">
        <v>33</v>
      </c>
      <c r="H57" s="1" t="s">
        <v>226</v>
      </c>
      <c r="I57" s="1" t="s">
        <v>26</v>
      </c>
      <c r="J57" s="1">
        <v>24</v>
      </c>
      <c r="K57" s="1">
        <v>2812</v>
      </c>
      <c r="L57" s="1">
        <v>2812</v>
      </c>
      <c r="M57" s="1">
        <v>420000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20000</v>
      </c>
      <c r="W57" s="7">
        <v>440000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440000</v>
      </c>
      <c r="AJ57" s="1">
        <v>149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136</v>
      </c>
      <c r="E58" s="1" t="s">
        <v>32</v>
      </c>
      <c r="F58" s="1" t="s">
        <v>29</v>
      </c>
      <c r="G58" s="1" t="s">
        <v>33</v>
      </c>
      <c r="H58" s="1" t="s">
        <v>522</v>
      </c>
      <c r="I58" s="1" t="s">
        <v>26</v>
      </c>
      <c r="J58" s="1">
        <v>21</v>
      </c>
      <c r="K58" s="1">
        <v>3326</v>
      </c>
      <c r="L58" s="1">
        <v>3326</v>
      </c>
      <c r="M58" s="1">
        <v>436000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436000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436000</v>
      </c>
      <c r="AJ58" s="1">
        <v>131</v>
      </c>
    </row>
    <row r="59" spans="1:36" hidden="1" x14ac:dyDescent="0.3">
      <c r="A59" s="1">
        <v>39</v>
      </c>
      <c r="B59" s="1" t="s">
        <v>14</v>
      </c>
      <c r="C59" s="1" t="s">
        <v>60</v>
      </c>
      <c r="D59" s="1" t="s">
        <v>16</v>
      </c>
      <c r="E59" s="1" t="s">
        <v>17</v>
      </c>
      <c r="F59" s="1" t="s">
        <v>29</v>
      </c>
      <c r="G59" s="1" t="s">
        <v>138</v>
      </c>
      <c r="H59" s="1" t="s">
        <v>139</v>
      </c>
      <c r="I59" s="1" t="s">
        <v>26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0</v>
      </c>
      <c r="AJ59" s="1">
        <v>0</v>
      </c>
    </row>
    <row r="60" spans="1:36" hidden="1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98</v>
      </c>
      <c r="H60" s="1" t="s">
        <v>141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hidden="1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61</v>
      </c>
      <c r="H61" s="1" t="s">
        <v>142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521</v>
      </c>
      <c r="E62" s="1" t="s">
        <v>32</v>
      </c>
      <c r="F62" s="1" t="s">
        <v>29</v>
      </c>
      <c r="G62" s="1" t="s">
        <v>33</v>
      </c>
      <c r="H62" s="1" t="s">
        <v>143</v>
      </c>
      <c r="I62" s="1" t="s">
        <v>26</v>
      </c>
      <c r="J62" s="1">
        <v>22</v>
      </c>
      <c r="K62" s="1">
        <v>2821</v>
      </c>
      <c r="L62" s="1">
        <v>2821</v>
      </c>
      <c r="M62" s="1">
        <v>390000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390000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390000</v>
      </c>
      <c r="AJ62" s="1">
        <v>138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715</v>
      </c>
      <c r="E63" s="1" t="s">
        <v>17</v>
      </c>
      <c r="F63" s="1" t="s">
        <v>29</v>
      </c>
      <c r="G63" s="1" t="s">
        <v>144</v>
      </c>
      <c r="H63" s="1" t="s">
        <v>285</v>
      </c>
      <c r="I63" s="1" t="s">
        <v>21</v>
      </c>
      <c r="J63" s="1">
        <v>16</v>
      </c>
      <c r="K63" s="1">
        <v>1734</v>
      </c>
      <c r="L63" s="1">
        <v>1734</v>
      </c>
      <c r="M63" s="1">
        <v>269000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269000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269000</v>
      </c>
      <c r="AJ63" s="1">
        <v>155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103</v>
      </c>
      <c r="E64" s="1" t="s">
        <v>17</v>
      </c>
      <c r="F64" s="1" t="s">
        <v>29</v>
      </c>
      <c r="G64" s="1" t="s">
        <v>144</v>
      </c>
      <c r="H64" s="1" t="s">
        <v>145</v>
      </c>
      <c r="I64" s="1" t="s">
        <v>21</v>
      </c>
      <c r="J64" s="1">
        <v>18</v>
      </c>
      <c r="K64" s="1">
        <v>2141</v>
      </c>
      <c r="L64" s="1">
        <v>2141</v>
      </c>
      <c r="M64" s="1">
        <v>432292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432292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432292</v>
      </c>
      <c r="AJ64" s="1">
        <v>201</v>
      </c>
    </row>
    <row r="65" spans="1:36" hidden="1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17</v>
      </c>
      <c r="F65" s="1" t="s">
        <v>29</v>
      </c>
      <c r="G65" s="1" t="s">
        <v>61</v>
      </c>
      <c r="H65" s="1" t="s">
        <v>146</v>
      </c>
      <c r="I65" s="1" t="s">
        <v>26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hidden="1" x14ac:dyDescent="0.3">
      <c r="A66" s="1">
        <v>46</v>
      </c>
      <c r="B66" s="1" t="s">
        <v>14</v>
      </c>
      <c r="C66" s="1" t="s">
        <v>60</v>
      </c>
      <c r="D66" s="1" t="s">
        <v>16</v>
      </c>
      <c r="E66" s="1" t="s">
        <v>17</v>
      </c>
      <c r="F66" s="1" t="s">
        <v>29</v>
      </c>
      <c r="G66" s="1" t="s">
        <v>61</v>
      </c>
      <c r="H66" s="1" t="s">
        <v>147</v>
      </c>
      <c r="I66" s="1" t="s">
        <v>26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0</v>
      </c>
      <c r="AJ66" s="1">
        <v>0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604</v>
      </c>
      <c r="E67" s="1" t="s">
        <v>17</v>
      </c>
      <c r="F67" s="1" t="s">
        <v>29</v>
      </c>
      <c r="G67" s="1" t="s">
        <v>61</v>
      </c>
      <c r="H67" s="1" t="s">
        <v>148</v>
      </c>
      <c r="I67" s="1" t="s">
        <v>26</v>
      </c>
      <c r="J67" s="1">
        <v>22</v>
      </c>
      <c r="K67" s="1">
        <v>3411</v>
      </c>
      <c r="L67" s="1">
        <v>3411</v>
      </c>
      <c r="M67" s="1">
        <v>321000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321000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321000</v>
      </c>
      <c r="AJ67" s="1">
        <v>94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555</v>
      </c>
      <c r="E68" s="1" t="s">
        <v>17</v>
      </c>
      <c r="F68" s="1" t="s">
        <v>29</v>
      </c>
      <c r="G68" s="1" t="s">
        <v>61</v>
      </c>
      <c r="H68" s="1" t="s">
        <v>149</v>
      </c>
      <c r="I68" s="1" t="s">
        <v>26</v>
      </c>
      <c r="J68" s="1">
        <v>21</v>
      </c>
      <c r="K68" s="1">
        <v>3537</v>
      </c>
      <c r="L68" s="1">
        <v>3537</v>
      </c>
      <c r="M68" s="1">
        <v>350000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350000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350000</v>
      </c>
      <c r="AJ68" s="1">
        <v>98</v>
      </c>
    </row>
    <row r="69" spans="1:36" hidden="1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29</v>
      </c>
      <c r="G69" s="1" t="s">
        <v>150</v>
      </c>
      <c r="H69" s="1" t="s">
        <v>151</v>
      </c>
      <c r="I69" s="1" t="s">
        <v>21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92</v>
      </c>
      <c r="E70" s="1" t="s">
        <v>17</v>
      </c>
      <c r="F70" s="1" t="s">
        <v>152</v>
      </c>
      <c r="G70" s="1" t="s">
        <v>153</v>
      </c>
      <c r="H70" s="1" t="s">
        <v>154</v>
      </c>
      <c r="I70" s="1" t="s">
        <v>21</v>
      </c>
      <c r="J70" s="1">
        <v>3</v>
      </c>
      <c r="K70" s="1">
        <v>65</v>
      </c>
      <c r="L70" s="1">
        <v>65</v>
      </c>
      <c r="M70" s="1">
        <v>30000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30000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30000</v>
      </c>
      <c r="AJ70" s="1">
        <v>461</v>
      </c>
    </row>
    <row r="71" spans="1:36" hidden="1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37</v>
      </c>
      <c r="G71" s="1" t="s">
        <v>155</v>
      </c>
      <c r="H71" s="1" t="s">
        <v>156</v>
      </c>
      <c r="I71" s="1" t="s">
        <v>21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hidden="1" x14ac:dyDescent="0.3">
      <c r="A72" s="1">
        <v>52</v>
      </c>
      <c r="B72" s="1" t="s">
        <v>14</v>
      </c>
      <c r="C72" s="1" t="s">
        <v>60</v>
      </c>
      <c r="D72" s="1" t="s">
        <v>16</v>
      </c>
      <c r="E72" s="1" t="s">
        <v>17</v>
      </c>
      <c r="F72" s="1" t="s">
        <v>29</v>
      </c>
      <c r="G72" s="1" t="s">
        <v>44</v>
      </c>
      <c r="H72" s="1" t="s">
        <v>157</v>
      </c>
      <c r="I72" s="1" t="s">
        <v>21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0</v>
      </c>
      <c r="AJ72" s="1">
        <v>0</v>
      </c>
    </row>
    <row r="73" spans="1:36" hidden="1" x14ac:dyDescent="0.3">
      <c r="A73" s="1">
        <v>53</v>
      </c>
      <c r="B73" s="1" t="s">
        <v>14</v>
      </c>
      <c r="C73" s="1" t="s">
        <v>60</v>
      </c>
      <c r="D73" s="1" t="s">
        <v>16</v>
      </c>
      <c r="E73" s="1" t="s">
        <v>17</v>
      </c>
      <c r="F73" s="1" t="s">
        <v>29</v>
      </c>
      <c r="G73" s="1" t="s">
        <v>44</v>
      </c>
      <c r="H73" s="1" t="s">
        <v>158</v>
      </c>
      <c r="I73" s="1" t="s">
        <v>21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0</v>
      </c>
      <c r="AJ73" s="1">
        <v>0</v>
      </c>
    </row>
    <row r="74" spans="1:36" hidden="1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44</v>
      </c>
      <c r="H74" s="1" t="s">
        <v>159</v>
      </c>
      <c r="I74" s="1" t="s">
        <v>21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hidden="1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85</v>
      </c>
      <c r="H75" s="1" t="s">
        <v>160</v>
      </c>
      <c r="I75" s="1" t="s">
        <v>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hidden="1" x14ac:dyDescent="0.3">
      <c r="A76" s="1">
        <v>56</v>
      </c>
      <c r="B76" s="1" t="s">
        <v>14</v>
      </c>
      <c r="C76" s="1" t="s">
        <v>60</v>
      </c>
      <c r="D76" s="1" t="s">
        <v>16</v>
      </c>
      <c r="E76" s="1" t="s">
        <v>17</v>
      </c>
      <c r="F76" s="1" t="s">
        <v>29</v>
      </c>
      <c r="G76" s="1" t="s">
        <v>161</v>
      </c>
      <c r="H76" s="1" t="s">
        <v>162</v>
      </c>
      <c r="I76" s="1" t="s">
        <v>26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0</v>
      </c>
      <c r="AJ76" s="1">
        <v>0</v>
      </c>
    </row>
    <row r="77" spans="1:36" x14ac:dyDescent="0.3">
      <c r="A77" s="2"/>
      <c r="B77" s="2" t="s">
        <v>47</v>
      </c>
      <c r="C77" s="2" t="s">
        <v>60</v>
      </c>
      <c r="D77" s="2"/>
      <c r="E77" s="2"/>
      <c r="F77" s="2"/>
      <c r="G77" s="2"/>
      <c r="H77" s="2"/>
      <c r="I77" s="2"/>
      <c r="J77" s="2"/>
      <c r="K77" s="2">
        <v>48092</v>
      </c>
      <c r="L77" s="2">
        <v>48092</v>
      </c>
      <c r="M77" s="2">
        <v>6547292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20000</v>
      </c>
      <c r="W77" s="2">
        <v>6567292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6567292</v>
      </c>
      <c r="AJ77" s="2"/>
    </row>
    <row r="78" spans="1:36" hidden="1" x14ac:dyDescent="0.3">
      <c r="A78" s="1">
        <v>1</v>
      </c>
      <c r="B78" s="1" t="s">
        <v>14</v>
      </c>
      <c r="C78" s="1" t="s">
        <v>163</v>
      </c>
      <c r="D78" s="1" t="s">
        <v>16</v>
      </c>
      <c r="E78" s="1" t="s">
        <v>32</v>
      </c>
      <c r="F78" s="1" t="s">
        <v>118</v>
      </c>
      <c r="G78" s="1" t="s">
        <v>164</v>
      </c>
      <c r="H78" s="1" t="s">
        <v>165</v>
      </c>
      <c r="I78" s="1" t="s">
        <v>26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hidden="1" x14ac:dyDescent="0.3">
      <c r="A79" s="1">
        <v>2</v>
      </c>
      <c r="B79" s="1" t="s">
        <v>14</v>
      </c>
      <c r="C79" s="1" t="s">
        <v>163</v>
      </c>
      <c r="D79" s="1" t="s">
        <v>16</v>
      </c>
      <c r="E79" s="1" t="s">
        <v>17</v>
      </c>
      <c r="F79" s="1" t="s">
        <v>18</v>
      </c>
      <c r="G79" s="1" t="s">
        <v>19</v>
      </c>
      <c r="H79" s="1" t="s">
        <v>166</v>
      </c>
      <c r="I79" s="1" t="s">
        <v>21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hidden="1" x14ac:dyDescent="0.3">
      <c r="A80" s="1">
        <v>3</v>
      </c>
      <c r="B80" s="1" t="s">
        <v>14</v>
      </c>
      <c r="C80" s="1" t="s">
        <v>163</v>
      </c>
      <c r="D80" s="1" t="s">
        <v>16</v>
      </c>
      <c r="E80" s="1" t="s">
        <v>17</v>
      </c>
      <c r="F80" s="1" t="s">
        <v>49</v>
      </c>
      <c r="G80" s="1" t="s">
        <v>63</v>
      </c>
      <c r="H80" s="1" t="s">
        <v>167</v>
      </c>
      <c r="I80" s="1" t="s">
        <v>49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hidden="1" x14ac:dyDescent="0.3">
      <c r="A81" s="1">
        <v>4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49</v>
      </c>
      <c r="G81" s="1" t="s">
        <v>63</v>
      </c>
      <c r="H81" s="1" t="s">
        <v>168</v>
      </c>
      <c r="I81" s="1" t="s">
        <v>49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hidden="1" x14ac:dyDescent="0.3">
      <c r="A82" s="1">
        <v>5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49</v>
      </c>
      <c r="G82" s="1" t="s">
        <v>63</v>
      </c>
      <c r="H82" s="1" t="s">
        <v>169</v>
      </c>
      <c r="I82" s="1" t="s">
        <v>49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hidden="1" x14ac:dyDescent="0.3">
      <c r="A83" s="1">
        <v>6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18</v>
      </c>
      <c r="G83" s="1" t="s">
        <v>19</v>
      </c>
      <c r="H83" s="1" t="s">
        <v>170</v>
      </c>
      <c r="I83" s="1" t="s">
        <v>21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hidden="1" x14ac:dyDescent="0.3">
      <c r="A84" s="1">
        <v>7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171</v>
      </c>
      <c r="I84" s="1" t="s">
        <v>21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hidden="1" x14ac:dyDescent="0.3">
      <c r="A85" s="1">
        <v>8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172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hidden="1" x14ac:dyDescent="0.3">
      <c r="A86" s="1">
        <v>9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173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hidden="1" x14ac:dyDescent="0.3">
      <c r="A87" s="1">
        <v>10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29</v>
      </c>
      <c r="G87" s="1" t="s">
        <v>61</v>
      </c>
      <c r="H87" s="1" t="s">
        <v>174</v>
      </c>
      <c r="I87" s="1" t="s">
        <v>26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hidden="1" x14ac:dyDescent="0.3">
      <c r="A88" s="1">
        <v>11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18</v>
      </c>
      <c r="G88" s="1" t="s">
        <v>69</v>
      </c>
      <c r="H88" s="1" t="s">
        <v>175</v>
      </c>
      <c r="I88" s="1" t="s">
        <v>21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hidden="1" x14ac:dyDescent="0.3">
      <c r="A89" s="1">
        <v>12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29</v>
      </c>
      <c r="G89" s="1" t="s">
        <v>61</v>
      </c>
      <c r="H89" s="1" t="s">
        <v>176</v>
      </c>
      <c r="I89" s="1" t="s">
        <v>26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hidden="1" x14ac:dyDescent="0.3">
      <c r="A90" s="1">
        <v>13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18</v>
      </c>
      <c r="G90" s="1" t="s">
        <v>69</v>
      </c>
      <c r="H90" s="1" t="s">
        <v>177</v>
      </c>
      <c r="I90" s="1" t="s">
        <v>21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hidden="1" x14ac:dyDescent="0.3">
      <c r="A91" s="1">
        <v>14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29</v>
      </c>
      <c r="G91" s="1" t="s">
        <v>61</v>
      </c>
      <c r="H91" s="1" t="s">
        <v>178</v>
      </c>
      <c r="I91" s="1" t="s">
        <v>26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hidden="1" x14ac:dyDescent="0.3">
      <c r="A92" s="1">
        <v>15</v>
      </c>
      <c r="B92" s="1" t="s">
        <v>14</v>
      </c>
      <c r="C92" s="1" t="s">
        <v>163</v>
      </c>
      <c r="D92" s="1" t="s">
        <v>16</v>
      </c>
      <c r="E92" s="1" t="s">
        <v>22</v>
      </c>
      <c r="F92" s="1" t="s">
        <v>23</v>
      </c>
      <c r="G92" s="1" t="s">
        <v>24</v>
      </c>
      <c r="H92" s="1" t="s">
        <v>179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hidden="1" x14ac:dyDescent="0.3">
      <c r="A93" s="1">
        <v>16</v>
      </c>
      <c r="B93" s="1" t="s">
        <v>14</v>
      </c>
      <c r="C93" s="1" t="s">
        <v>163</v>
      </c>
      <c r="D93" s="1" t="s">
        <v>16</v>
      </c>
      <c r="E93" s="1" t="s">
        <v>17</v>
      </c>
      <c r="F93" s="1" t="s">
        <v>29</v>
      </c>
      <c r="G93" s="1" t="s">
        <v>79</v>
      </c>
      <c r="H93" s="1" t="s">
        <v>183</v>
      </c>
      <c r="I93" s="1" t="s">
        <v>26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0</v>
      </c>
      <c r="AJ93" s="1">
        <v>0</v>
      </c>
    </row>
    <row r="94" spans="1:36" x14ac:dyDescent="0.3">
      <c r="A94" s="1">
        <v>17</v>
      </c>
      <c r="B94" s="1" t="s">
        <v>14</v>
      </c>
      <c r="C94" s="1" t="s">
        <v>163</v>
      </c>
      <c r="D94" s="1" t="s">
        <v>493</v>
      </c>
      <c r="E94" s="1" t="s">
        <v>17</v>
      </c>
      <c r="F94" s="1" t="s">
        <v>29</v>
      </c>
      <c r="G94" s="1" t="s">
        <v>30</v>
      </c>
      <c r="H94" s="1" t="s">
        <v>193</v>
      </c>
      <c r="I94" s="1" t="s">
        <v>26</v>
      </c>
      <c r="J94" s="1">
        <v>19</v>
      </c>
      <c r="K94" s="1">
        <v>2836</v>
      </c>
      <c r="L94" s="1">
        <v>2836</v>
      </c>
      <c r="M94" s="1">
        <v>350000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350000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350000</v>
      </c>
      <c r="AJ94" s="1">
        <v>123</v>
      </c>
    </row>
    <row r="95" spans="1:36" x14ac:dyDescent="0.3">
      <c r="A95" s="1">
        <v>18</v>
      </c>
      <c r="B95" s="1" t="s">
        <v>14</v>
      </c>
      <c r="C95" s="1" t="s">
        <v>163</v>
      </c>
      <c r="D95" s="1" t="s">
        <v>554</v>
      </c>
      <c r="E95" s="1" t="s">
        <v>17</v>
      </c>
      <c r="F95" s="1" t="s">
        <v>29</v>
      </c>
      <c r="G95" s="1" t="s">
        <v>30</v>
      </c>
      <c r="H95" s="1" t="s">
        <v>97</v>
      </c>
      <c r="I95" s="1" t="s">
        <v>26</v>
      </c>
      <c r="J95" s="1">
        <v>20</v>
      </c>
      <c r="K95" s="1">
        <v>3459</v>
      </c>
      <c r="L95" s="1">
        <v>3459</v>
      </c>
      <c r="M95" s="1">
        <v>360000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360000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360000</v>
      </c>
      <c r="AJ95" s="1">
        <v>104</v>
      </c>
    </row>
    <row r="96" spans="1:36" x14ac:dyDescent="0.3">
      <c r="A96" s="1">
        <v>19</v>
      </c>
      <c r="B96" s="1" t="s">
        <v>14</v>
      </c>
      <c r="C96" s="1" t="s">
        <v>163</v>
      </c>
      <c r="D96" s="1" t="s">
        <v>190</v>
      </c>
      <c r="E96" s="1" t="s">
        <v>17</v>
      </c>
      <c r="F96" s="1" t="s">
        <v>29</v>
      </c>
      <c r="G96" s="1" t="s">
        <v>30</v>
      </c>
      <c r="H96" s="1" t="s">
        <v>494</v>
      </c>
      <c r="I96" s="1" t="s">
        <v>26</v>
      </c>
      <c r="J96" s="1">
        <v>20</v>
      </c>
      <c r="K96" s="1">
        <v>1068</v>
      </c>
      <c r="L96" s="1">
        <v>1068</v>
      </c>
      <c r="M96" s="1">
        <v>100000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100000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100000</v>
      </c>
      <c r="AJ96" s="1">
        <v>93</v>
      </c>
    </row>
    <row r="97" spans="1:36" hidden="1" x14ac:dyDescent="0.3">
      <c r="A97" s="1">
        <v>20</v>
      </c>
      <c r="B97" s="1" t="s">
        <v>14</v>
      </c>
      <c r="C97" s="1" t="s">
        <v>163</v>
      </c>
      <c r="D97" s="1" t="s">
        <v>16</v>
      </c>
      <c r="E97" s="1" t="s">
        <v>17</v>
      </c>
      <c r="F97" s="1" t="s">
        <v>29</v>
      </c>
      <c r="G97" s="1" t="s">
        <v>98</v>
      </c>
      <c r="H97" s="1" t="s">
        <v>194</v>
      </c>
      <c r="I97" s="1" t="s">
        <v>26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hidden="1" x14ac:dyDescent="0.3">
      <c r="A98" s="1">
        <v>21</v>
      </c>
      <c r="B98" s="1" t="s">
        <v>14</v>
      </c>
      <c r="C98" s="1" t="s">
        <v>163</v>
      </c>
      <c r="D98" s="1" t="s">
        <v>16</v>
      </c>
      <c r="E98" s="1" t="s">
        <v>17</v>
      </c>
      <c r="F98" s="1" t="s">
        <v>49</v>
      </c>
      <c r="G98" s="1" t="s">
        <v>195</v>
      </c>
      <c r="H98" s="1" t="s">
        <v>196</v>
      </c>
      <c r="I98" s="1" t="s">
        <v>49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hidden="1" x14ac:dyDescent="0.3">
      <c r="A99" s="1">
        <v>22</v>
      </c>
      <c r="B99" s="1" t="s">
        <v>14</v>
      </c>
      <c r="C99" s="1" t="s">
        <v>163</v>
      </c>
      <c r="D99" s="1" t="s">
        <v>16</v>
      </c>
      <c r="E99" s="1" t="s">
        <v>17</v>
      </c>
      <c r="F99" s="1" t="s">
        <v>18</v>
      </c>
      <c r="G99" s="1" t="s">
        <v>19</v>
      </c>
      <c r="H99" s="1" t="s">
        <v>197</v>
      </c>
      <c r="I99" s="1" t="s">
        <v>198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0</v>
      </c>
      <c r="AJ99" s="1">
        <v>0</v>
      </c>
    </row>
    <row r="100" spans="1:36" hidden="1" x14ac:dyDescent="0.3">
      <c r="A100" s="1">
        <v>23</v>
      </c>
      <c r="B100" s="1" t="s">
        <v>14</v>
      </c>
      <c r="C100" s="1" t="s">
        <v>163</v>
      </c>
      <c r="D100" s="1" t="s">
        <v>16</v>
      </c>
      <c r="E100" s="1" t="s">
        <v>17</v>
      </c>
      <c r="F100" s="1" t="s">
        <v>37</v>
      </c>
      <c r="G100" s="1" t="s">
        <v>123</v>
      </c>
      <c r="H100" s="1" t="s">
        <v>203</v>
      </c>
      <c r="I100" s="1" t="s">
        <v>21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x14ac:dyDescent="0.3">
      <c r="A101" s="1">
        <v>24</v>
      </c>
      <c r="B101" s="1" t="s">
        <v>14</v>
      </c>
      <c r="C101" s="1" t="s">
        <v>163</v>
      </c>
      <c r="D101" s="1" t="s">
        <v>212</v>
      </c>
      <c r="E101" s="1" t="s">
        <v>17</v>
      </c>
      <c r="F101" s="1" t="s">
        <v>18</v>
      </c>
      <c r="G101" s="1" t="s">
        <v>107</v>
      </c>
      <c r="H101" s="1" t="s">
        <v>508</v>
      </c>
      <c r="I101" s="1" t="s">
        <v>21</v>
      </c>
      <c r="J101" s="1">
        <v>10</v>
      </c>
      <c r="K101" s="1">
        <v>594</v>
      </c>
      <c r="L101" s="1">
        <v>594</v>
      </c>
      <c r="M101" s="1">
        <v>45000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45000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45000</v>
      </c>
      <c r="AJ101" s="1">
        <v>75</v>
      </c>
    </row>
    <row r="102" spans="1:36" x14ac:dyDescent="0.3">
      <c r="A102" s="1">
        <v>25</v>
      </c>
      <c r="B102" s="1" t="s">
        <v>14</v>
      </c>
      <c r="C102" s="1" t="s">
        <v>163</v>
      </c>
      <c r="D102" s="1" t="s">
        <v>206</v>
      </c>
      <c r="E102" s="1" t="s">
        <v>17</v>
      </c>
      <c r="F102" s="1" t="s">
        <v>18</v>
      </c>
      <c r="G102" s="1" t="s">
        <v>107</v>
      </c>
      <c r="H102" s="1" t="s">
        <v>207</v>
      </c>
      <c r="I102" s="1" t="s">
        <v>21</v>
      </c>
      <c r="J102" s="1">
        <v>14</v>
      </c>
      <c r="K102" s="1">
        <v>688</v>
      </c>
      <c r="L102" s="1">
        <v>688</v>
      </c>
      <c r="M102" s="1">
        <v>98000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98000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98000</v>
      </c>
      <c r="AJ102" s="1">
        <v>142</v>
      </c>
    </row>
    <row r="103" spans="1:36" x14ac:dyDescent="0.3">
      <c r="A103" s="1">
        <v>26</v>
      </c>
      <c r="B103" s="1" t="s">
        <v>14</v>
      </c>
      <c r="C103" s="1" t="s">
        <v>163</v>
      </c>
      <c r="D103" s="1" t="s">
        <v>208</v>
      </c>
      <c r="E103" s="1" t="s">
        <v>17</v>
      </c>
      <c r="F103" s="1" t="s">
        <v>18</v>
      </c>
      <c r="G103" s="1" t="s">
        <v>107</v>
      </c>
      <c r="H103" s="1" t="s">
        <v>209</v>
      </c>
      <c r="I103" s="1" t="s">
        <v>21</v>
      </c>
      <c r="J103" s="1">
        <v>18</v>
      </c>
      <c r="K103" s="1">
        <v>2178</v>
      </c>
      <c r="L103" s="1">
        <v>2178</v>
      </c>
      <c r="M103" s="1">
        <v>298000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298000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298000</v>
      </c>
      <c r="AJ103" s="1">
        <v>136</v>
      </c>
    </row>
    <row r="104" spans="1:36" x14ac:dyDescent="0.3">
      <c r="A104" s="1">
        <v>27</v>
      </c>
      <c r="B104" s="1" t="s">
        <v>14</v>
      </c>
      <c r="C104" s="1" t="s">
        <v>163</v>
      </c>
      <c r="D104" s="1" t="s">
        <v>593</v>
      </c>
      <c r="E104" s="1" t="s">
        <v>17</v>
      </c>
      <c r="F104" s="1" t="s">
        <v>18</v>
      </c>
      <c r="G104" s="1" t="s">
        <v>107</v>
      </c>
      <c r="H104" s="1" t="s">
        <v>110</v>
      </c>
      <c r="I104" s="1" t="s">
        <v>21</v>
      </c>
      <c r="J104" s="1">
        <v>19</v>
      </c>
      <c r="K104" s="1">
        <v>1097</v>
      </c>
      <c r="L104" s="1">
        <v>1097</v>
      </c>
      <c r="M104" s="1">
        <v>151000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151000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151000</v>
      </c>
      <c r="AJ104" s="1">
        <v>137</v>
      </c>
    </row>
    <row r="105" spans="1:36" x14ac:dyDescent="0.3">
      <c r="A105" s="1">
        <v>28</v>
      </c>
      <c r="B105" s="1" t="s">
        <v>14</v>
      </c>
      <c r="C105" s="1" t="s">
        <v>163</v>
      </c>
      <c r="D105" s="1" t="s">
        <v>204</v>
      </c>
      <c r="E105" s="1" t="s">
        <v>17</v>
      </c>
      <c r="F105" s="1" t="s">
        <v>18</v>
      </c>
      <c r="G105" s="1" t="s">
        <v>107</v>
      </c>
      <c r="H105" s="1" t="s">
        <v>211</v>
      </c>
      <c r="I105" s="1" t="s">
        <v>21</v>
      </c>
      <c r="J105" s="1">
        <v>9</v>
      </c>
      <c r="K105" s="1">
        <v>681</v>
      </c>
      <c r="L105" s="1">
        <v>681</v>
      </c>
      <c r="M105" s="1">
        <v>70000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70000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70000</v>
      </c>
      <c r="AJ105" s="1">
        <v>102</v>
      </c>
    </row>
    <row r="106" spans="1:36" x14ac:dyDescent="0.3">
      <c r="A106" s="1">
        <v>29</v>
      </c>
      <c r="B106" s="1" t="s">
        <v>14</v>
      </c>
      <c r="C106" s="1" t="s">
        <v>163</v>
      </c>
      <c r="D106" s="1" t="s">
        <v>214</v>
      </c>
      <c r="E106" s="1" t="s">
        <v>17</v>
      </c>
      <c r="F106" s="1" t="s">
        <v>29</v>
      </c>
      <c r="G106" s="1" t="s">
        <v>61</v>
      </c>
      <c r="H106" s="1" t="s">
        <v>338</v>
      </c>
      <c r="I106" s="1" t="s">
        <v>26</v>
      </c>
      <c r="J106" s="1">
        <v>23</v>
      </c>
      <c r="K106" s="1">
        <v>2777</v>
      </c>
      <c r="L106" s="1">
        <v>2777</v>
      </c>
      <c r="M106" s="1">
        <v>366000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366000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366000</v>
      </c>
      <c r="AJ106" s="1">
        <v>131</v>
      </c>
    </row>
    <row r="107" spans="1:36" x14ac:dyDescent="0.3">
      <c r="A107" s="1">
        <v>30</v>
      </c>
      <c r="B107" s="1" t="s">
        <v>14</v>
      </c>
      <c r="C107" s="1" t="s">
        <v>163</v>
      </c>
      <c r="D107" s="1" t="s">
        <v>680</v>
      </c>
      <c r="E107" s="1" t="s">
        <v>17</v>
      </c>
      <c r="F107" s="1" t="s">
        <v>29</v>
      </c>
      <c r="G107" s="1" t="s">
        <v>61</v>
      </c>
      <c r="H107" s="1" t="s">
        <v>213</v>
      </c>
      <c r="I107" s="1" t="s">
        <v>26</v>
      </c>
      <c r="J107" s="1">
        <v>24</v>
      </c>
      <c r="K107" s="1">
        <v>2521</v>
      </c>
      <c r="L107" s="1">
        <v>2521</v>
      </c>
      <c r="M107" s="1">
        <v>271000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271000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271000</v>
      </c>
      <c r="AJ107" s="1">
        <v>107</v>
      </c>
    </row>
    <row r="108" spans="1:36" x14ac:dyDescent="0.3">
      <c r="A108" s="1">
        <v>31</v>
      </c>
      <c r="B108" s="1" t="s">
        <v>14</v>
      </c>
      <c r="C108" s="1" t="s">
        <v>163</v>
      </c>
      <c r="D108" s="1" t="s">
        <v>696</v>
      </c>
      <c r="E108" s="1" t="s">
        <v>17</v>
      </c>
      <c r="F108" s="1" t="s">
        <v>18</v>
      </c>
      <c r="G108" s="1" t="s">
        <v>69</v>
      </c>
      <c r="H108" s="1" t="s">
        <v>403</v>
      </c>
      <c r="I108" s="1" t="s">
        <v>21</v>
      </c>
      <c r="J108" s="1">
        <v>22</v>
      </c>
      <c r="K108" s="1">
        <v>945</v>
      </c>
      <c r="L108" s="1">
        <v>945</v>
      </c>
      <c r="M108" s="1">
        <v>133000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133000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133000</v>
      </c>
      <c r="AJ108" s="1">
        <v>140</v>
      </c>
    </row>
    <row r="109" spans="1:36" hidden="1" x14ac:dyDescent="0.3">
      <c r="A109" s="1">
        <v>32</v>
      </c>
      <c r="B109" s="1" t="s">
        <v>14</v>
      </c>
      <c r="C109" s="1" t="s">
        <v>163</v>
      </c>
      <c r="D109" s="1" t="s">
        <v>16</v>
      </c>
      <c r="E109" s="1" t="s">
        <v>17</v>
      </c>
      <c r="F109" s="1" t="s">
        <v>37</v>
      </c>
      <c r="G109" s="1" t="s">
        <v>38</v>
      </c>
      <c r="H109" s="1" t="s">
        <v>216</v>
      </c>
      <c r="I109" s="1" t="s">
        <v>21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0</v>
      </c>
      <c r="AJ109" s="1">
        <v>0</v>
      </c>
    </row>
    <row r="110" spans="1:36" x14ac:dyDescent="0.3">
      <c r="A110" s="1">
        <v>33</v>
      </c>
      <c r="B110" s="1" t="s">
        <v>14</v>
      </c>
      <c r="C110" s="1" t="s">
        <v>163</v>
      </c>
      <c r="D110" s="1" t="s">
        <v>199</v>
      </c>
      <c r="E110" s="1" t="s">
        <v>17</v>
      </c>
      <c r="F110" s="1" t="s">
        <v>29</v>
      </c>
      <c r="G110" s="1" t="s">
        <v>129</v>
      </c>
      <c r="H110" s="1" t="s">
        <v>513</v>
      </c>
      <c r="I110" s="1" t="s">
        <v>21</v>
      </c>
      <c r="J110" s="1">
        <v>24</v>
      </c>
      <c r="K110" s="1">
        <v>1307</v>
      </c>
      <c r="L110" s="1">
        <v>1307</v>
      </c>
      <c r="M110" s="1">
        <v>315000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315000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315000</v>
      </c>
      <c r="AJ110" s="1">
        <v>241</v>
      </c>
    </row>
    <row r="111" spans="1:36" x14ac:dyDescent="0.3">
      <c r="A111" s="1">
        <v>34</v>
      </c>
      <c r="B111" s="1" t="s">
        <v>14</v>
      </c>
      <c r="C111" s="1" t="s">
        <v>163</v>
      </c>
      <c r="D111" s="1" t="s">
        <v>557</v>
      </c>
      <c r="E111" s="1" t="s">
        <v>17</v>
      </c>
      <c r="F111" s="1" t="s">
        <v>29</v>
      </c>
      <c r="G111" s="1" t="s">
        <v>129</v>
      </c>
      <c r="H111" s="1" t="s">
        <v>515</v>
      </c>
      <c r="I111" s="1" t="s">
        <v>21</v>
      </c>
      <c r="J111" s="1">
        <v>21</v>
      </c>
      <c r="K111" s="1">
        <v>858</v>
      </c>
      <c r="L111" s="1">
        <v>858</v>
      </c>
      <c r="M111" s="1">
        <v>192000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192000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192000</v>
      </c>
      <c r="AJ111" s="1">
        <v>223</v>
      </c>
    </row>
    <row r="112" spans="1:36" x14ac:dyDescent="0.3">
      <c r="A112" s="1">
        <v>35</v>
      </c>
      <c r="B112" s="1" t="s">
        <v>14</v>
      </c>
      <c r="C112" s="1" t="s">
        <v>163</v>
      </c>
      <c r="D112" s="1" t="s">
        <v>217</v>
      </c>
      <c r="E112" s="1" t="s">
        <v>17</v>
      </c>
      <c r="F112" s="1" t="s">
        <v>29</v>
      </c>
      <c r="G112" s="1" t="s">
        <v>129</v>
      </c>
      <c r="H112" s="1" t="s">
        <v>218</v>
      </c>
      <c r="I112" s="1" t="s">
        <v>21</v>
      </c>
      <c r="J112" s="1">
        <v>26</v>
      </c>
      <c r="K112" s="1">
        <v>1719</v>
      </c>
      <c r="L112" s="1">
        <v>1719</v>
      </c>
      <c r="M112" s="1">
        <v>342000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342000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342000</v>
      </c>
      <c r="AJ112" s="1">
        <v>198</v>
      </c>
    </row>
    <row r="113" spans="1:36" x14ac:dyDescent="0.3">
      <c r="A113" s="1">
        <v>36</v>
      </c>
      <c r="B113" s="1" t="s">
        <v>14</v>
      </c>
      <c r="C113" s="1" t="s">
        <v>163</v>
      </c>
      <c r="D113" s="1" t="s">
        <v>186</v>
      </c>
      <c r="E113" s="1" t="s">
        <v>17</v>
      </c>
      <c r="F113" s="1" t="s">
        <v>29</v>
      </c>
      <c r="G113" s="1" t="s">
        <v>129</v>
      </c>
      <c r="H113" s="1" t="s">
        <v>220</v>
      </c>
      <c r="I113" s="1" t="s">
        <v>21</v>
      </c>
      <c r="J113" s="1">
        <v>23</v>
      </c>
      <c r="K113" s="1">
        <v>1424</v>
      </c>
      <c r="L113" s="1">
        <v>1424</v>
      </c>
      <c r="M113" s="1">
        <v>237000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237000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237000</v>
      </c>
      <c r="AJ113" s="1">
        <v>166</v>
      </c>
    </row>
    <row r="114" spans="1:36" hidden="1" x14ac:dyDescent="0.3">
      <c r="A114" s="1">
        <v>37</v>
      </c>
      <c r="B114" s="1" t="s">
        <v>14</v>
      </c>
      <c r="C114" s="1" t="s">
        <v>163</v>
      </c>
      <c r="D114" s="1" t="s">
        <v>16</v>
      </c>
      <c r="E114" s="1" t="s">
        <v>17</v>
      </c>
      <c r="F114" s="1" t="s">
        <v>49</v>
      </c>
      <c r="G114" s="1" t="s">
        <v>221</v>
      </c>
      <c r="H114" s="1" t="s">
        <v>222</v>
      </c>
      <c r="I114" s="1" t="s">
        <v>49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0</v>
      </c>
      <c r="AJ114" s="1">
        <v>0</v>
      </c>
    </row>
    <row r="115" spans="1:36" hidden="1" x14ac:dyDescent="0.3">
      <c r="A115" s="1">
        <v>38</v>
      </c>
      <c r="B115" s="1" t="s">
        <v>14</v>
      </c>
      <c r="C115" s="1" t="s">
        <v>163</v>
      </c>
      <c r="D115" s="1" t="s">
        <v>16</v>
      </c>
      <c r="E115" s="1" t="s">
        <v>17</v>
      </c>
      <c r="F115" s="1" t="s">
        <v>152</v>
      </c>
      <c r="G115" s="1" t="s">
        <v>223</v>
      </c>
      <c r="H115" s="1" t="s">
        <v>224</v>
      </c>
      <c r="I115" s="1" t="s">
        <v>198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0</v>
      </c>
      <c r="AJ115" s="1">
        <v>0</v>
      </c>
    </row>
    <row r="116" spans="1:36" hidden="1" x14ac:dyDescent="0.3">
      <c r="A116" s="1">
        <v>39</v>
      </c>
      <c r="B116" s="1" t="s">
        <v>14</v>
      </c>
      <c r="C116" s="1" t="s">
        <v>163</v>
      </c>
      <c r="D116" s="1" t="s">
        <v>16</v>
      </c>
      <c r="E116" s="1" t="s">
        <v>17</v>
      </c>
      <c r="F116" s="1" t="s">
        <v>29</v>
      </c>
      <c r="G116" s="1" t="s">
        <v>227</v>
      </c>
      <c r="H116" s="1" t="s">
        <v>228</v>
      </c>
      <c r="I116" s="1" t="s">
        <v>26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0</v>
      </c>
      <c r="AJ116" s="1">
        <v>0</v>
      </c>
    </row>
    <row r="117" spans="1:36" hidden="1" x14ac:dyDescent="0.3">
      <c r="A117" s="1">
        <v>40</v>
      </c>
      <c r="B117" s="1" t="s">
        <v>14</v>
      </c>
      <c r="C117" s="1" t="s">
        <v>163</v>
      </c>
      <c r="D117" s="1" t="s">
        <v>16</v>
      </c>
      <c r="E117" s="1" t="s">
        <v>17</v>
      </c>
      <c r="F117" s="1" t="s">
        <v>29</v>
      </c>
      <c r="G117" s="1" t="s">
        <v>61</v>
      </c>
      <c r="H117" s="1" t="s">
        <v>229</v>
      </c>
      <c r="I117" s="1" t="s">
        <v>26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0</v>
      </c>
      <c r="AJ117" s="1">
        <v>0</v>
      </c>
    </row>
    <row r="118" spans="1:36" x14ac:dyDescent="0.3">
      <c r="A118" s="1">
        <v>41</v>
      </c>
      <c r="B118" s="1" t="s">
        <v>14</v>
      </c>
      <c r="C118" s="1" t="s">
        <v>163</v>
      </c>
      <c r="D118" s="1" t="s">
        <v>606</v>
      </c>
      <c r="E118" s="1" t="s">
        <v>17</v>
      </c>
      <c r="F118" s="1" t="s">
        <v>29</v>
      </c>
      <c r="G118" s="1" t="s">
        <v>61</v>
      </c>
      <c r="H118" s="1" t="s">
        <v>230</v>
      </c>
      <c r="I118" s="1" t="s">
        <v>26</v>
      </c>
      <c r="J118" s="1">
        <v>26</v>
      </c>
      <c r="K118" s="1">
        <v>2534</v>
      </c>
      <c r="L118" s="1">
        <v>2534</v>
      </c>
      <c r="M118" s="1">
        <v>306000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306000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306000</v>
      </c>
      <c r="AJ118" s="1">
        <v>120</v>
      </c>
    </row>
    <row r="119" spans="1:36" hidden="1" x14ac:dyDescent="0.3">
      <c r="A119" s="1">
        <v>42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37</v>
      </c>
      <c r="G119" s="1" t="s">
        <v>123</v>
      </c>
      <c r="H119" s="1" t="s">
        <v>231</v>
      </c>
      <c r="I119" s="1" t="s">
        <v>21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hidden="1" x14ac:dyDescent="0.3">
      <c r="A120" s="1">
        <v>43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29</v>
      </c>
      <c r="G120" s="1" t="s">
        <v>98</v>
      </c>
      <c r="H120" s="1" t="s">
        <v>232</v>
      </c>
      <c r="I120" s="1" t="s">
        <v>21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x14ac:dyDescent="0.3">
      <c r="A121" s="1">
        <v>44</v>
      </c>
      <c r="B121" s="1" t="s">
        <v>14</v>
      </c>
      <c r="C121" s="1" t="s">
        <v>163</v>
      </c>
      <c r="D121" s="1" t="s">
        <v>206</v>
      </c>
      <c r="E121" s="1" t="s">
        <v>17</v>
      </c>
      <c r="F121" s="1" t="s">
        <v>18</v>
      </c>
      <c r="G121" s="1" t="s">
        <v>69</v>
      </c>
      <c r="H121" s="1" t="s">
        <v>233</v>
      </c>
      <c r="I121" s="1" t="s">
        <v>21</v>
      </c>
      <c r="J121" s="1">
        <v>9</v>
      </c>
      <c r="K121" s="1">
        <v>175</v>
      </c>
      <c r="L121" s="1">
        <v>175</v>
      </c>
      <c r="M121" s="1">
        <v>20000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20000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20000</v>
      </c>
      <c r="AJ121" s="1">
        <v>114</v>
      </c>
    </row>
    <row r="122" spans="1:36" hidden="1" x14ac:dyDescent="0.3">
      <c r="A122" s="1">
        <v>45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29</v>
      </c>
      <c r="G122" s="1" t="s">
        <v>44</v>
      </c>
      <c r="H122" s="1" t="s">
        <v>234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hidden="1" x14ac:dyDescent="0.3">
      <c r="A123" s="1">
        <v>46</v>
      </c>
      <c r="B123" s="1" t="s">
        <v>14</v>
      </c>
      <c r="C123" s="1" t="s">
        <v>163</v>
      </c>
      <c r="D123" s="1" t="s">
        <v>16</v>
      </c>
      <c r="E123" s="1" t="s">
        <v>17</v>
      </c>
      <c r="F123" s="1" t="s">
        <v>29</v>
      </c>
      <c r="G123" s="1" t="s">
        <v>44</v>
      </c>
      <c r="H123" s="1" t="s">
        <v>235</v>
      </c>
      <c r="I123" s="1" t="s">
        <v>21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0</v>
      </c>
      <c r="AJ123" s="1">
        <v>0</v>
      </c>
    </row>
    <row r="124" spans="1:36" hidden="1" x14ac:dyDescent="0.3">
      <c r="A124" s="1">
        <v>47</v>
      </c>
      <c r="B124" s="1" t="s">
        <v>14</v>
      </c>
      <c r="C124" s="1" t="s">
        <v>163</v>
      </c>
      <c r="D124" s="1" t="s">
        <v>16</v>
      </c>
      <c r="E124" s="1" t="s">
        <v>17</v>
      </c>
      <c r="F124" s="1" t="s">
        <v>29</v>
      </c>
      <c r="G124" s="1" t="s">
        <v>44</v>
      </c>
      <c r="H124" s="1" t="s">
        <v>236</v>
      </c>
      <c r="I124" s="1" t="s">
        <v>21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0</v>
      </c>
      <c r="AJ124" s="1">
        <v>0</v>
      </c>
    </row>
    <row r="125" spans="1:36" x14ac:dyDescent="0.3">
      <c r="A125" s="2"/>
      <c r="B125" s="2" t="s">
        <v>47</v>
      </c>
      <c r="C125" s="2" t="s">
        <v>163</v>
      </c>
      <c r="D125" s="2"/>
      <c r="E125" s="2"/>
      <c r="F125" s="2"/>
      <c r="G125" s="2"/>
      <c r="H125" s="2"/>
      <c r="I125" s="2"/>
      <c r="J125" s="2"/>
      <c r="K125" s="2">
        <v>26861</v>
      </c>
      <c r="L125" s="2">
        <v>26861</v>
      </c>
      <c r="M125" s="2">
        <v>3654000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3654000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3654000</v>
      </c>
      <c r="AJ125" s="2"/>
    </row>
    <row r="126" spans="1:36" hidden="1" x14ac:dyDescent="0.3">
      <c r="A126" s="1">
        <v>1</v>
      </c>
      <c r="B126" s="1" t="s">
        <v>14</v>
      </c>
      <c r="C126" s="1" t="s">
        <v>237</v>
      </c>
      <c r="D126" s="1" t="s">
        <v>16</v>
      </c>
      <c r="E126" s="1" t="s">
        <v>17</v>
      </c>
      <c r="F126" s="1" t="s">
        <v>49</v>
      </c>
      <c r="G126" s="1" t="s">
        <v>63</v>
      </c>
      <c r="H126" s="1" t="s">
        <v>238</v>
      </c>
      <c r="I126" s="1" t="s">
        <v>49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0</v>
      </c>
      <c r="AJ126" s="1">
        <v>0</v>
      </c>
    </row>
    <row r="127" spans="1:36" hidden="1" x14ac:dyDescent="0.3">
      <c r="A127" s="1">
        <v>2</v>
      </c>
      <c r="B127" s="1" t="s">
        <v>14</v>
      </c>
      <c r="C127" s="1" t="s">
        <v>237</v>
      </c>
      <c r="D127" s="1" t="s">
        <v>16</v>
      </c>
      <c r="E127" s="1" t="s">
        <v>17</v>
      </c>
      <c r="F127" s="1" t="s">
        <v>29</v>
      </c>
      <c r="G127" s="1" t="s">
        <v>61</v>
      </c>
      <c r="H127" s="1" t="s">
        <v>239</v>
      </c>
      <c r="I127" s="1" t="s">
        <v>26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hidden="1" x14ac:dyDescent="0.3">
      <c r="A128" s="1">
        <v>3</v>
      </c>
      <c r="B128" s="1" t="s">
        <v>14</v>
      </c>
      <c r="C128" s="1" t="s">
        <v>237</v>
      </c>
      <c r="D128" s="1" t="s">
        <v>16</v>
      </c>
      <c r="E128" s="1" t="s">
        <v>17</v>
      </c>
      <c r="F128" s="1" t="s">
        <v>29</v>
      </c>
      <c r="G128" s="1" t="s">
        <v>61</v>
      </c>
      <c r="H128" s="1" t="s">
        <v>240</v>
      </c>
      <c r="I128" s="1" t="s">
        <v>26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hidden="1" x14ac:dyDescent="0.3">
      <c r="A129" s="1">
        <v>4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29</v>
      </c>
      <c r="G129" s="1" t="s">
        <v>61</v>
      </c>
      <c r="H129" s="1" t="s">
        <v>241</v>
      </c>
      <c r="I129" s="1" t="s">
        <v>26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hidden="1" x14ac:dyDescent="0.3">
      <c r="A130" s="1">
        <v>5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40</v>
      </c>
      <c r="G130" s="1" t="s">
        <v>242</v>
      </c>
      <c r="H130" s="1" t="s">
        <v>243</v>
      </c>
      <c r="I130" s="1" t="s">
        <v>26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hidden="1" x14ac:dyDescent="0.3">
      <c r="A131" s="1">
        <v>6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61</v>
      </c>
      <c r="H131" s="1" t="s">
        <v>244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hidden="1" x14ac:dyDescent="0.3">
      <c r="A132" s="1">
        <v>7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18</v>
      </c>
      <c r="G132" s="1" t="s">
        <v>69</v>
      </c>
      <c r="H132" s="1" t="s">
        <v>245</v>
      </c>
      <c r="I132" s="1" t="s">
        <v>21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hidden="1" x14ac:dyDescent="0.3">
      <c r="A133" s="1">
        <v>8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29</v>
      </c>
      <c r="G133" s="1" t="s">
        <v>246</v>
      </c>
      <c r="H133" s="1" t="s">
        <v>247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hidden="1" x14ac:dyDescent="0.3">
      <c r="A134" s="1">
        <v>9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29</v>
      </c>
      <c r="G134" s="1" t="s">
        <v>246</v>
      </c>
      <c r="H134" s="1" t="s">
        <v>248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hidden="1" x14ac:dyDescent="0.3">
      <c r="A135" s="1">
        <v>10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61</v>
      </c>
      <c r="H135" s="1" t="s">
        <v>249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hidden="1" x14ac:dyDescent="0.3">
      <c r="A136" s="1">
        <v>11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61</v>
      </c>
      <c r="H136" s="1" t="s">
        <v>250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hidden="1" x14ac:dyDescent="0.3">
      <c r="A137" s="1">
        <v>12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61</v>
      </c>
      <c r="H137" s="1" t="s">
        <v>251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hidden="1" x14ac:dyDescent="0.3">
      <c r="A138" s="1">
        <v>13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79</v>
      </c>
      <c r="H138" s="1" t="s">
        <v>253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hidden="1" x14ac:dyDescent="0.3">
      <c r="A139" s="1">
        <v>14</v>
      </c>
      <c r="B139" s="1" t="s">
        <v>14</v>
      </c>
      <c r="C139" s="1" t="s">
        <v>237</v>
      </c>
      <c r="D139" s="1" t="s">
        <v>16</v>
      </c>
      <c r="E139" s="1" t="s">
        <v>17</v>
      </c>
      <c r="F139" s="1" t="s">
        <v>29</v>
      </c>
      <c r="G139" s="1" t="s">
        <v>61</v>
      </c>
      <c r="H139" s="1" t="s">
        <v>256</v>
      </c>
      <c r="I139" s="1" t="s">
        <v>26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0</v>
      </c>
      <c r="AJ139" s="1">
        <v>0</v>
      </c>
    </row>
    <row r="140" spans="1:36" hidden="1" x14ac:dyDescent="0.3">
      <c r="A140" s="1">
        <v>15</v>
      </c>
      <c r="B140" s="1" t="s">
        <v>14</v>
      </c>
      <c r="C140" s="1" t="s">
        <v>237</v>
      </c>
      <c r="D140" s="1" t="s">
        <v>16</v>
      </c>
      <c r="E140" s="1" t="s">
        <v>17</v>
      </c>
      <c r="F140" s="1" t="s">
        <v>29</v>
      </c>
      <c r="G140" s="1" t="s">
        <v>61</v>
      </c>
      <c r="H140" s="1" t="s">
        <v>258</v>
      </c>
      <c r="I140" s="1" t="s">
        <v>26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0</v>
      </c>
      <c r="AJ140" s="1">
        <v>0</v>
      </c>
    </row>
    <row r="141" spans="1:36" x14ac:dyDescent="0.3">
      <c r="A141" s="1">
        <v>16</v>
      </c>
      <c r="B141" s="1" t="s">
        <v>14</v>
      </c>
      <c r="C141" s="1" t="s">
        <v>237</v>
      </c>
      <c r="D141" s="1" t="s">
        <v>259</v>
      </c>
      <c r="E141" s="1" t="s">
        <v>17</v>
      </c>
      <c r="F141" s="1" t="s">
        <v>29</v>
      </c>
      <c r="G141" s="1" t="s">
        <v>61</v>
      </c>
      <c r="H141" s="1" t="s">
        <v>260</v>
      </c>
      <c r="I141" s="1" t="s">
        <v>26</v>
      </c>
      <c r="J141" s="1">
        <v>20</v>
      </c>
      <c r="K141" s="1">
        <v>3212</v>
      </c>
      <c r="L141" s="1">
        <v>3212</v>
      </c>
      <c r="M141" s="1">
        <v>470000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470000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470000</v>
      </c>
      <c r="AJ141" s="1">
        <v>146</v>
      </c>
    </row>
    <row r="142" spans="1:36" x14ac:dyDescent="0.3">
      <c r="A142" s="1">
        <v>17</v>
      </c>
      <c r="B142" s="1" t="s">
        <v>14</v>
      </c>
      <c r="C142" s="1" t="s">
        <v>237</v>
      </c>
      <c r="D142" s="1" t="s">
        <v>252</v>
      </c>
      <c r="E142" s="1" t="s">
        <v>17</v>
      </c>
      <c r="F142" s="1" t="s">
        <v>29</v>
      </c>
      <c r="G142" s="1" t="s">
        <v>30</v>
      </c>
      <c r="H142" s="1" t="s">
        <v>262</v>
      </c>
      <c r="I142" s="1" t="s">
        <v>26</v>
      </c>
      <c r="J142" s="1">
        <v>19</v>
      </c>
      <c r="K142" s="1">
        <v>3841</v>
      </c>
      <c r="L142" s="1">
        <v>3841</v>
      </c>
      <c r="M142" s="1">
        <v>350000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350000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350000</v>
      </c>
      <c r="AJ142" s="1">
        <v>91</v>
      </c>
    </row>
    <row r="143" spans="1:36" x14ac:dyDescent="0.3">
      <c r="A143" s="1">
        <v>18</v>
      </c>
      <c r="B143" s="1" t="s">
        <v>14</v>
      </c>
      <c r="C143" s="1" t="s">
        <v>237</v>
      </c>
      <c r="D143" s="1" t="s">
        <v>263</v>
      </c>
      <c r="E143" s="1" t="s">
        <v>32</v>
      </c>
      <c r="F143" s="1" t="s">
        <v>75</v>
      </c>
      <c r="G143" s="1" t="s">
        <v>76</v>
      </c>
      <c r="H143" s="1" t="s">
        <v>264</v>
      </c>
      <c r="I143" s="1" t="s">
        <v>26</v>
      </c>
      <c r="J143" s="1">
        <v>2</v>
      </c>
      <c r="K143" s="1">
        <v>44</v>
      </c>
      <c r="L143" s="1">
        <v>44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0</v>
      </c>
      <c r="AJ143" s="1">
        <v>0</v>
      </c>
    </row>
    <row r="144" spans="1:36" x14ac:dyDescent="0.3">
      <c r="A144" s="1">
        <v>19</v>
      </c>
      <c r="B144" s="1" t="s">
        <v>14</v>
      </c>
      <c r="C144" s="1" t="s">
        <v>237</v>
      </c>
      <c r="D144" s="1" t="s">
        <v>265</v>
      </c>
      <c r="E144" s="1" t="s">
        <v>17</v>
      </c>
      <c r="F144" s="1" t="s">
        <v>40</v>
      </c>
      <c r="G144" s="1" t="s">
        <v>55</v>
      </c>
      <c r="H144" s="1" t="s">
        <v>266</v>
      </c>
      <c r="I144" s="1" t="s">
        <v>21</v>
      </c>
      <c r="J144" s="1">
        <v>17</v>
      </c>
      <c r="K144" s="1">
        <v>2154</v>
      </c>
      <c r="L144" s="1">
        <v>2154</v>
      </c>
      <c r="M144" s="1">
        <v>220000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220000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0</v>
      </c>
      <c r="AI144" s="7">
        <v>220000</v>
      </c>
      <c r="AJ144" s="1">
        <v>102</v>
      </c>
    </row>
    <row r="145" spans="1:36" x14ac:dyDescent="0.3">
      <c r="A145" s="1">
        <v>20</v>
      </c>
      <c r="B145" s="1" t="s">
        <v>14</v>
      </c>
      <c r="C145" s="1" t="s">
        <v>237</v>
      </c>
      <c r="D145" s="1" t="s">
        <v>265</v>
      </c>
      <c r="E145" s="1" t="s">
        <v>17</v>
      </c>
      <c r="F145" s="1" t="s">
        <v>18</v>
      </c>
      <c r="G145" s="1" t="s">
        <v>104</v>
      </c>
      <c r="H145" s="1" t="s">
        <v>443</v>
      </c>
      <c r="I145" s="1" t="s">
        <v>21</v>
      </c>
      <c r="J145" s="1">
        <v>3</v>
      </c>
      <c r="K145" s="1">
        <v>389</v>
      </c>
      <c r="L145" s="1">
        <v>389</v>
      </c>
      <c r="M145" s="1">
        <v>40000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40000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40000</v>
      </c>
      <c r="AJ145" s="1">
        <v>102</v>
      </c>
    </row>
    <row r="146" spans="1:36" x14ac:dyDescent="0.3">
      <c r="A146" s="1">
        <v>21</v>
      </c>
      <c r="B146" s="1" t="s">
        <v>14</v>
      </c>
      <c r="C146" s="1" t="s">
        <v>237</v>
      </c>
      <c r="D146" s="1" t="s">
        <v>275</v>
      </c>
      <c r="E146" s="1" t="s">
        <v>17</v>
      </c>
      <c r="F146" s="1" t="s">
        <v>29</v>
      </c>
      <c r="G146" s="1" t="s">
        <v>61</v>
      </c>
      <c r="H146" s="1" t="s">
        <v>401</v>
      </c>
      <c r="I146" s="1" t="s">
        <v>26</v>
      </c>
      <c r="J146" s="1">
        <v>21</v>
      </c>
      <c r="K146" s="1">
        <v>2879</v>
      </c>
      <c r="L146" s="1">
        <v>2879</v>
      </c>
      <c r="M146" s="1">
        <v>280000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280000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280000</v>
      </c>
      <c r="AJ146" s="1">
        <v>97</v>
      </c>
    </row>
    <row r="147" spans="1:36" hidden="1" x14ac:dyDescent="0.3">
      <c r="A147" s="1">
        <v>22</v>
      </c>
      <c r="B147" s="1" t="s">
        <v>14</v>
      </c>
      <c r="C147" s="1" t="s">
        <v>237</v>
      </c>
      <c r="D147" s="1" t="s">
        <v>16</v>
      </c>
      <c r="E147" s="1" t="s">
        <v>17</v>
      </c>
      <c r="F147" s="1" t="s">
        <v>29</v>
      </c>
      <c r="G147" s="1" t="s">
        <v>246</v>
      </c>
      <c r="H147" s="1" t="s">
        <v>270</v>
      </c>
      <c r="I147" s="1" t="s">
        <v>21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0</v>
      </c>
      <c r="AJ147" s="1">
        <v>0</v>
      </c>
    </row>
    <row r="148" spans="1:36" x14ac:dyDescent="0.3">
      <c r="A148" s="1">
        <v>23</v>
      </c>
      <c r="B148" s="1" t="s">
        <v>14</v>
      </c>
      <c r="C148" s="1" t="s">
        <v>237</v>
      </c>
      <c r="D148" s="1" t="s">
        <v>257</v>
      </c>
      <c r="E148" s="1" t="s">
        <v>17</v>
      </c>
      <c r="F148" s="1" t="s">
        <v>29</v>
      </c>
      <c r="G148" s="1" t="s">
        <v>129</v>
      </c>
      <c r="H148" s="1" t="s">
        <v>273</v>
      </c>
      <c r="I148" s="1" t="s">
        <v>21</v>
      </c>
      <c r="J148" s="1">
        <v>22</v>
      </c>
      <c r="K148" s="1">
        <v>2139</v>
      </c>
      <c r="L148" s="1">
        <v>2139</v>
      </c>
      <c r="M148" s="1">
        <v>410000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20000</v>
      </c>
      <c r="W148" s="7">
        <v>430000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430000</v>
      </c>
      <c r="AJ148" s="1">
        <v>191</v>
      </c>
    </row>
    <row r="149" spans="1:36" x14ac:dyDescent="0.3">
      <c r="A149" s="1">
        <v>24</v>
      </c>
      <c r="B149" s="1" t="s">
        <v>14</v>
      </c>
      <c r="C149" s="1" t="s">
        <v>237</v>
      </c>
      <c r="D149" s="1" t="s">
        <v>263</v>
      </c>
      <c r="E149" s="1" t="s">
        <v>17</v>
      </c>
      <c r="F149" s="1" t="s">
        <v>29</v>
      </c>
      <c r="G149" s="1" t="s">
        <v>129</v>
      </c>
      <c r="H149" s="1" t="s">
        <v>347</v>
      </c>
      <c r="I149" s="1" t="s">
        <v>21</v>
      </c>
      <c r="J149" s="1">
        <v>19</v>
      </c>
      <c r="K149" s="1">
        <v>2591</v>
      </c>
      <c r="L149" s="1">
        <v>2591</v>
      </c>
      <c r="M149" s="1">
        <v>455000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72000</v>
      </c>
      <c r="W149" s="7">
        <v>527000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527000</v>
      </c>
      <c r="AJ149" s="1">
        <v>175</v>
      </c>
    </row>
    <row r="150" spans="1:36" hidden="1" x14ac:dyDescent="0.3">
      <c r="A150" s="1">
        <v>25</v>
      </c>
      <c r="B150" s="1" t="s">
        <v>14</v>
      </c>
      <c r="C150" s="1" t="s">
        <v>237</v>
      </c>
      <c r="D150" s="1" t="s">
        <v>16</v>
      </c>
      <c r="E150" s="1" t="s">
        <v>17</v>
      </c>
      <c r="F150" s="1" t="s">
        <v>37</v>
      </c>
      <c r="G150" s="1" t="s">
        <v>83</v>
      </c>
      <c r="H150" s="1" t="s">
        <v>274</v>
      </c>
      <c r="I150" s="1" t="s">
        <v>49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0</v>
      </c>
      <c r="AJ150" s="1">
        <v>0</v>
      </c>
    </row>
    <row r="151" spans="1:36" x14ac:dyDescent="0.3">
      <c r="A151" s="1">
        <v>26</v>
      </c>
      <c r="B151" s="1" t="s">
        <v>14</v>
      </c>
      <c r="C151" s="1" t="s">
        <v>237</v>
      </c>
      <c r="D151" s="1" t="s">
        <v>562</v>
      </c>
      <c r="E151" s="1" t="s">
        <v>17</v>
      </c>
      <c r="F151" s="1" t="s">
        <v>29</v>
      </c>
      <c r="G151" s="1" t="s">
        <v>61</v>
      </c>
      <c r="H151" s="1" t="s">
        <v>276</v>
      </c>
      <c r="I151" s="1" t="s">
        <v>26</v>
      </c>
      <c r="J151" s="1">
        <v>20</v>
      </c>
      <c r="K151" s="1">
        <v>3146</v>
      </c>
      <c r="L151" s="1">
        <v>3146</v>
      </c>
      <c r="M151" s="1">
        <v>370000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370000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370000</v>
      </c>
      <c r="AJ151" s="1">
        <v>117</v>
      </c>
    </row>
    <row r="152" spans="1:36" x14ac:dyDescent="0.3">
      <c r="A152" s="1">
        <v>27</v>
      </c>
      <c r="B152" s="1" t="s">
        <v>14</v>
      </c>
      <c r="C152" s="1" t="s">
        <v>237</v>
      </c>
      <c r="D152" s="1" t="s">
        <v>575</v>
      </c>
      <c r="E152" s="1" t="s">
        <v>17</v>
      </c>
      <c r="F152" s="1" t="s">
        <v>29</v>
      </c>
      <c r="G152" s="1" t="s">
        <v>61</v>
      </c>
      <c r="H152" s="1" t="s">
        <v>278</v>
      </c>
      <c r="I152" s="1" t="s">
        <v>26</v>
      </c>
      <c r="J152" s="1">
        <v>22</v>
      </c>
      <c r="K152" s="1">
        <v>2986</v>
      </c>
      <c r="L152" s="1">
        <v>2986</v>
      </c>
      <c r="M152" s="1">
        <v>367322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367322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367322</v>
      </c>
      <c r="AJ152" s="1">
        <v>123</v>
      </c>
    </row>
    <row r="153" spans="1:36" x14ac:dyDescent="0.3">
      <c r="A153" s="1">
        <v>28</v>
      </c>
      <c r="B153" s="1" t="s">
        <v>14</v>
      </c>
      <c r="C153" s="1" t="s">
        <v>237</v>
      </c>
      <c r="D153" s="1" t="s">
        <v>279</v>
      </c>
      <c r="E153" s="1" t="s">
        <v>17</v>
      </c>
      <c r="F153" s="1" t="s">
        <v>29</v>
      </c>
      <c r="G153" s="1" t="s">
        <v>61</v>
      </c>
      <c r="H153" s="1" t="s">
        <v>280</v>
      </c>
      <c r="I153" s="1" t="s">
        <v>26</v>
      </c>
      <c r="J153" s="1">
        <v>24</v>
      </c>
      <c r="K153" s="1">
        <v>3299</v>
      </c>
      <c r="L153" s="1">
        <v>3299</v>
      </c>
      <c r="M153" s="1">
        <v>370000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27000</v>
      </c>
      <c r="W153" s="7">
        <v>397000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397000</v>
      </c>
      <c r="AJ153" s="1">
        <v>112</v>
      </c>
    </row>
    <row r="154" spans="1:36" x14ac:dyDescent="0.3">
      <c r="A154" s="1">
        <v>29</v>
      </c>
      <c r="B154" s="1" t="s">
        <v>14</v>
      </c>
      <c r="C154" s="1" t="s">
        <v>237</v>
      </c>
      <c r="D154" s="1" t="s">
        <v>255</v>
      </c>
      <c r="E154" s="1" t="s">
        <v>32</v>
      </c>
      <c r="F154" s="1" t="s">
        <v>29</v>
      </c>
      <c r="G154" s="1" t="s">
        <v>33</v>
      </c>
      <c r="H154" s="1" t="s">
        <v>281</v>
      </c>
      <c r="I154" s="1" t="s">
        <v>26</v>
      </c>
      <c r="J154" s="1">
        <v>22</v>
      </c>
      <c r="K154" s="1">
        <v>3257</v>
      </c>
      <c r="L154" s="1">
        <v>3257</v>
      </c>
      <c r="M154" s="1">
        <v>420000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52540</v>
      </c>
      <c r="W154" s="7">
        <v>472540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472540</v>
      </c>
      <c r="AJ154" s="1">
        <v>128</v>
      </c>
    </row>
    <row r="155" spans="1:36" hidden="1" x14ac:dyDescent="0.3">
      <c r="A155" s="1">
        <v>30</v>
      </c>
      <c r="B155" s="1" t="s">
        <v>14</v>
      </c>
      <c r="C155" s="1" t="s">
        <v>237</v>
      </c>
      <c r="D155" s="1" t="s">
        <v>16</v>
      </c>
      <c r="E155" s="1" t="s">
        <v>17</v>
      </c>
      <c r="F155" s="1" t="s">
        <v>29</v>
      </c>
      <c r="G155" s="1" t="s">
        <v>282</v>
      </c>
      <c r="H155" s="1" t="s">
        <v>283</v>
      </c>
      <c r="I155" s="1" t="s">
        <v>21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0</v>
      </c>
      <c r="AJ155" s="1">
        <v>0</v>
      </c>
    </row>
    <row r="156" spans="1:36" x14ac:dyDescent="0.3">
      <c r="A156" s="1">
        <v>31</v>
      </c>
      <c r="B156" s="1" t="s">
        <v>14</v>
      </c>
      <c r="C156" s="1" t="s">
        <v>237</v>
      </c>
      <c r="D156" s="1" t="s">
        <v>261</v>
      </c>
      <c r="E156" s="1" t="s">
        <v>32</v>
      </c>
      <c r="F156" s="1" t="s">
        <v>29</v>
      </c>
      <c r="G156" s="1" t="s">
        <v>33</v>
      </c>
      <c r="H156" s="1" t="s">
        <v>284</v>
      </c>
      <c r="I156" s="1" t="s">
        <v>26</v>
      </c>
      <c r="J156" s="1">
        <v>23</v>
      </c>
      <c r="K156" s="1">
        <v>2915</v>
      </c>
      <c r="L156" s="1">
        <v>2915</v>
      </c>
      <c r="M156" s="1">
        <v>370000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370000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370000</v>
      </c>
      <c r="AJ156" s="1">
        <v>126</v>
      </c>
    </row>
    <row r="157" spans="1:36" hidden="1" x14ac:dyDescent="0.3">
      <c r="A157" s="1">
        <v>32</v>
      </c>
      <c r="B157" s="1" t="s">
        <v>14</v>
      </c>
      <c r="C157" s="1" t="s">
        <v>237</v>
      </c>
      <c r="D157" s="1" t="s">
        <v>16</v>
      </c>
      <c r="E157" s="1" t="s">
        <v>17</v>
      </c>
      <c r="F157" s="1" t="s">
        <v>29</v>
      </c>
      <c r="G157" s="1" t="s">
        <v>61</v>
      </c>
      <c r="H157" s="1" t="s">
        <v>286</v>
      </c>
      <c r="I157" s="1" t="s">
        <v>26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0</v>
      </c>
      <c r="AJ157" s="1">
        <v>0</v>
      </c>
    </row>
    <row r="158" spans="1:36" hidden="1" x14ac:dyDescent="0.3">
      <c r="A158" s="1">
        <v>33</v>
      </c>
      <c r="B158" s="1" t="s">
        <v>14</v>
      </c>
      <c r="C158" s="1" t="s">
        <v>237</v>
      </c>
      <c r="D158" s="1" t="s">
        <v>16</v>
      </c>
      <c r="E158" s="1" t="s">
        <v>17</v>
      </c>
      <c r="F158" s="1" t="s">
        <v>29</v>
      </c>
      <c r="G158" s="1" t="s">
        <v>61</v>
      </c>
      <c r="H158" s="1" t="s">
        <v>287</v>
      </c>
      <c r="I158" s="1" t="s">
        <v>26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0</v>
      </c>
      <c r="AJ158" s="1">
        <v>0</v>
      </c>
    </row>
    <row r="159" spans="1:36" hidden="1" x14ac:dyDescent="0.3">
      <c r="A159" s="1">
        <v>34</v>
      </c>
      <c r="B159" s="1" t="s">
        <v>14</v>
      </c>
      <c r="C159" s="1" t="s">
        <v>237</v>
      </c>
      <c r="D159" s="1" t="s">
        <v>16</v>
      </c>
      <c r="E159" s="1" t="s">
        <v>17</v>
      </c>
      <c r="F159" s="1" t="s">
        <v>29</v>
      </c>
      <c r="G159" s="1" t="s">
        <v>61</v>
      </c>
      <c r="H159" s="1" t="s">
        <v>288</v>
      </c>
      <c r="I159" s="1" t="s">
        <v>26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0</v>
      </c>
      <c r="AJ159" s="1">
        <v>0</v>
      </c>
    </row>
    <row r="160" spans="1:36" x14ac:dyDescent="0.3">
      <c r="A160" s="1">
        <v>35</v>
      </c>
      <c r="B160" s="1" t="s">
        <v>14</v>
      </c>
      <c r="C160" s="1" t="s">
        <v>237</v>
      </c>
      <c r="D160" s="1" t="s">
        <v>595</v>
      </c>
      <c r="E160" s="1" t="s">
        <v>17</v>
      </c>
      <c r="F160" s="1" t="s">
        <v>29</v>
      </c>
      <c r="G160" s="1" t="s">
        <v>61</v>
      </c>
      <c r="H160" s="1" t="s">
        <v>289</v>
      </c>
      <c r="I160" s="1" t="s">
        <v>26</v>
      </c>
      <c r="J160" s="1">
        <v>22</v>
      </c>
      <c r="K160" s="1">
        <v>3404</v>
      </c>
      <c r="L160" s="1">
        <v>3404</v>
      </c>
      <c r="M160" s="1">
        <v>385000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385000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385000</v>
      </c>
      <c r="AJ160" s="1">
        <v>113</v>
      </c>
    </row>
    <row r="161" spans="1:36" x14ac:dyDescent="0.3">
      <c r="A161" s="1">
        <v>36</v>
      </c>
      <c r="B161" s="1" t="s">
        <v>14</v>
      </c>
      <c r="C161" s="1" t="s">
        <v>237</v>
      </c>
      <c r="D161" s="1" t="s">
        <v>267</v>
      </c>
      <c r="E161" s="1" t="s">
        <v>17</v>
      </c>
      <c r="F161" s="1" t="s">
        <v>29</v>
      </c>
      <c r="G161" s="1" t="s">
        <v>61</v>
      </c>
      <c r="H161" s="1" t="s">
        <v>290</v>
      </c>
      <c r="I161" s="1" t="s">
        <v>26</v>
      </c>
      <c r="J161" s="1">
        <v>23</v>
      </c>
      <c r="K161" s="1">
        <v>3976</v>
      </c>
      <c r="L161" s="1">
        <v>3976</v>
      </c>
      <c r="M161" s="1">
        <v>490000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490000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490000</v>
      </c>
      <c r="AJ161" s="1">
        <v>123</v>
      </c>
    </row>
    <row r="162" spans="1:36" x14ac:dyDescent="0.3">
      <c r="A162" s="1">
        <v>37</v>
      </c>
      <c r="B162" s="1" t="s">
        <v>14</v>
      </c>
      <c r="C162" s="1" t="s">
        <v>237</v>
      </c>
      <c r="D162" s="1" t="s">
        <v>608</v>
      </c>
      <c r="E162" s="1" t="s">
        <v>17</v>
      </c>
      <c r="F162" s="1" t="s">
        <v>29</v>
      </c>
      <c r="G162" s="1" t="s">
        <v>61</v>
      </c>
      <c r="H162" s="1" t="s">
        <v>291</v>
      </c>
      <c r="I162" s="1" t="s">
        <v>26</v>
      </c>
      <c r="J162" s="1">
        <v>22</v>
      </c>
      <c r="K162" s="1">
        <v>3745</v>
      </c>
      <c r="L162" s="1">
        <v>3745</v>
      </c>
      <c r="M162" s="1">
        <v>450000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450000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450000</v>
      </c>
      <c r="AJ162" s="1">
        <v>120</v>
      </c>
    </row>
    <row r="163" spans="1:36" hidden="1" x14ac:dyDescent="0.3">
      <c r="A163" s="1">
        <v>38</v>
      </c>
      <c r="B163" s="1" t="s">
        <v>14</v>
      </c>
      <c r="C163" s="1" t="s">
        <v>237</v>
      </c>
      <c r="D163" s="1" t="s">
        <v>16</v>
      </c>
      <c r="E163" s="1" t="s">
        <v>17</v>
      </c>
      <c r="F163" s="1" t="s">
        <v>29</v>
      </c>
      <c r="G163" s="1" t="s">
        <v>44</v>
      </c>
      <c r="H163" s="1" t="s">
        <v>292</v>
      </c>
      <c r="I163" s="1" t="s">
        <v>21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0</v>
      </c>
      <c r="AJ163" s="1">
        <v>0</v>
      </c>
    </row>
    <row r="164" spans="1:36" hidden="1" x14ac:dyDescent="0.3">
      <c r="A164" s="1">
        <v>39</v>
      </c>
      <c r="B164" s="1" t="s">
        <v>14</v>
      </c>
      <c r="C164" s="1" t="s">
        <v>237</v>
      </c>
      <c r="D164" s="1" t="s">
        <v>16</v>
      </c>
      <c r="E164" s="1" t="s">
        <v>17</v>
      </c>
      <c r="F164" s="1" t="s">
        <v>29</v>
      </c>
      <c r="G164" s="1" t="s">
        <v>98</v>
      </c>
      <c r="H164" s="1" t="s">
        <v>293</v>
      </c>
      <c r="I164" s="1" t="s">
        <v>21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0</v>
      </c>
      <c r="AJ164" s="1">
        <v>0</v>
      </c>
    </row>
    <row r="165" spans="1:36" hidden="1" x14ac:dyDescent="0.3">
      <c r="A165" s="1">
        <v>40</v>
      </c>
      <c r="B165" s="1" t="s">
        <v>14</v>
      </c>
      <c r="C165" s="1" t="s">
        <v>237</v>
      </c>
      <c r="D165" s="1" t="s">
        <v>16</v>
      </c>
      <c r="E165" s="1" t="s">
        <v>17</v>
      </c>
      <c r="F165" s="1" t="s">
        <v>37</v>
      </c>
      <c r="G165" s="1" t="s">
        <v>83</v>
      </c>
      <c r="H165" s="1" t="s">
        <v>294</v>
      </c>
      <c r="I165" s="1" t="s">
        <v>21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0</v>
      </c>
      <c r="AJ165" s="1">
        <v>0</v>
      </c>
    </row>
    <row r="166" spans="1:36" x14ac:dyDescent="0.3">
      <c r="A166" s="2"/>
      <c r="B166" s="2" t="s">
        <v>47</v>
      </c>
      <c r="C166" s="2" t="s">
        <v>237</v>
      </c>
      <c r="D166" s="2"/>
      <c r="E166" s="2"/>
      <c r="F166" s="2"/>
      <c r="G166" s="2"/>
      <c r="H166" s="2"/>
      <c r="I166" s="2"/>
      <c r="J166" s="2"/>
      <c r="K166" s="2">
        <v>43977</v>
      </c>
      <c r="L166" s="2">
        <v>43977</v>
      </c>
      <c r="M166" s="2">
        <v>5447322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171540</v>
      </c>
      <c r="W166" s="2">
        <v>5618862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5618862</v>
      </c>
      <c r="AJ166" s="2"/>
    </row>
    <row r="167" spans="1:36" hidden="1" x14ac:dyDescent="0.3">
      <c r="A167" s="1">
        <v>1</v>
      </c>
      <c r="B167" s="1" t="s">
        <v>14</v>
      </c>
      <c r="C167" s="1" t="s">
        <v>295</v>
      </c>
      <c r="D167" s="1" t="s">
        <v>16</v>
      </c>
      <c r="E167" s="1" t="s">
        <v>17</v>
      </c>
      <c r="F167" s="1" t="s">
        <v>29</v>
      </c>
      <c r="G167" s="1" t="s">
        <v>61</v>
      </c>
      <c r="H167" s="1" t="s">
        <v>296</v>
      </c>
      <c r="I167" s="1" t="s">
        <v>26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0</v>
      </c>
      <c r="AJ167" s="1">
        <v>0</v>
      </c>
    </row>
    <row r="168" spans="1:36" hidden="1" x14ac:dyDescent="0.3">
      <c r="A168" s="1">
        <v>2</v>
      </c>
      <c r="B168" s="1" t="s">
        <v>14</v>
      </c>
      <c r="C168" s="1" t="s">
        <v>295</v>
      </c>
      <c r="D168" s="1" t="s">
        <v>16</v>
      </c>
      <c r="E168" s="1" t="s">
        <v>17</v>
      </c>
      <c r="F168" s="1" t="s">
        <v>18</v>
      </c>
      <c r="G168" s="1" t="s">
        <v>19</v>
      </c>
      <c r="H168" s="1" t="s">
        <v>297</v>
      </c>
      <c r="I168" s="1" t="s">
        <v>21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hidden="1" x14ac:dyDescent="0.3">
      <c r="A169" s="1">
        <v>3</v>
      </c>
      <c r="B169" s="1" t="s">
        <v>14</v>
      </c>
      <c r="C169" s="1" t="s">
        <v>295</v>
      </c>
      <c r="D169" s="1" t="s">
        <v>16</v>
      </c>
      <c r="E169" s="1" t="s">
        <v>17</v>
      </c>
      <c r="F169" s="1" t="s">
        <v>29</v>
      </c>
      <c r="G169" s="1" t="s">
        <v>246</v>
      </c>
      <c r="H169" s="1" t="s">
        <v>298</v>
      </c>
      <c r="I169" s="1" t="s">
        <v>26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hidden="1" x14ac:dyDescent="0.3">
      <c r="A170" s="1">
        <v>4</v>
      </c>
      <c r="B170" s="1" t="s">
        <v>14</v>
      </c>
      <c r="C170" s="1" t="s">
        <v>295</v>
      </c>
      <c r="D170" s="1" t="s">
        <v>16</v>
      </c>
      <c r="E170" s="1" t="s">
        <v>17</v>
      </c>
      <c r="F170" s="1" t="s">
        <v>18</v>
      </c>
      <c r="G170" s="1" t="s">
        <v>19</v>
      </c>
      <c r="H170" s="1" t="s">
        <v>299</v>
      </c>
      <c r="I170" s="1" t="s">
        <v>21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hidden="1" x14ac:dyDescent="0.3">
      <c r="A171" s="1">
        <v>5</v>
      </c>
      <c r="B171" s="1" t="s">
        <v>14</v>
      </c>
      <c r="C171" s="1" t="s">
        <v>295</v>
      </c>
      <c r="D171" s="1" t="s">
        <v>16</v>
      </c>
      <c r="E171" s="1" t="s">
        <v>17</v>
      </c>
      <c r="F171" s="1" t="s">
        <v>29</v>
      </c>
      <c r="G171" s="1" t="s">
        <v>61</v>
      </c>
      <c r="H171" s="1" t="s">
        <v>300</v>
      </c>
      <c r="I171" s="1" t="s">
        <v>26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hidden="1" x14ac:dyDescent="0.3">
      <c r="A172" s="1">
        <v>6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29</v>
      </c>
      <c r="G172" s="1" t="s">
        <v>61</v>
      </c>
      <c r="H172" s="1" t="s">
        <v>301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hidden="1" x14ac:dyDescent="0.3">
      <c r="A173" s="1">
        <v>7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18</v>
      </c>
      <c r="G173" s="1" t="s">
        <v>19</v>
      </c>
      <c r="H173" s="1" t="s">
        <v>302</v>
      </c>
      <c r="I173" s="1" t="s">
        <v>198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hidden="1" x14ac:dyDescent="0.3">
      <c r="A174" s="1">
        <v>8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40</v>
      </c>
      <c r="G174" s="1" t="s">
        <v>242</v>
      </c>
      <c r="H174" s="1" t="s">
        <v>303</v>
      </c>
      <c r="I174" s="1" t="s">
        <v>26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hidden="1" x14ac:dyDescent="0.3">
      <c r="A175" s="1">
        <v>9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29</v>
      </c>
      <c r="G175" s="1" t="s">
        <v>61</v>
      </c>
      <c r="H175" s="1" t="s">
        <v>304</v>
      </c>
      <c r="I175" s="1" t="s">
        <v>26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hidden="1" x14ac:dyDescent="0.3">
      <c r="A176" s="1">
        <v>10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29</v>
      </c>
      <c r="G176" s="1" t="s">
        <v>61</v>
      </c>
      <c r="H176" s="1" t="s">
        <v>305</v>
      </c>
      <c r="I176" s="1" t="s">
        <v>26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hidden="1" x14ac:dyDescent="0.3">
      <c r="A177" s="1">
        <v>11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29</v>
      </c>
      <c r="G177" s="1" t="s">
        <v>61</v>
      </c>
      <c r="H177" s="1" t="s">
        <v>306</v>
      </c>
      <c r="I177" s="1" t="s">
        <v>26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hidden="1" x14ac:dyDescent="0.3">
      <c r="A178" s="1">
        <v>12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307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hidden="1" x14ac:dyDescent="0.3">
      <c r="A179" s="1">
        <v>13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18</v>
      </c>
      <c r="G179" s="1" t="s">
        <v>69</v>
      </c>
      <c r="H179" s="1" t="s">
        <v>308</v>
      </c>
      <c r="I179" s="1" t="s">
        <v>21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hidden="1" x14ac:dyDescent="0.3">
      <c r="A180" s="1">
        <v>14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18</v>
      </c>
      <c r="G180" s="1" t="s">
        <v>69</v>
      </c>
      <c r="H180" s="1" t="s">
        <v>309</v>
      </c>
      <c r="I180" s="1" t="s">
        <v>21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hidden="1" x14ac:dyDescent="0.3">
      <c r="A181" s="1">
        <v>15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29</v>
      </c>
      <c r="G181" s="1" t="s">
        <v>61</v>
      </c>
      <c r="H181" s="1" t="s">
        <v>310</v>
      </c>
      <c r="I181" s="1" t="s">
        <v>26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hidden="1" x14ac:dyDescent="0.3">
      <c r="A182" s="1">
        <v>16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29</v>
      </c>
      <c r="G182" s="1" t="s">
        <v>79</v>
      </c>
      <c r="H182" s="1" t="s">
        <v>312</v>
      </c>
      <c r="I182" s="1" t="s">
        <v>26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hidden="1" x14ac:dyDescent="0.3">
      <c r="A183" s="1">
        <v>17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18</v>
      </c>
      <c r="G183" s="1" t="s">
        <v>104</v>
      </c>
      <c r="H183" s="1" t="s">
        <v>314</v>
      </c>
      <c r="I183" s="1" t="s">
        <v>21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hidden="1" x14ac:dyDescent="0.3">
      <c r="A184" s="1">
        <v>18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29</v>
      </c>
      <c r="G184" s="1" t="s">
        <v>79</v>
      </c>
      <c r="H184" s="1" t="s">
        <v>316</v>
      </c>
      <c r="I184" s="1" t="s">
        <v>26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hidden="1" x14ac:dyDescent="0.3">
      <c r="A185" s="1">
        <v>19</v>
      </c>
      <c r="B185" s="1" t="s">
        <v>14</v>
      </c>
      <c r="C185" s="1" t="s">
        <v>295</v>
      </c>
      <c r="D185" s="1" t="s">
        <v>16</v>
      </c>
      <c r="E185" s="1" t="s">
        <v>17</v>
      </c>
      <c r="F185" s="1" t="s">
        <v>29</v>
      </c>
      <c r="G185" s="1" t="s">
        <v>79</v>
      </c>
      <c r="H185" s="1" t="s">
        <v>318</v>
      </c>
      <c r="I185" s="1" t="s">
        <v>26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hidden="1" x14ac:dyDescent="0.3">
      <c r="A186" s="1">
        <v>20</v>
      </c>
      <c r="B186" s="1" t="s">
        <v>14</v>
      </c>
      <c r="C186" s="1" t="s">
        <v>295</v>
      </c>
      <c r="D186" s="1" t="s">
        <v>16</v>
      </c>
      <c r="E186" s="1" t="s">
        <v>17</v>
      </c>
      <c r="F186" s="1" t="s">
        <v>18</v>
      </c>
      <c r="G186" s="1" t="s">
        <v>104</v>
      </c>
      <c r="H186" s="1" t="s">
        <v>320</v>
      </c>
      <c r="I186" s="1" t="s">
        <v>21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0</v>
      </c>
      <c r="AJ186" s="1">
        <v>0</v>
      </c>
    </row>
    <row r="187" spans="1:36" hidden="1" x14ac:dyDescent="0.3">
      <c r="A187" s="1">
        <v>21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29</v>
      </c>
      <c r="G187" s="1" t="s">
        <v>85</v>
      </c>
      <c r="H187" s="1" t="s">
        <v>321</v>
      </c>
      <c r="I187" s="1" t="s">
        <v>26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22</v>
      </c>
      <c r="B188" s="1" t="s">
        <v>14</v>
      </c>
      <c r="C188" s="1" t="s">
        <v>295</v>
      </c>
      <c r="D188" s="1" t="s">
        <v>444</v>
      </c>
      <c r="E188" s="1" t="s">
        <v>17</v>
      </c>
      <c r="F188" s="1" t="s">
        <v>49</v>
      </c>
      <c r="G188" s="1" t="s">
        <v>88</v>
      </c>
      <c r="H188" s="1" t="s">
        <v>189</v>
      </c>
      <c r="I188" s="1" t="s">
        <v>49</v>
      </c>
      <c r="J188" s="1">
        <v>20</v>
      </c>
      <c r="K188" s="1">
        <v>2988</v>
      </c>
      <c r="L188" s="1">
        <v>2988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23</v>
      </c>
      <c r="B189" s="1" t="s">
        <v>14</v>
      </c>
      <c r="C189" s="1" t="s">
        <v>295</v>
      </c>
      <c r="D189" s="1" t="s">
        <v>333</v>
      </c>
      <c r="E189" s="1" t="s">
        <v>17</v>
      </c>
      <c r="F189" s="1" t="s">
        <v>49</v>
      </c>
      <c r="G189" s="1" t="s">
        <v>88</v>
      </c>
      <c r="H189" s="1" t="s">
        <v>191</v>
      </c>
      <c r="I189" s="1" t="s">
        <v>49</v>
      </c>
      <c r="J189" s="1">
        <v>19</v>
      </c>
      <c r="K189" s="1">
        <v>2010</v>
      </c>
      <c r="L189" s="1">
        <v>2010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hidden="1" x14ac:dyDescent="0.3">
      <c r="A190" s="1">
        <v>24</v>
      </c>
      <c r="B190" s="1" t="s">
        <v>14</v>
      </c>
      <c r="C190" s="1" t="s">
        <v>295</v>
      </c>
      <c r="D190" s="1" t="s">
        <v>16</v>
      </c>
      <c r="E190" s="1" t="s">
        <v>17</v>
      </c>
      <c r="F190" s="1" t="s">
        <v>29</v>
      </c>
      <c r="G190" s="1" t="s">
        <v>246</v>
      </c>
      <c r="H190" s="1" t="s">
        <v>324</v>
      </c>
      <c r="I190" s="1" t="s">
        <v>26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hidden="1" x14ac:dyDescent="0.3">
      <c r="A191" s="1">
        <v>25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29</v>
      </c>
      <c r="G191" s="1" t="s">
        <v>30</v>
      </c>
      <c r="H191" s="1" t="s">
        <v>325</v>
      </c>
      <c r="I191" s="1" t="s">
        <v>26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hidden="1" x14ac:dyDescent="0.3">
      <c r="A192" s="1">
        <v>26</v>
      </c>
      <c r="B192" s="1" t="s">
        <v>14</v>
      </c>
      <c r="C192" s="1" t="s">
        <v>295</v>
      </c>
      <c r="D192" s="1" t="s">
        <v>16</v>
      </c>
      <c r="E192" s="1" t="s">
        <v>32</v>
      </c>
      <c r="F192" s="1" t="s">
        <v>75</v>
      </c>
      <c r="G192" s="1" t="s">
        <v>76</v>
      </c>
      <c r="H192" s="1" t="s">
        <v>326</v>
      </c>
      <c r="I192" s="1" t="s">
        <v>26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hidden="1" x14ac:dyDescent="0.3">
      <c r="A193" s="1">
        <v>27</v>
      </c>
      <c r="B193" s="1" t="s">
        <v>14</v>
      </c>
      <c r="C193" s="1" t="s">
        <v>295</v>
      </c>
      <c r="D193" s="1" t="s">
        <v>16</v>
      </c>
      <c r="E193" s="1" t="s">
        <v>17</v>
      </c>
      <c r="F193" s="1" t="s">
        <v>37</v>
      </c>
      <c r="G193" s="1" t="s">
        <v>83</v>
      </c>
      <c r="H193" s="1" t="s">
        <v>327</v>
      </c>
      <c r="I193" s="1" t="s">
        <v>21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hidden="1" x14ac:dyDescent="0.3">
      <c r="A194" s="1">
        <v>28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37</v>
      </c>
      <c r="G194" s="1" t="s">
        <v>38</v>
      </c>
      <c r="H194" s="1" t="s">
        <v>328</v>
      </c>
      <c r="I194" s="1" t="s">
        <v>21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hidden="1" x14ac:dyDescent="0.3">
      <c r="A195" s="1">
        <v>29</v>
      </c>
      <c r="B195" s="1" t="s">
        <v>14</v>
      </c>
      <c r="C195" s="1" t="s">
        <v>295</v>
      </c>
      <c r="D195" s="1" t="s">
        <v>16</v>
      </c>
      <c r="E195" s="1" t="s">
        <v>17</v>
      </c>
      <c r="F195" s="1" t="s">
        <v>37</v>
      </c>
      <c r="G195" s="1" t="s">
        <v>38</v>
      </c>
      <c r="H195" s="1" t="s">
        <v>329</v>
      </c>
      <c r="I195" s="1" t="s">
        <v>21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x14ac:dyDescent="0.3">
      <c r="A196" s="1">
        <v>30</v>
      </c>
      <c r="B196" s="1" t="s">
        <v>14</v>
      </c>
      <c r="C196" s="1" t="s">
        <v>295</v>
      </c>
      <c r="D196" s="1" t="s">
        <v>542</v>
      </c>
      <c r="E196" s="1" t="s">
        <v>32</v>
      </c>
      <c r="F196" s="1" t="s">
        <v>29</v>
      </c>
      <c r="G196" s="1" t="s">
        <v>268</v>
      </c>
      <c r="H196" s="1" t="s">
        <v>269</v>
      </c>
      <c r="I196" s="1" t="s">
        <v>26</v>
      </c>
      <c r="J196" s="1">
        <v>22</v>
      </c>
      <c r="K196" s="1">
        <v>3199</v>
      </c>
      <c r="L196" s="1">
        <v>3199</v>
      </c>
      <c r="M196" s="1">
        <v>400000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400000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400000</v>
      </c>
      <c r="AJ196" s="1">
        <v>125</v>
      </c>
    </row>
    <row r="197" spans="1:36" x14ac:dyDescent="0.3">
      <c r="A197" s="1">
        <v>31</v>
      </c>
      <c r="B197" s="1" t="s">
        <v>14</v>
      </c>
      <c r="C197" s="1" t="s">
        <v>295</v>
      </c>
      <c r="D197" s="1" t="s">
        <v>567</v>
      </c>
      <c r="E197" s="1" t="s">
        <v>32</v>
      </c>
      <c r="F197" s="1" t="s">
        <v>29</v>
      </c>
      <c r="G197" s="1" t="s">
        <v>268</v>
      </c>
      <c r="H197" s="1" t="s">
        <v>331</v>
      </c>
      <c r="I197" s="1" t="s">
        <v>26</v>
      </c>
      <c r="J197" s="1">
        <v>24</v>
      </c>
      <c r="K197" s="1">
        <v>2320</v>
      </c>
      <c r="L197" s="1">
        <v>2320</v>
      </c>
      <c r="M197" s="1">
        <v>341000</v>
      </c>
      <c r="N197" s="1">
        <v>0</v>
      </c>
      <c r="O197" s="1">
        <v>0</v>
      </c>
      <c r="P197" s="1">
        <v>0</v>
      </c>
      <c r="Q197" s="1">
        <v>5000</v>
      </c>
      <c r="R197" s="1">
        <v>0</v>
      </c>
      <c r="S197" s="1">
        <v>0</v>
      </c>
      <c r="T197" s="1">
        <v>0</v>
      </c>
      <c r="U197" s="1">
        <v>0</v>
      </c>
      <c r="V197" s="1">
        <v>33560</v>
      </c>
      <c r="W197" s="7">
        <v>379560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379560</v>
      </c>
      <c r="AJ197" s="1">
        <v>146</v>
      </c>
    </row>
    <row r="198" spans="1:36" hidden="1" x14ac:dyDescent="0.3">
      <c r="A198" s="1">
        <v>32</v>
      </c>
      <c r="B198" s="1" t="s">
        <v>14</v>
      </c>
      <c r="C198" s="1" t="s">
        <v>295</v>
      </c>
      <c r="D198" s="1" t="s">
        <v>16</v>
      </c>
      <c r="E198" s="1" t="s">
        <v>17</v>
      </c>
      <c r="F198" s="1" t="s">
        <v>37</v>
      </c>
      <c r="G198" s="1" t="s">
        <v>38</v>
      </c>
      <c r="H198" s="1" t="s">
        <v>332</v>
      </c>
      <c r="I198" s="1" t="s">
        <v>21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0</v>
      </c>
      <c r="AJ198" s="1">
        <v>0</v>
      </c>
    </row>
    <row r="199" spans="1:36" x14ac:dyDescent="0.3">
      <c r="A199" s="1">
        <v>33</v>
      </c>
      <c r="B199" s="1" t="s">
        <v>14</v>
      </c>
      <c r="C199" s="1" t="s">
        <v>295</v>
      </c>
      <c r="D199" s="1" t="s">
        <v>319</v>
      </c>
      <c r="E199" s="1" t="s">
        <v>17</v>
      </c>
      <c r="F199" s="1" t="s">
        <v>49</v>
      </c>
      <c r="G199" s="1" t="s">
        <v>101</v>
      </c>
      <c r="H199" s="1" t="s">
        <v>200</v>
      </c>
      <c r="I199" s="1" t="s">
        <v>49</v>
      </c>
      <c r="J199" s="1">
        <v>22</v>
      </c>
      <c r="K199" s="1">
        <v>1511</v>
      </c>
      <c r="L199" s="1">
        <v>1511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0</v>
      </c>
      <c r="AJ199" s="1">
        <v>0</v>
      </c>
    </row>
    <row r="200" spans="1:36" x14ac:dyDescent="0.3">
      <c r="A200" s="1">
        <v>34</v>
      </c>
      <c r="B200" s="1" t="s">
        <v>14</v>
      </c>
      <c r="C200" s="1" t="s">
        <v>295</v>
      </c>
      <c r="D200" s="1" t="s">
        <v>344</v>
      </c>
      <c r="E200" s="1" t="s">
        <v>17</v>
      </c>
      <c r="F200" s="1" t="s">
        <v>49</v>
      </c>
      <c r="G200" s="1" t="s">
        <v>101</v>
      </c>
      <c r="H200" s="1" t="s">
        <v>202</v>
      </c>
      <c r="I200" s="1" t="s">
        <v>49</v>
      </c>
      <c r="J200" s="1">
        <v>24</v>
      </c>
      <c r="K200" s="1">
        <v>3202</v>
      </c>
      <c r="L200" s="1">
        <v>3202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0</v>
      </c>
      <c r="AJ200" s="1">
        <v>0</v>
      </c>
    </row>
    <row r="201" spans="1:36" hidden="1" x14ac:dyDescent="0.3">
      <c r="A201" s="1">
        <v>35</v>
      </c>
      <c r="B201" s="1" t="s">
        <v>14</v>
      </c>
      <c r="C201" s="1" t="s">
        <v>295</v>
      </c>
      <c r="D201" s="1" t="s">
        <v>16</v>
      </c>
      <c r="E201" s="1" t="s">
        <v>17</v>
      </c>
      <c r="F201" s="1" t="s">
        <v>18</v>
      </c>
      <c r="G201" s="1" t="s">
        <v>104</v>
      </c>
      <c r="H201" s="1" t="s">
        <v>334</v>
      </c>
      <c r="I201" s="1" t="s">
        <v>21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0</v>
      </c>
      <c r="AJ201" s="1">
        <v>0</v>
      </c>
    </row>
    <row r="202" spans="1:36" x14ac:dyDescent="0.3">
      <c r="A202" s="1">
        <v>36</v>
      </c>
      <c r="B202" s="1" t="s">
        <v>14</v>
      </c>
      <c r="C202" s="1" t="s">
        <v>295</v>
      </c>
      <c r="D202" s="1" t="s">
        <v>335</v>
      </c>
      <c r="E202" s="1" t="s">
        <v>17</v>
      </c>
      <c r="F202" s="1" t="s">
        <v>18</v>
      </c>
      <c r="G202" s="1" t="s">
        <v>107</v>
      </c>
      <c r="H202" s="1" t="s">
        <v>336</v>
      </c>
      <c r="I202" s="1" t="s">
        <v>21</v>
      </c>
      <c r="J202" s="1">
        <v>19</v>
      </c>
      <c r="K202" s="1">
        <v>2292</v>
      </c>
      <c r="L202" s="1">
        <v>2292</v>
      </c>
      <c r="M202" s="1">
        <v>191000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191000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191000</v>
      </c>
      <c r="AJ202" s="1">
        <v>83</v>
      </c>
    </row>
    <row r="203" spans="1:36" x14ac:dyDescent="0.3">
      <c r="A203" s="1">
        <v>37</v>
      </c>
      <c r="B203" s="1" t="s">
        <v>14</v>
      </c>
      <c r="C203" s="1" t="s">
        <v>295</v>
      </c>
      <c r="D203" s="1" t="s">
        <v>315</v>
      </c>
      <c r="E203" s="1" t="s">
        <v>17</v>
      </c>
      <c r="F203" s="1" t="s">
        <v>29</v>
      </c>
      <c r="G203" s="1" t="s">
        <v>61</v>
      </c>
      <c r="H203" s="1" t="s">
        <v>339</v>
      </c>
      <c r="I203" s="1" t="s">
        <v>26</v>
      </c>
      <c r="J203" s="1">
        <v>23</v>
      </c>
      <c r="K203" s="1">
        <v>2923</v>
      </c>
      <c r="L203" s="1">
        <v>2923</v>
      </c>
      <c r="M203" s="1">
        <v>328000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328000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328000</v>
      </c>
      <c r="AJ203" s="1">
        <v>112</v>
      </c>
    </row>
    <row r="204" spans="1:36" x14ac:dyDescent="0.3">
      <c r="A204" s="1">
        <v>38</v>
      </c>
      <c r="B204" s="1" t="s">
        <v>14</v>
      </c>
      <c r="C204" s="1" t="s">
        <v>295</v>
      </c>
      <c r="D204" s="1" t="s">
        <v>340</v>
      </c>
      <c r="E204" s="1" t="s">
        <v>17</v>
      </c>
      <c r="F204" s="1" t="s">
        <v>18</v>
      </c>
      <c r="G204" s="1" t="s">
        <v>69</v>
      </c>
      <c r="H204" s="1" t="s">
        <v>341</v>
      </c>
      <c r="I204" s="1" t="s">
        <v>21</v>
      </c>
      <c r="J204" s="1">
        <v>19</v>
      </c>
      <c r="K204" s="1">
        <v>3488</v>
      </c>
      <c r="L204" s="1">
        <v>3488</v>
      </c>
      <c r="M204" s="1">
        <v>344000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344000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344000</v>
      </c>
      <c r="AJ204" s="1">
        <v>98</v>
      </c>
    </row>
    <row r="205" spans="1:36" x14ac:dyDescent="0.3">
      <c r="A205" s="1">
        <v>39</v>
      </c>
      <c r="B205" s="1" t="s">
        <v>14</v>
      </c>
      <c r="C205" s="1" t="s">
        <v>295</v>
      </c>
      <c r="D205" s="1" t="s">
        <v>337</v>
      </c>
      <c r="E205" s="1" t="s">
        <v>17</v>
      </c>
      <c r="F205" s="1" t="s">
        <v>49</v>
      </c>
      <c r="G205" s="1" t="s">
        <v>101</v>
      </c>
      <c r="H205" s="1" t="s">
        <v>215</v>
      </c>
      <c r="I205" s="1" t="s">
        <v>49</v>
      </c>
      <c r="J205" s="1">
        <v>14</v>
      </c>
      <c r="K205" s="1">
        <v>1722</v>
      </c>
      <c r="L205" s="1">
        <v>1722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0</v>
      </c>
      <c r="AJ205" s="1">
        <v>0</v>
      </c>
    </row>
    <row r="206" spans="1:36" x14ac:dyDescent="0.3">
      <c r="A206" s="1">
        <v>40</v>
      </c>
      <c r="B206" s="1" t="s">
        <v>14</v>
      </c>
      <c r="C206" s="1" t="s">
        <v>295</v>
      </c>
      <c r="D206" s="1" t="s">
        <v>681</v>
      </c>
      <c r="E206" s="1" t="s">
        <v>17</v>
      </c>
      <c r="F206" s="1" t="s">
        <v>49</v>
      </c>
      <c r="G206" s="1" t="s">
        <v>101</v>
      </c>
      <c r="H206" s="1" t="s">
        <v>343</v>
      </c>
      <c r="I206" s="1" t="s">
        <v>49</v>
      </c>
      <c r="J206" s="1">
        <v>23</v>
      </c>
      <c r="K206" s="1">
        <v>3226</v>
      </c>
      <c r="L206" s="1">
        <v>3226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0</v>
      </c>
      <c r="AJ206" s="1">
        <v>0</v>
      </c>
    </row>
    <row r="207" spans="1:36" x14ac:dyDescent="0.3">
      <c r="A207" s="1">
        <v>41</v>
      </c>
      <c r="B207" s="1" t="s">
        <v>14</v>
      </c>
      <c r="C207" s="1" t="s">
        <v>295</v>
      </c>
      <c r="D207" s="1" t="s">
        <v>348</v>
      </c>
      <c r="E207" s="1" t="s">
        <v>17</v>
      </c>
      <c r="F207" s="1" t="s">
        <v>40</v>
      </c>
      <c r="G207" s="1" t="s">
        <v>55</v>
      </c>
      <c r="H207" s="1" t="s">
        <v>349</v>
      </c>
      <c r="I207" s="1" t="s">
        <v>21</v>
      </c>
      <c r="J207" s="1">
        <v>19</v>
      </c>
      <c r="K207" s="1">
        <v>3296</v>
      </c>
      <c r="L207" s="1">
        <v>3296</v>
      </c>
      <c r="M207" s="1">
        <v>360000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360000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360000</v>
      </c>
      <c r="AJ207" s="1">
        <v>109</v>
      </c>
    </row>
    <row r="208" spans="1:36" x14ac:dyDescent="0.3">
      <c r="A208" s="1">
        <v>42</v>
      </c>
      <c r="B208" s="1" t="s">
        <v>14</v>
      </c>
      <c r="C208" s="1" t="s">
        <v>295</v>
      </c>
      <c r="D208" s="1" t="s">
        <v>598</v>
      </c>
      <c r="E208" s="1" t="s">
        <v>17</v>
      </c>
      <c r="F208" s="1" t="s">
        <v>29</v>
      </c>
      <c r="G208" s="1" t="s">
        <v>61</v>
      </c>
      <c r="H208" s="1" t="s">
        <v>351</v>
      </c>
      <c r="I208" s="1" t="s">
        <v>26</v>
      </c>
      <c r="J208" s="1">
        <v>26</v>
      </c>
      <c r="K208" s="1">
        <v>2523</v>
      </c>
      <c r="L208" s="1">
        <v>2523</v>
      </c>
      <c r="M208" s="1">
        <v>288000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288000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288000</v>
      </c>
      <c r="AJ208" s="1">
        <v>114</v>
      </c>
    </row>
    <row r="209" spans="1:36" x14ac:dyDescent="0.3">
      <c r="A209" s="1">
        <v>43</v>
      </c>
      <c r="B209" s="1" t="s">
        <v>14</v>
      </c>
      <c r="C209" s="1" t="s">
        <v>295</v>
      </c>
      <c r="D209" s="1" t="s">
        <v>570</v>
      </c>
      <c r="E209" s="1" t="s">
        <v>17</v>
      </c>
      <c r="F209" s="1" t="s">
        <v>29</v>
      </c>
      <c r="G209" s="1" t="s">
        <v>246</v>
      </c>
      <c r="H209" s="1" t="s">
        <v>353</v>
      </c>
      <c r="I209" s="1" t="s">
        <v>26</v>
      </c>
      <c r="J209" s="1">
        <v>21</v>
      </c>
      <c r="K209" s="1">
        <v>1050</v>
      </c>
      <c r="L209" s="1">
        <v>1050</v>
      </c>
      <c r="M209" s="1">
        <v>90000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90000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90000</v>
      </c>
      <c r="AJ209" s="1">
        <v>85</v>
      </c>
    </row>
    <row r="210" spans="1:36" x14ac:dyDescent="0.3">
      <c r="A210" s="1">
        <v>44</v>
      </c>
      <c r="B210" s="1" t="s">
        <v>14</v>
      </c>
      <c r="C210" s="1" t="s">
        <v>295</v>
      </c>
      <c r="D210" s="1" t="s">
        <v>571</v>
      </c>
      <c r="E210" s="1" t="s">
        <v>32</v>
      </c>
      <c r="F210" s="1" t="s">
        <v>29</v>
      </c>
      <c r="G210" s="1" t="s">
        <v>33</v>
      </c>
      <c r="H210" s="1" t="s">
        <v>354</v>
      </c>
      <c r="I210" s="1" t="s">
        <v>26</v>
      </c>
      <c r="J210" s="1">
        <v>16</v>
      </c>
      <c r="K210" s="1">
        <v>3318</v>
      </c>
      <c r="L210" s="1">
        <v>3318</v>
      </c>
      <c r="M210" s="1">
        <v>396000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396000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396000</v>
      </c>
      <c r="AJ210" s="1">
        <v>119</v>
      </c>
    </row>
    <row r="211" spans="1:36" hidden="1" x14ac:dyDescent="0.3">
      <c r="A211" s="1">
        <v>45</v>
      </c>
      <c r="B211" s="1" t="s">
        <v>14</v>
      </c>
      <c r="C211" s="1" t="s">
        <v>295</v>
      </c>
      <c r="D211" s="1" t="s">
        <v>16</v>
      </c>
      <c r="E211" s="1" t="s">
        <v>17</v>
      </c>
      <c r="F211" s="1" t="s">
        <v>29</v>
      </c>
      <c r="G211" s="1" t="s">
        <v>98</v>
      </c>
      <c r="H211" s="1" t="s">
        <v>355</v>
      </c>
      <c r="I211" s="1" t="s">
        <v>26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0</v>
      </c>
      <c r="AJ211" s="1">
        <v>0</v>
      </c>
    </row>
    <row r="212" spans="1:36" hidden="1" x14ac:dyDescent="0.3">
      <c r="A212" s="1">
        <v>46</v>
      </c>
      <c r="B212" s="1" t="s">
        <v>14</v>
      </c>
      <c r="C212" s="1" t="s">
        <v>295</v>
      </c>
      <c r="D212" s="1" t="s">
        <v>16</v>
      </c>
      <c r="E212" s="1" t="s">
        <v>17</v>
      </c>
      <c r="F212" s="1" t="s">
        <v>29</v>
      </c>
      <c r="G212" s="1" t="s">
        <v>61</v>
      </c>
      <c r="H212" s="1" t="s">
        <v>356</v>
      </c>
      <c r="I212" s="1" t="s">
        <v>26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hidden="1" x14ac:dyDescent="0.3">
      <c r="A213" s="1">
        <v>47</v>
      </c>
      <c r="B213" s="1" t="s">
        <v>14</v>
      </c>
      <c r="C213" s="1" t="s">
        <v>295</v>
      </c>
      <c r="D213" s="1" t="s">
        <v>16</v>
      </c>
      <c r="E213" s="1" t="s">
        <v>17</v>
      </c>
      <c r="F213" s="1" t="s">
        <v>29</v>
      </c>
      <c r="G213" s="1" t="s">
        <v>61</v>
      </c>
      <c r="H213" s="1" t="s">
        <v>357</v>
      </c>
      <c r="I213" s="1" t="s">
        <v>26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hidden="1" x14ac:dyDescent="0.3">
      <c r="A214" s="1">
        <v>48</v>
      </c>
      <c r="B214" s="1" t="s">
        <v>14</v>
      </c>
      <c r="C214" s="1" t="s">
        <v>295</v>
      </c>
      <c r="D214" s="1" t="s">
        <v>16</v>
      </c>
      <c r="E214" s="1" t="s">
        <v>17</v>
      </c>
      <c r="F214" s="1" t="s">
        <v>29</v>
      </c>
      <c r="G214" s="1" t="s">
        <v>61</v>
      </c>
      <c r="H214" s="1" t="s">
        <v>358</v>
      </c>
      <c r="I214" s="1" t="s">
        <v>26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0</v>
      </c>
      <c r="AJ214" s="1">
        <v>0</v>
      </c>
    </row>
    <row r="215" spans="1:36" hidden="1" x14ac:dyDescent="0.3">
      <c r="A215" s="1">
        <v>49</v>
      </c>
      <c r="B215" s="1" t="s">
        <v>14</v>
      </c>
      <c r="C215" s="1" t="s">
        <v>295</v>
      </c>
      <c r="D215" s="1" t="s">
        <v>16</v>
      </c>
      <c r="E215" s="1" t="s">
        <v>17</v>
      </c>
      <c r="F215" s="1" t="s">
        <v>37</v>
      </c>
      <c r="G215" s="1" t="s">
        <v>38</v>
      </c>
      <c r="H215" s="1" t="s">
        <v>359</v>
      </c>
      <c r="I215" s="1" t="s">
        <v>21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0</v>
      </c>
      <c r="AJ215" s="1">
        <v>0</v>
      </c>
    </row>
    <row r="216" spans="1:36" x14ac:dyDescent="0.3">
      <c r="A216" s="1">
        <v>50</v>
      </c>
      <c r="B216" s="1" t="s">
        <v>14</v>
      </c>
      <c r="C216" s="1" t="s">
        <v>295</v>
      </c>
      <c r="D216" s="1" t="s">
        <v>597</v>
      </c>
      <c r="E216" s="1" t="s">
        <v>17</v>
      </c>
      <c r="F216" s="1" t="s">
        <v>29</v>
      </c>
      <c r="G216" s="1" t="s">
        <v>61</v>
      </c>
      <c r="H216" s="1" t="s">
        <v>360</v>
      </c>
      <c r="I216" s="1" t="s">
        <v>26</v>
      </c>
      <c r="J216" s="1">
        <v>23</v>
      </c>
      <c r="K216" s="1">
        <v>3534</v>
      </c>
      <c r="L216" s="1">
        <v>3534</v>
      </c>
      <c r="M216" s="1">
        <v>335000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335000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335000</v>
      </c>
      <c r="AJ216" s="1">
        <v>94</v>
      </c>
    </row>
    <row r="217" spans="1:36" x14ac:dyDescent="0.3">
      <c r="A217" s="1">
        <v>51</v>
      </c>
      <c r="B217" s="1" t="s">
        <v>14</v>
      </c>
      <c r="C217" s="1" t="s">
        <v>295</v>
      </c>
      <c r="D217" s="1" t="s">
        <v>744</v>
      </c>
      <c r="E217" s="1" t="s">
        <v>17</v>
      </c>
      <c r="F217" s="1" t="s">
        <v>29</v>
      </c>
      <c r="G217" s="1" t="s">
        <v>61</v>
      </c>
      <c r="H217" s="1" t="s">
        <v>361</v>
      </c>
      <c r="I217" s="1" t="s">
        <v>26</v>
      </c>
      <c r="J217" s="1">
        <v>20</v>
      </c>
      <c r="K217" s="1">
        <v>2955</v>
      </c>
      <c r="L217" s="1">
        <v>2955</v>
      </c>
      <c r="M217" s="1">
        <v>270000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270000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270000</v>
      </c>
      <c r="AJ217" s="1">
        <v>91</v>
      </c>
    </row>
    <row r="218" spans="1:36" x14ac:dyDescent="0.3">
      <c r="A218" s="1">
        <v>52</v>
      </c>
      <c r="B218" s="1" t="s">
        <v>14</v>
      </c>
      <c r="C218" s="1" t="s">
        <v>295</v>
      </c>
      <c r="D218" s="1" t="s">
        <v>728</v>
      </c>
      <c r="E218" s="1" t="s">
        <v>17</v>
      </c>
      <c r="F218" s="1" t="s">
        <v>29</v>
      </c>
      <c r="G218" s="1" t="s">
        <v>61</v>
      </c>
      <c r="H218" s="1" t="s">
        <v>362</v>
      </c>
      <c r="I218" s="1" t="s">
        <v>26</v>
      </c>
      <c r="J218" s="1">
        <v>21</v>
      </c>
      <c r="K218" s="1">
        <v>2622</v>
      </c>
      <c r="L218" s="1">
        <v>2622</v>
      </c>
      <c r="M218" s="1">
        <v>313000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313000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313000</v>
      </c>
      <c r="AJ218" s="1">
        <v>119</v>
      </c>
    </row>
    <row r="219" spans="1:36" hidden="1" x14ac:dyDescent="0.3">
      <c r="A219" s="1">
        <v>53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29</v>
      </c>
      <c r="G219" s="1" t="s">
        <v>363</v>
      </c>
      <c r="H219" s="1" t="s">
        <v>364</v>
      </c>
      <c r="I219" s="1" t="s">
        <v>21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x14ac:dyDescent="0.3">
      <c r="A220" s="1">
        <v>54</v>
      </c>
      <c r="B220" s="1" t="s">
        <v>14</v>
      </c>
      <c r="C220" s="1" t="s">
        <v>295</v>
      </c>
      <c r="D220" s="1" t="s">
        <v>565</v>
      </c>
      <c r="E220" s="1" t="s">
        <v>17</v>
      </c>
      <c r="F220" s="1" t="s">
        <v>37</v>
      </c>
      <c r="G220" s="1" t="s">
        <v>83</v>
      </c>
      <c r="H220" s="1" t="s">
        <v>365</v>
      </c>
      <c r="I220" s="1" t="s">
        <v>21</v>
      </c>
      <c r="J220" s="1">
        <v>9</v>
      </c>
      <c r="K220" s="1">
        <v>1364</v>
      </c>
      <c r="L220" s="1">
        <v>1364</v>
      </c>
      <c r="M220" s="1">
        <v>190000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190000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190000</v>
      </c>
      <c r="AJ220" s="1">
        <v>139</v>
      </c>
    </row>
    <row r="221" spans="1:36" hidden="1" x14ac:dyDescent="0.3">
      <c r="A221" s="1">
        <v>55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29</v>
      </c>
      <c r="G221" s="1" t="s">
        <v>44</v>
      </c>
      <c r="H221" s="1" t="s">
        <v>366</v>
      </c>
      <c r="I221" s="1" t="s">
        <v>21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hidden="1" x14ac:dyDescent="0.3">
      <c r="A222" s="1">
        <v>56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29</v>
      </c>
      <c r="G222" s="1" t="s">
        <v>44</v>
      </c>
      <c r="H222" s="1" t="s">
        <v>367</v>
      </c>
      <c r="I222" s="1" t="s">
        <v>21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hidden="1" x14ac:dyDescent="0.3">
      <c r="A223" s="1">
        <v>57</v>
      </c>
      <c r="B223" s="1" t="s">
        <v>14</v>
      </c>
      <c r="C223" s="1" t="s">
        <v>295</v>
      </c>
      <c r="D223" s="1" t="s">
        <v>16</v>
      </c>
      <c r="E223" s="1" t="s">
        <v>17</v>
      </c>
      <c r="F223" s="1" t="s">
        <v>18</v>
      </c>
      <c r="G223" s="1" t="s">
        <v>368</v>
      </c>
      <c r="H223" s="1" t="s">
        <v>369</v>
      </c>
      <c r="I223" s="1" t="s">
        <v>21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0</v>
      </c>
      <c r="AJ223" s="1">
        <v>0</v>
      </c>
    </row>
    <row r="224" spans="1:36" hidden="1" x14ac:dyDescent="0.3">
      <c r="A224" s="1">
        <v>58</v>
      </c>
      <c r="B224" s="1" t="s">
        <v>14</v>
      </c>
      <c r="C224" s="1" t="s">
        <v>295</v>
      </c>
      <c r="D224" s="1" t="s">
        <v>16</v>
      </c>
      <c r="E224" s="1" t="s">
        <v>17</v>
      </c>
      <c r="F224" s="1" t="s">
        <v>18</v>
      </c>
      <c r="G224" s="1" t="s">
        <v>368</v>
      </c>
      <c r="H224" s="1" t="s">
        <v>370</v>
      </c>
      <c r="I224" s="1" t="s">
        <v>21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0</v>
      </c>
      <c r="AJ224" s="1">
        <v>0</v>
      </c>
    </row>
    <row r="225" spans="1:36" hidden="1" x14ac:dyDescent="0.3">
      <c r="A225" s="1">
        <v>59</v>
      </c>
      <c r="B225" s="1" t="s">
        <v>14</v>
      </c>
      <c r="C225" s="1" t="s">
        <v>295</v>
      </c>
      <c r="D225" s="1" t="s">
        <v>16</v>
      </c>
      <c r="E225" s="1" t="s">
        <v>17</v>
      </c>
      <c r="F225" s="1" t="s">
        <v>18</v>
      </c>
      <c r="G225" s="1" t="s">
        <v>368</v>
      </c>
      <c r="H225" s="1" t="s">
        <v>371</v>
      </c>
      <c r="I225" s="1" t="s">
        <v>21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0</v>
      </c>
      <c r="AJ225" s="1">
        <v>0</v>
      </c>
    </row>
    <row r="226" spans="1:36" hidden="1" x14ac:dyDescent="0.3">
      <c r="A226" s="1">
        <v>60</v>
      </c>
      <c r="B226" s="1" t="s">
        <v>14</v>
      </c>
      <c r="C226" s="1" t="s">
        <v>295</v>
      </c>
      <c r="D226" s="1" t="s">
        <v>16</v>
      </c>
      <c r="E226" s="1" t="s">
        <v>17</v>
      </c>
      <c r="F226" s="1" t="s">
        <v>29</v>
      </c>
      <c r="G226" s="1" t="s">
        <v>372</v>
      </c>
      <c r="H226" s="1" t="s">
        <v>373</v>
      </c>
      <c r="I226" s="1" t="s">
        <v>26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hidden="1" x14ac:dyDescent="0.3">
      <c r="A227" s="1">
        <v>61</v>
      </c>
      <c r="B227" s="1" t="s">
        <v>14</v>
      </c>
      <c r="C227" s="1" t="s">
        <v>295</v>
      </c>
      <c r="D227" s="1" t="s">
        <v>16</v>
      </c>
      <c r="E227" s="1" t="s">
        <v>17</v>
      </c>
      <c r="F227" s="1" t="s">
        <v>29</v>
      </c>
      <c r="G227" s="1" t="s">
        <v>372</v>
      </c>
      <c r="H227" s="1" t="s">
        <v>374</v>
      </c>
      <c r="I227" s="1" t="s">
        <v>26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2"/>
      <c r="B228" s="2" t="s">
        <v>47</v>
      </c>
      <c r="C228" s="2" t="s">
        <v>295</v>
      </c>
      <c r="D228" s="2"/>
      <c r="E228" s="2"/>
      <c r="F228" s="2"/>
      <c r="G228" s="2"/>
      <c r="H228" s="2"/>
      <c r="I228" s="2"/>
      <c r="J228" s="2"/>
      <c r="K228" s="2">
        <v>49543</v>
      </c>
      <c r="L228" s="2">
        <v>49543</v>
      </c>
      <c r="M228" s="2">
        <v>3846000</v>
      </c>
      <c r="N228" s="2">
        <v>0</v>
      </c>
      <c r="O228" s="2">
        <v>0</v>
      </c>
      <c r="P228" s="2">
        <v>0</v>
      </c>
      <c r="Q228" s="2">
        <v>5000</v>
      </c>
      <c r="R228" s="2">
        <v>0</v>
      </c>
      <c r="S228" s="2">
        <v>0</v>
      </c>
      <c r="T228" s="2">
        <v>0</v>
      </c>
      <c r="U228" s="2">
        <v>0</v>
      </c>
      <c r="V228" s="2">
        <v>33560</v>
      </c>
      <c r="W228" s="2">
        <v>3884560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3884560</v>
      </c>
      <c r="AJ228" s="2"/>
    </row>
    <row r="229" spans="1:36" hidden="1" x14ac:dyDescent="0.3">
      <c r="A229" s="1">
        <v>1</v>
      </c>
      <c r="B229" s="1" t="s">
        <v>14</v>
      </c>
      <c r="C229" s="1" t="s">
        <v>375</v>
      </c>
      <c r="D229" s="1" t="s">
        <v>16</v>
      </c>
      <c r="E229" s="1" t="s">
        <v>32</v>
      </c>
      <c r="F229" s="1" t="s">
        <v>118</v>
      </c>
      <c r="G229" s="1" t="s">
        <v>164</v>
      </c>
      <c r="H229" s="1" t="s">
        <v>376</v>
      </c>
      <c r="I229" s="1" t="s">
        <v>26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0</v>
      </c>
      <c r="AJ229" s="1">
        <v>0</v>
      </c>
    </row>
    <row r="230" spans="1:36" hidden="1" x14ac:dyDescent="0.3">
      <c r="A230" s="1">
        <v>2</v>
      </c>
      <c r="B230" s="1" t="s">
        <v>14</v>
      </c>
      <c r="C230" s="1" t="s">
        <v>375</v>
      </c>
      <c r="D230" s="1" t="s">
        <v>16</v>
      </c>
      <c r="E230" s="1" t="s">
        <v>17</v>
      </c>
      <c r="F230" s="1" t="s">
        <v>49</v>
      </c>
      <c r="G230" s="1" t="s">
        <v>63</v>
      </c>
      <c r="H230" s="1" t="s">
        <v>377</v>
      </c>
      <c r="I230" s="1" t="s">
        <v>49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hidden="1" x14ac:dyDescent="0.3">
      <c r="A231" s="1">
        <v>3</v>
      </c>
      <c r="B231" s="1" t="s">
        <v>14</v>
      </c>
      <c r="C231" s="1" t="s">
        <v>375</v>
      </c>
      <c r="D231" s="1" t="s">
        <v>16</v>
      </c>
      <c r="E231" s="1" t="s">
        <v>17</v>
      </c>
      <c r="F231" s="1" t="s">
        <v>29</v>
      </c>
      <c r="G231" s="1" t="s">
        <v>61</v>
      </c>
      <c r="H231" s="1" t="s">
        <v>378</v>
      </c>
      <c r="I231" s="1" t="s">
        <v>26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hidden="1" x14ac:dyDescent="0.3">
      <c r="A232" s="1">
        <v>4</v>
      </c>
      <c r="B232" s="1" t="s">
        <v>14</v>
      </c>
      <c r="C232" s="1" t="s">
        <v>375</v>
      </c>
      <c r="D232" s="1" t="s">
        <v>16</v>
      </c>
      <c r="E232" s="1" t="s">
        <v>17</v>
      </c>
      <c r="F232" s="1" t="s">
        <v>29</v>
      </c>
      <c r="G232" s="1" t="s">
        <v>61</v>
      </c>
      <c r="H232" s="1" t="s">
        <v>379</v>
      </c>
      <c r="I232" s="1" t="s">
        <v>26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hidden="1" x14ac:dyDescent="0.3">
      <c r="A233" s="1">
        <v>5</v>
      </c>
      <c r="B233" s="1" t="s">
        <v>14</v>
      </c>
      <c r="C233" s="1" t="s">
        <v>375</v>
      </c>
      <c r="D233" s="1" t="s">
        <v>16</v>
      </c>
      <c r="E233" s="1" t="s">
        <v>17</v>
      </c>
      <c r="F233" s="1" t="s">
        <v>29</v>
      </c>
      <c r="G233" s="1" t="s">
        <v>61</v>
      </c>
      <c r="H233" s="1" t="s">
        <v>380</v>
      </c>
      <c r="I233" s="1" t="s">
        <v>26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hidden="1" x14ac:dyDescent="0.3">
      <c r="A234" s="1">
        <v>6</v>
      </c>
      <c r="B234" s="1" t="s">
        <v>14</v>
      </c>
      <c r="C234" s="1" t="s">
        <v>375</v>
      </c>
      <c r="D234" s="1" t="s">
        <v>16</v>
      </c>
      <c r="E234" s="1" t="s">
        <v>17</v>
      </c>
      <c r="F234" s="1" t="s">
        <v>29</v>
      </c>
      <c r="G234" s="1" t="s">
        <v>61</v>
      </c>
      <c r="H234" s="1" t="s">
        <v>381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hidden="1" x14ac:dyDescent="0.3">
      <c r="A235" s="1">
        <v>7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18</v>
      </c>
      <c r="G235" s="1" t="s">
        <v>69</v>
      </c>
      <c r="H235" s="1" t="s">
        <v>382</v>
      </c>
      <c r="I235" s="1" t="s">
        <v>21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hidden="1" x14ac:dyDescent="0.3">
      <c r="A236" s="1">
        <v>8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29</v>
      </c>
      <c r="G236" s="1" t="s">
        <v>61</v>
      </c>
      <c r="H236" s="1" t="s">
        <v>383</v>
      </c>
      <c r="I236" s="1" t="s">
        <v>26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hidden="1" x14ac:dyDescent="0.3">
      <c r="A237" s="1">
        <v>9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29</v>
      </c>
      <c r="G237" s="1" t="s">
        <v>61</v>
      </c>
      <c r="H237" s="1" t="s">
        <v>384</v>
      </c>
      <c r="I237" s="1" t="s">
        <v>26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hidden="1" x14ac:dyDescent="0.3">
      <c r="A238" s="1">
        <v>10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29</v>
      </c>
      <c r="G238" s="1" t="s">
        <v>61</v>
      </c>
      <c r="H238" s="1" t="s">
        <v>385</v>
      </c>
      <c r="I238" s="1" t="s">
        <v>26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hidden="1" x14ac:dyDescent="0.3">
      <c r="A239" s="1">
        <v>11</v>
      </c>
      <c r="B239" s="1" t="s">
        <v>14</v>
      </c>
      <c r="C239" s="1" t="s">
        <v>375</v>
      </c>
      <c r="D239" s="1" t="s">
        <v>16</v>
      </c>
      <c r="E239" s="1" t="s">
        <v>17</v>
      </c>
      <c r="F239" s="1" t="s">
        <v>18</v>
      </c>
      <c r="G239" s="1" t="s">
        <v>19</v>
      </c>
      <c r="H239" s="1" t="s">
        <v>386</v>
      </c>
      <c r="I239" s="1" t="s">
        <v>198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hidden="1" x14ac:dyDescent="0.3">
      <c r="A240" s="1">
        <v>12</v>
      </c>
      <c r="B240" s="1" t="s">
        <v>14</v>
      </c>
      <c r="C240" s="1" t="s">
        <v>375</v>
      </c>
      <c r="D240" s="1" t="s">
        <v>16</v>
      </c>
      <c r="E240" s="1" t="s">
        <v>17</v>
      </c>
      <c r="F240" s="1" t="s">
        <v>29</v>
      </c>
      <c r="G240" s="1" t="s">
        <v>79</v>
      </c>
      <c r="H240" s="1" t="s">
        <v>388</v>
      </c>
      <c r="I240" s="1" t="s">
        <v>26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hidden="1" x14ac:dyDescent="0.3">
      <c r="A241" s="1">
        <v>13</v>
      </c>
      <c r="B241" s="1" t="s">
        <v>14</v>
      </c>
      <c r="C241" s="1" t="s">
        <v>375</v>
      </c>
      <c r="D241" s="1" t="s">
        <v>16</v>
      </c>
      <c r="E241" s="1" t="s">
        <v>17</v>
      </c>
      <c r="F241" s="1" t="s">
        <v>18</v>
      </c>
      <c r="G241" s="1" t="s">
        <v>104</v>
      </c>
      <c r="H241" s="1" t="s">
        <v>390</v>
      </c>
      <c r="I241" s="1" t="s">
        <v>21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0</v>
      </c>
      <c r="AJ241" s="1">
        <v>0</v>
      </c>
    </row>
    <row r="242" spans="1:36" hidden="1" x14ac:dyDescent="0.3">
      <c r="A242" s="1">
        <v>14</v>
      </c>
      <c r="B242" s="1" t="s">
        <v>14</v>
      </c>
      <c r="C242" s="1" t="s">
        <v>375</v>
      </c>
      <c r="D242" s="1" t="s">
        <v>16</v>
      </c>
      <c r="E242" s="1" t="s">
        <v>17</v>
      </c>
      <c r="F242" s="1" t="s">
        <v>29</v>
      </c>
      <c r="G242" s="1" t="s">
        <v>195</v>
      </c>
      <c r="H242" s="1" t="s">
        <v>393</v>
      </c>
      <c r="I242" s="1" t="s">
        <v>26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x14ac:dyDescent="0.3">
      <c r="A243" s="1">
        <v>15</v>
      </c>
      <c r="B243" s="1" t="s">
        <v>14</v>
      </c>
      <c r="C243" s="1" t="s">
        <v>375</v>
      </c>
      <c r="D243" s="1" t="s">
        <v>389</v>
      </c>
      <c r="E243" s="1" t="s">
        <v>17</v>
      </c>
      <c r="F243" s="1" t="s">
        <v>49</v>
      </c>
      <c r="G243" s="1" t="s">
        <v>88</v>
      </c>
      <c r="H243" s="1" t="s">
        <v>185</v>
      </c>
      <c r="I243" s="1" t="s">
        <v>49</v>
      </c>
      <c r="J243" s="1">
        <v>14</v>
      </c>
      <c r="K243" s="1">
        <v>1502</v>
      </c>
      <c r="L243" s="1">
        <v>1502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16</v>
      </c>
      <c r="B244" s="1" t="s">
        <v>14</v>
      </c>
      <c r="C244" s="1" t="s">
        <v>375</v>
      </c>
      <c r="D244" s="1" t="s">
        <v>416</v>
      </c>
      <c r="E244" s="1" t="s">
        <v>17</v>
      </c>
      <c r="F244" s="1" t="s">
        <v>49</v>
      </c>
      <c r="G244" s="1" t="s">
        <v>88</v>
      </c>
      <c r="H244" s="1" t="s">
        <v>187</v>
      </c>
      <c r="I244" s="1" t="s">
        <v>49</v>
      </c>
      <c r="J244" s="1">
        <v>20</v>
      </c>
      <c r="K244" s="1">
        <v>1269</v>
      </c>
      <c r="L244" s="1">
        <v>1269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17</v>
      </c>
      <c r="B245" s="1" t="s">
        <v>14</v>
      </c>
      <c r="C245" s="1" t="s">
        <v>375</v>
      </c>
      <c r="D245" s="1" t="s">
        <v>387</v>
      </c>
      <c r="E245" s="1" t="s">
        <v>17</v>
      </c>
      <c r="F245" s="1" t="s">
        <v>49</v>
      </c>
      <c r="G245" s="1" t="s">
        <v>88</v>
      </c>
      <c r="H245" s="1" t="s">
        <v>490</v>
      </c>
      <c r="I245" s="1" t="s">
        <v>49</v>
      </c>
      <c r="J245" s="1">
        <v>14</v>
      </c>
      <c r="K245" s="1">
        <v>1190</v>
      </c>
      <c r="L245" s="1">
        <v>1190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0</v>
      </c>
      <c r="AJ245" s="1">
        <v>0</v>
      </c>
    </row>
    <row r="246" spans="1:36" hidden="1" x14ac:dyDescent="0.3">
      <c r="A246" s="1">
        <v>18</v>
      </c>
      <c r="B246" s="1" t="s">
        <v>14</v>
      </c>
      <c r="C246" s="1" t="s">
        <v>375</v>
      </c>
      <c r="D246" s="1" t="s">
        <v>16</v>
      </c>
      <c r="E246" s="1" t="s">
        <v>17</v>
      </c>
      <c r="F246" s="1" t="s">
        <v>37</v>
      </c>
      <c r="G246" s="1" t="s">
        <v>83</v>
      </c>
      <c r="H246" s="1" t="s">
        <v>396</v>
      </c>
      <c r="I246" s="1" t="s">
        <v>198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0</v>
      </c>
      <c r="AJ246" s="1">
        <v>0</v>
      </c>
    </row>
    <row r="247" spans="1:36" hidden="1" x14ac:dyDescent="0.3">
      <c r="A247" s="1">
        <v>19</v>
      </c>
      <c r="B247" s="1" t="s">
        <v>14</v>
      </c>
      <c r="C247" s="1" t="s">
        <v>375</v>
      </c>
      <c r="D247" s="1" t="s">
        <v>16</v>
      </c>
      <c r="E247" s="1" t="s">
        <v>17</v>
      </c>
      <c r="F247" s="1" t="s">
        <v>37</v>
      </c>
      <c r="G247" s="1" t="s">
        <v>38</v>
      </c>
      <c r="H247" s="1" t="s">
        <v>397</v>
      </c>
      <c r="I247" s="1" t="s">
        <v>21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0</v>
      </c>
      <c r="AJ247" s="1">
        <v>0</v>
      </c>
    </row>
    <row r="248" spans="1:36" x14ac:dyDescent="0.3">
      <c r="A248" s="1">
        <v>20</v>
      </c>
      <c r="B248" s="1" t="s">
        <v>14</v>
      </c>
      <c r="C248" s="1" t="s">
        <v>375</v>
      </c>
      <c r="D248" s="1" t="s">
        <v>402</v>
      </c>
      <c r="E248" s="1" t="s">
        <v>17</v>
      </c>
      <c r="F248" s="1" t="s">
        <v>49</v>
      </c>
      <c r="G248" s="1" t="s">
        <v>101</v>
      </c>
      <c r="H248" s="1" t="s">
        <v>399</v>
      </c>
      <c r="I248" s="1" t="s">
        <v>49</v>
      </c>
      <c r="J248" s="1">
        <v>22</v>
      </c>
      <c r="K248" s="1">
        <v>1151</v>
      </c>
      <c r="L248" s="1">
        <v>1151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0</v>
      </c>
      <c r="AJ248" s="1">
        <v>0</v>
      </c>
    </row>
    <row r="249" spans="1:36" x14ac:dyDescent="0.3">
      <c r="A249" s="1">
        <v>21</v>
      </c>
      <c r="B249" s="1" t="s">
        <v>14</v>
      </c>
      <c r="C249" s="1" t="s">
        <v>375</v>
      </c>
      <c r="D249" s="1" t="s">
        <v>574</v>
      </c>
      <c r="E249" s="1" t="s">
        <v>17</v>
      </c>
      <c r="F249" s="1" t="s">
        <v>49</v>
      </c>
      <c r="G249" s="1" t="s">
        <v>101</v>
      </c>
      <c r="H249" s="1" t="s">
        <v>471</v>
      </c>
      <c r="I249" s="1" t="s">
        <v>49</v>
      </c>
      <c r="J249" s="1">
        <v>20</v>
      </c>
      <c r="K249" s="1">
        <v>1572</v>
      </c>
      <c r="L249" s="1">
        <v>1572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0</v>
      </c>
      <c r="AJ249" s="1">
        <v>0</v>
      </c>
    </row>
    <row r="250" spans="1:36" x14ac:dyDescent="0.3">
      <c r="A250" s="1">
        <v>22</v>
      </c>
      <c r="B250" s="1" t="s">
        <v>14</v>
      </c>
      <c r="C250" s="1" t="s">
        <v>375</v>
      </c>
      <c r="D250" s="1" t="s">
        <v>394</v>
      </c>
      <c r="E250" s="1" t="s">
        <v>17</v>
      </c>
      <c r="F250" s="1" t="s">
        <v>49</v>
      </c>
      <c r="G250" s="1" t="s">
        <v>101</v>
      </c>
      <c r="H250" s="1" t="s">
        <v>271</v>
      </c>
      <c r="I250" s="1" t="s">
        <v>49</v>
      </c>
      <c r="J250" s="1">
        <v>18</v>
      </c>
      <c r="K250" s="1">
        <v>1031</v>
      </c>
      <c r="L250" s="1">
        <v>1031</v>
      </c>
      <c r="M250" s="1">
        <v>0</v>
      </c>
      <c r="N250" s="1">
        <v>0</v>
      </c>
      <c r="O250" s="1">
        <v>0</v>
      </c>
      <c r="P250" s="1">
        <v>0</v>
      </c>
      <c r="Q250" s="1">
        <v>25300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25300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25300</v>
      </c>
      <c r="AJ250" s="1">
        <v>0</v>
      </c>
    </row>
    <row r="251" spans="1:36" x14ac:dyDescent="0.3">
      <c r="A251" s="1">
        <v>23</v>
      </c>
      <c r="B251" s="1" t="s">
        <v>14</v>
      </c>
      <c r="C251" s="1" t="s">
        <v>375</v>
      </c>
      <c r="D251" s="1" t="s">
        <v>406</v>
      </c>
      <c r="E251" s="1" t="s">
        <v>17</v>
      </c>
      <c r="F251" s="1" t="s">
        <v>29</v>
      </c>
      <c r="G251" s="1" t="s">
        <v>61</v>
      </c>
      <c r="H251" s="1" t="s">
        <v>407</v>
      </c>
      <c r="I251" s="1" t="s">
        <v>26</v>
      </c>
      <c r="J251" s="1">
        <v>23</v>
      </c>
      <c r="K251" s="1">
        <v>3461</v>
      </c>
      <c r="L251" s="1">
        <v>3461</v>
      </c>
      <c r="M251" s="1">
        <v>430000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430000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430000</v>
      </c>
      <c r="AJ251" s="1">
        <v>124</v>
      </c>
    </row>
    <row r="252" spans="1:36" x14ac:dyDescent="0.3">
      <c r="A252" s="1">
        <v>24</v>
      </c>
      <c r="B252" s="1" t="s">
        <v>14</v>
      </c>
      <c r="C252" s="1" t="s">
        <v>375</v>
      </c>
      <c r="D252" s="1" t="s">
        <v>599</v>
      </c>
      <c r="E252" s="1" t="s">
        <v>17</v>
      </c>
      <c r="F252" s="1" t="s">
        <v>29</v>
      </c>
      <c r="G252" s="1" t="s">
        <v>61</v>
      </c>
      <c r="H252" s="1" t="s">
        <v>409</v>
      </c>
      <c r="I252" s="1" t="s">
        <v>26</v>
      </c>
      <c r="J252" s="1">
        <v>21</v>
      </c>
      <c r="K252" s="1">
        <v>2237</v>
      </c>
      <c r="L252" s="1">
        <v>2237</v>
      </c>
      <c r="M252" s="1">
        <v>240000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240000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240000</v>
      </c>
      <c r="AJ252" s="1">
        <v>107</v>
      </c>
    </row>
    <row r="253" spans="1:36" x14ac:dyDescent="0.3">
      <c r="A253" s="1">
        <v>25</v>
      </c>
      <c r="B253" s="1" t="s">
        <v>14</v>
      </c>
      <c r="C253" s="1" t="s">
        <v>375</v>
      </c>
      <c r="D253" s="1" t="s">
        <v>90</v>
      </c>
      <c r="E253" s="1" t="s">
        <v>17</v>
      </c>
      <c r="F253" s="1" t="s">
        <v>29</v>
      </c>
      <c r="G253" s="1" t="s">
        <v>61</v>
      </c>
      <c r="H253" s="1" t="s">
        <v>411</v>
      </c>
      <c r="I253" s="1" t="s">
        <v>26</v>
      </c>
      <c r="J253" s="1">
        <v>20</v>
      </c>
      <c r="K253" s="1">
        <v>1369</v>
      </c>
      <c r="L253" s="1">
        <v>1369</v>
      </c>
      <c r="M253" s="1">
        <v>120000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20000</v>
      </c>
      <c r="W253" s="7">
        <v>140000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140000</v>
      </c>
      <c r="AJ253" s="1">
        <v>87</v>
      </c>
    </row>
    <row r="254" spans="1:36" x14ac:dyDescent="0.3">
      <c r="A254" s="1">
        <v>26</v>
      </c>
      <c r="B254" s="1" t="s">
        <v>14</v>
      </c>
      <c r="C254" s="1" t="s">
        <v>375</v>
      </c>
      <c r="D254" s="1" t="s">
        <v>412</v>
      </c>
      <c r="E254" s="1" t="s">
        <v>17</v>
      </c>
      <c r="F254" s="1" t="s">
        <v>29</v>
      </c>
      <c r="G254" s="1" t="s">
        <v>61</v>
      </c>
      <c r="H254" s="1" t="s">
        <v>413</v>
      </c>
      <c r="I254" s="1" t="s">
        <v>26</v>
      </c>
      <c r="J254" s="1">
        <v>23</v>
      </c>
      <c r="K254" s="1">
        <v>1488</v>
      </c>
      <c r="L254" s="1">
        <v>1488</v>
      </c>
      <c r="M254" s="1">
        <v>240000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240000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240000</v>
      </c>
      <c r="AJ254" s="1">
        <v>161</v>
      </c>
    </row>
    <row r="255" spans="1:36" x14ac:dyDescent="0.3">
      <c r="A255" s="1">
        <v>27</v>
      </c>
      <c r="B255" s="1" t="s">
        <v>14</v>
      </c>
      <c r="C255" s="1" t="s">
        <v>375</v>
      </c>
      <c r="D255" s="1" t="s">
        <v>414</v>
      </c>
      <c r="E255" s="1" t="s">
        <v>32</v>
      </c>
      <c r="F255" s="1" t="s">
        <v>29</v>
      </c>
      <c r="G255" s="1" t="s">
        <v>33</v>
      </c>
      <c r="H255" s="1" t="s">
        <v>415</v>
      </c>
      <c r="I255" s="1" t="s">
        <v>26</v>
      </c>
      <c r="J255" s="1">
        <v>21</v>
      </c>
      <c r="K255" s="1">
        <v>2703</v>
      </c>
      <c r="L255" s="1">
        <v>2703</v>
      </c>
      <c r="M255" s="1">
        <v>320000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320000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320000</v>
      </c>
      <c r="AJ255" s="1">
        <v>118</v>
      </c>
    </row>
    <row r="256" spans="1:36" hidden="1" x14ac:dyDescent="0.3">
      <c r="A256" s="1">
        <v>28</v>
      </c>
      <c r="B256" s="1" t="s">
        <v>14</v>
      </c>
      <c r="C256" s="1" t="s">
        <v>375</v>
      </c>
      <c r="D256" s="1" t="s">
        <v>16</v>
      </c>
      <c r="E256" s="1" t="s">
        <v>17</v>
      </c>
      <c r="F256" s="1" t="s">
        <v>37</v>
      </c>
      <c r="G256" s="1" t="s">
        <v>123</v>
      </c>
      <c r="H256" s="1" t="s">
        <v>417</v>
      </c>
      <c r="I256" s="1" t="s">
        <v>21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0</v>
      </c>
      <c r="AJ256" s="1">
        <v>0</v>
      </c>
    </row>
    <row r="257" spans="1:36" x14ac:dyDescent="0.3">
      <c r="A257" s="1">
        <v>29</v>
      </c>
      <c r="B257" s="1" t="s">
        <v>14</v>
      </c>
      <c r="C257" s="1" t="s">
        <v>375</v>
      </c>
      <c r="D257" s="1" t="s">
        <v>391</v>
      </c>
      <c r="E257" s="1" t="s">
        <v>17</v>
      </c>
      <c r="F257" s="1" t="s">
        <v>29</v>
      </c>
      <c r="G257" s="1" t="s">
        <v>144</v>
      </c>
      <c r="H257" s="1" t="s">
        <v>418</v>
      </c>
      <c r="I257" s="1" t="s">
        <v>21</v>
      </c>
      <c r="J257" s="1">
        <v>20</v>
      </c>
      <c r="K257" s="1">
        <v>2669</v>
      </c>
      <c r="L257" s="1">
        <v>2669</v>
      </c>
      <c r="M257" s="1">
        <v>480000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480000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480000</v>
      </c>
      <c r="AJ257" s="1">
        <v>179</v>
      </c>
    </row>
    <row r="258" spans="1:36" hidden="1" x14ac:dyDescent="0.3">
      <c r="A258" s="1">
        <v>30</v>
      </c>
      <c r="B258" s="1" t="s">
        <v>14</v>
      </c>
      <c r="C258" s="1" t="s">
        <v>375</v>
      </c>
      <c r="D258" s="1" t="s">
        <v>16</v>
      </c>
      <c r="E258" s="1" t="s">
        <v>17</v>
      </c>
      <c r="F258" s="1" t="s">
        <v>29</v>
      </c>
      <c r="G258" s="1" t="s">
        <v>61</v>
      </c>
      <c r="H258" s="1" t="s">
        <v>419</v>
      </c>
      <c r="I258" s="1" t="s">
        <v>26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0</v>
      </c>
      <c r="AJ258" s="1">
        <v>0</v>
      </c>
    </row>
    <row r="259" spans="1:36" x14ac:dyDescent="0.3">
      <c r="A259" s="1">
        <v>31</v>
      </c>
      <c r="B259" s="1" t="s">
        <v>14</v>
      </c>
      <c r="C259" s="1" t="s">
        <v>375</v>
      </c>
      <c r="D259" s="1" t="s">
        <v>450</v>
      </c>
      <c r="E259" s="1" t="s">
        <v>17</v>
      </c>
      <c r="F259" s="1" t="s">
        <v>29</v>
      </c>
      <c r="G259" s="1" t="s">
        <v>61</v>
      </c>
      <c r="H259" s="1" t="s">
        <v>420</v>
      </c>
      <c r="I259" s="1" t="s">
        <v>26</v>
      </c>
      <c r="J259" s="1">
        <v>23</v>
      </c>
      <c r="K259" s="1">
        <v>2969</v>
      </c>
      <c r="L259" s="1">
        <v>2969</v>
      </c>
      <c r="M259" s="1">
        <v>360000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360000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360000</v>
      </c>
      <c r="AJ259" s="1">
        <v>121</v>
      </c>
    </row>
    <row r="260" spans="1:36" hidden="1" x14ac:dyDescent="0.3">
      <c r="A260" s="1">
        <v>32</v>
      </c>
      <c r="B260" s="1" t="s">
        <v>14</v>
      </c>
      <c r="C260" s="1" t="s">
        <v>375</v>
      </c>
      <c r="D260" s="1" t="s">
        <v>16</v>
      </c>
      <c r="E260" s="1" t="s">
        <v>17</v>
      </c>
      <c r="F260" s="1" t="s">
        <v>29</v>
      </c>
      <c r="G260" s="1" t="s">
        <v>44</v>
      </c>
      <c r="H260" s="1" t="s">
        <v>421</v>
      </c>
      <c r="I260" s="1" t="s">
        <v>21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0</v>
      </c>
      <c r="AJ260" s="1">
        <v>0</v>
      </c>
    </row>
    <row r="261" spans="1:36" hidden="1" x14ac:dyDescent="0.3">
      <c r="A261" s="1">
        <v>33</v>
      </c>
      <c r="B261" s="1" t="s">
        <v>14</v>
      </c>
      <c r="C261" s="1" t="s">
        <v>375</v>
      </c>
      <c r="D261" s="1" t="s">
        <v>16</v>
      </c>
      <c r="E261" s="1" t="s">
        <v>17</v>
      </c>
      <c r="F261" s="1" t="s">
        <v>29</v>
      </c>
      <c r="G261" s="1" t="s">
        <v>44</v>
      </c>
      <c r="H261" s="1" t="s">
        <v>422</v>
      </c>
      <c r="I261" s="1" t="s">
        <v>21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0</v>
      </c>
      <c r="AJ261" s="1">
        <v>0</v>
      </c>
    </row>
    <row r="262" spans="1:36" hidden="1" x14ac:dyDescent="0.3">
      <c r="A262" s="1">
        <v>34</v>
      </c>
      <c r="B262" s="1" t="s">
        <v>14</v>
      </c>
      <c r="C262" s="1" t="s">
        <v>375</v>
      </c>
      <c r="D262" s="1" t="s">
        <v>16</v>
      </c>
      <c r="E262" s="1" t="s">
        <v>17</v>
      </c>
      <c r="F262" s="1" t="s">
        <v>18</v>
      </c>
      <c r="G262" s="1" t="s">
        <v>368</v>
      </c>
      <c r="H262" s="1" t="s">
        <v>423</v>
      </c>
      <c r="I262" s="1" t="s">
        <v>21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0</v>
      </c>
      <c r="AJ262" s="1">
        <v>0</v>
      </c>
    </row>
    <row r="263" spans="1:36" hidden="1" x14ac:dyDescent="0.3">
      <c r="A263" s="1">
        <v>35</v>
      </c>
      <c r="B263" s="1" t="s">
        <v>14</v>
      </c>
      <c r="C263" s="1" t="s">
        <v>375</v>
      </c>
      <c r="D263" s="1" t="s">
        <v>16</v>
      </c>
      <c r="E263" s="1" t="s">
        <v>17</v>
      </c>
      <c r="F263" s="1" t="s">
        <v>18</v>
      </c>
      <c r="G263" s="1" t="s">
        <v>368</v>
      </c>
      <c r="H263" s="1" t="s">
        <v>424</v>
      </c>
      <c r="I263" s="1" t="s">
        <v>21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hidden="1" x14ac:dyDescent="0.3">
      <c r="A264" s="1">
        <v>36</v>
      </c>
      <c r="B264" s="1" t="s">
        <v>14</v>
      </c>
      <c r="C264" s="1" t="s">
        <v>375</v>
      </c>
      <c r="D264" s="1" t="s">
        <v>16</v>
      </c>
      <c r="E264" s="1" t="s">
        <v>17</v>
      </c>
      <c r="F264" s="1" t="s">
        <v>18</v>
      </c>
      <c r="G264" s="1" t="s">
        <v>368</v>
      </c>
      <c r="H264" s="1" t="s">
        <v>425</v>
      </c>
      <c r="I264" s="1" t="s">
        <v>21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x14ac:dyDescent="0.3">
      <c r="A265" s="2"/>
      <c r="B265" s="2" t="s">
        <v>47</v>
      </c>
      <c r="C265" s="2" t="s">
        <v>375</v>
      </c>
      <c r="D265" s="2"/>
      <c r="E265" s="2"/>
      <c r="F265" s="2"/>
      <c r="G265" s="2"/>
      <c r="H265" s="2"/>
      <c r="I265" s="2"/>
      <c r="J265" s="2"/>
      <c r="K265" s="2">
        <v>24611</v>
      </c>
      <c r="L265" s="2">
        <v>24611</v>
      </c>
      <c r="M265" s="2">
        <v>2190000</v>
      </c>
      <c r="N265" s="2">
        <v>0</v>
      </c>
      <c r="O265" s="2">
        <v>0</v>
      </c>
      <c r="P265" s="2">
        <v>0</v>
      </c>
      <c r="Q265" s="2">
        <v>25300</v>
      </c>
      <c r="R265" s="2">
        <v>0</v>
      </c>
      <c r="S265" s="2">
        <v>0</v>
      </c>
      <c r="T265" s="2">
        <v>0</v>
      </c>
      <c r="U265" s="2">
        <v>0</v>
      </c>
      <c r="V265" s="2">
        <v>20000</v>
      </c>
      <c r="W265" s="2">
        <v>2235300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2235300</v>
      </c>
      <c r="AJ265" s="2"/>
    </row>
    <row r="266" spans="1:36" hidden="1" x14ac:dyDescent="0.3">
      <c r="A266" s="1">
        <v>1</v>
      </c>
      <c r="B266" s="1" t="s">
        <v>14</v>
      </c>
      <c r="C266" s="1" t="s">
        <v>426</v>
      </c>
      <c r="D266" s="1" t="s">
        <v>16</v>
      </c>
      <c r="E266" s="1" t="s">
        <v>17</v>
      </c>
      <c r="F266" s="1" t="s">
        <v>29</v>
      </c>
      <c r="G266" s="1" t="s">
        <v>61</v>
      </c>
      <c r="H266" s="1" t="s">
        <v>427</v>
      </c>
      <c r="I266" s="1" t="s">
        <v>26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0</v>
      </c>
      <c r="AJ266" s="1">
        <v>0</v>
      </c>
    </row>
    <row r="267" spans="1:36" hidden="1" x14ac:dyDescent="0.3">
      <c r="A267" s="1">
        <v>2</v>
      </c>
      <c r="B267" s="1" t="s">
        <v>14</v>
      </c>
      <c r="C267" s="1" t="s">
        <v>426</v>
      </c>
      <c r="D267" s="1" t="s">
        <v>16</v>
      </c>
      <c r="E267" s="1" t="s">
        <v>17</v>
      </c>
      <c r="F267" s="1" t="s">
        <v>18</v>
      </c>
      <c r="G267" s="1" t="s">
        <v>19</v>
      </c>
      <c r="H267" s="1" t="s">
        <v>428</v>
      </c>
      <c r="I267" s="1" t="s">
        <v>21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hidden="1" x14ac:dyDescent="0.3">
      <c r="A268" s="1">
        <v>3</v>
      </c>
      <c r="B268" s="1" t="s">
        <v>14</v>
      </c>
      <c r="C268" s="1" t="s">
        <v>426</v>
      </c>
      <c r="D268" s="1" t="s">
        <v>16</v>
      </c>
      <c r="E268" s="1" t="s">
        <v>17</v>
      </c>
      <c r="F268" s="1" t="s">
        <v>29</v>
      </c>
      <c r="G268" s="1" t="s">
        <v>61</v>
      </c>
      <c r="H268" s="1" t="s">
        <v>429</v>
      </c>
      <c r="I268" s="1" t="s">
        <v>26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hidden="1" x14ac:dyDescent="0.3">
      <c r="A269" s="1">
        <v>4</v>
      </c>
      <c r="B269" s="1" t="s">
        <v>14</v>
      </c>
      <c r="C269" s="1" t="s">
        <v>426</v>
      </c>
      <c r="D269" s="1" t="s">
        <v>16</v>
      </c>
      <c r="E269" s="1" t="s">
        <v>17</v>
      </c>
      <c r="F269" s="1" t="s">
        <v>29</v>
      </c>
      <c r="G269" s="1" t="s">
        <v>61</v>
      </c>
      <c r="H269" s="1" t="s">
        <v>430</v>
      </c>
      <c r="I269" s="1" t="s">
        <v>26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hidden="1" x14ac:dyDescent="0.3">
      <c r="A270" s="1">
        <v>5</v>
      </c>
      <c r="B270" s="1" t="s">
        <v>14</v>
      </c>
      <c r="C270" s="1" t="s">
        <v>426</v>
      </c>
      <c r="D270" s="1" t="s">
        <v>16</v>
      </c>
      <c r="E270" s="1" t="s">
        <v>17</v>
      </c>
      <c r="F270" s="1" t="s">
        <v>29</v>
      </c>
      <c r="G270" s="1" t="s">
        <v>61</v>
      </c>
      <c r="H270" s="1" t="s">
        <v>431</v>
      </c>
      <c r="I270" s="1" t="s">
        <v>26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0</v>
      </c>
      <c r="AJ270" s="1">
        <v>0</v>
      </c>
    </row>
    <row r="271" spans="1:36" hidden="1" x14ac:dyDescent="0.3">
      <c r="A271" s="1">
        <v>6</v>
      </c>
      <c r="B271" s="1" t="s">
        <v>14</v>
      </c>
      <c r="C271" s="1" t="s">
        <v>426</v>
      </c>
      <c r="D271" s="1" t="s">
        <v>16</v>
      </c>
      <c r="E271" s="1" t="s">
        <v>17</v>
      </c>
      <c r="F271" s="1" t="s">
        <v>29</v>
      </c>
      <c r="G271" s="1" t="s">
        <v>61</v>
      </c>
      <c r="H271" s="1" t="s">
        <v>432</v>
      </c>
      <c r="I271" s="1" t="s">
        <v>26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0</v>
      </c>
      <c r="AJ271" s="1">
        <v>0</v>
      </c>
    </row>
    <row r="272" spans="1:36" hidden="1" x14ac:dyDescent="0.3">
      <c r="A272" s="1">
        <v>7</v>
      </c>
      <c r="B272" s="1" t="s">
        <v>14</v>
      </c>
      <c r="C272" s="1" t="s">
        <v>426</v>
      </c>
      <c r="D272" s="1" t="s">
        <v>16</v>
      </c>
      <c r="E272" s="1" t="s">
        <v>17</v>
      </c>
      <c r="F272" s="1" t="s">
        <v>18</v>
      </c>
      <c r="G272" s="1" t="s">
        <v>69</v>
      </c>
      <c r="H272" s="1" t="s">
        <v>433</v>
      </c>
      <c r="I272" s="1" t="s">
        <v>21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0</v>
      </c>
      <c r="AJ272" s="1">
        <v>0</v>
      </c>
    </row>
    <row r="273" spans="1:36" hidden="1" x14ac:dyDescent="0.3">
      <c r="A273" s="1">
        <v>8</v>
      </c>
      <c r="B273" s="1" t="s">
        <v>14</v>
      </c>
      <c r="C273" s="1" t="s">
        <v>426</v>
      </c>
      <c r="D273" s="1" t="s">
        <v>16</v>
      </c>
      <c r="E273" s="1" t="s">
        <v>17</v>
      </c>
      <c r="F273" s="1" t="s">
        <v>29</v>
      </c>
      <c r="G273" s="1" t="s">
        <v>79</v>
      </c>
      <c r="H273" s="1" t="s">
        <v>435</v>
      </c>
      <c r="I273" s="1" t="s">
        <v>26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0</v>
      </c>
      <c r="AJ273" s="1">
        <v>0</v>
      </c>
    </row>
    <row r="274" spans="1:36" hidden="1" x14ac:dyDescent="0.3">
      <c r="A274" s="1">
        <v>9</v>
      </c>
      <c r="B274" s="1" t="s">
        <v>14</v>
      </c>
      <c r="C274" s="1" t="s">
        <v>426</v>
      </c>
      <c r="D274" s="1" t="s">
        <v>16</v>
      </c>
      <c r="E274" s="1" t="s">
        <v>17</v>
      </c>
      <c r="F274" s="1" t="s">
        <v>29</v>
      </c>
      <c r="G274" s="1" t="s">
        <v>61</v>
      </c>
      <c r="H274" s="1" t="s">
        <v>437</v>
      </c>
      <c r="I274" s="1" t="s">
        <v>26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0</v>
      </c>
      <c r="AJ274" s="1">
        <v>0</v>
      </c>
    </row>
    <row r="275" spans="1:36" x14ac:dyDescent="0.3">
      <c r="A275" s="1">
        <v>10</v>
      </c>
      <c r="B275" s="1" t="s">
        <v>14</v>
      </c>
      <c r="C275" s="1" t="s">
        <v>426</v>
      </c>
      <c r="D275" s="1" t="s">
        <v>100</v>
      </c>
      <c r="E275" s="1" t="s">
        <v>17</v>
      </c>
      <c r="F275" s="1" t="s">
        <v>49</v>
      </c>
      <c r="G275" s="1" t="s">
        <v>88</v>
      </c>
      <c r="H275" s="1" t="s">
        <v>89</v>
      </c>
      <c r="I275" s="1" t="s">
        <v>49</v>
      </c>
      <c r="J275" s="1">
        <v>14</v>
      </c>
      <c r="K275" s="1">
        <v>1113</v>
      </c>
      <c r="L275" s="1">
        <v>1113</v>
      </c>
      <c r="M275" s="1">
        <v>39136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39136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39136</v>
      </c>
      <c r="AJ275" s="1">
        <v>35</v>
      </c>
    </row>
    <row r="276" spans="1:36" x14ac:dyDescent="0.3">
      <c r="A276" s="1">
        <v>11</v>
      </c>
      <c r="B276" s="1" t="s">
        <v>14</v>
      </c>
      <c r="C276" s="1" t="s">
        <v>426</v>
      </c>
      <c r="D276" s="1" t="s">
        <v>577</v>
      </c>
      <c r="E276" s="1" t="s">
        <v>17</v>
      </c>
      <c r="F276" s="1" t="s">
        <v>29</v>
      </c>
      <c r="G276" s="1" t="s">
        <v>30</v>
      </c>
      <c r="H276" s="1" t="s">
        <v>439</v>
      </c>
      <c r="I276" s="1" t="s">
        <v>26</v>
      </c>
      <c r="J276" s="1">
        <v>20</v>
      </c>
      <c r="K276" s="1">
        <v>2843</v>
      </c>
      <c r="L276" s="1">
        <v>2843</v>
      </c>
      <c r="M276" s="1">
        <v>258000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258000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258000</v>
      </c>
      <c r="AJ276" s="1">
        <v>90</v>
      </c>
    </row>
    <row r="277" spans="1:36" x14ac:dyDescent="0.3">
      <c r="A277" s="1">
        <v>12</v>
      </c>
      <c r="B277" s="1" t="s">
        <v>14</v>
      </c>
      <c r="C277" s="1" t="s">
        <v>426</v>
      </c>
      <c r="D277" s="1" t="s">
        <v>440</v>
      </c>
      <c r="E277" s="1" t="s">
        <v>32</v>
      </c>
      <c r="F277" s="1" t="s">
        <v>29</v>
      </c>
      <c r="G277" s="1" t="s">
        <v>268</v>
      </c>
      <c r="H277" s="1" t="s">
        <v>441</v>
      </c>
      <c r="I277" s="1" t="s">
        <v>26</v>
      </c>
      <c r="J277" s="1">
        <v>20</v>
      </c>
      <c r="K277" s="1">
        <v>2674</v>
      </c>
      <c r="L277" s="1">
        <v>2670</v>
      </c>
      <c r="M277" s="1">
        <v>380000</v>
      </c>
      <c r="N277" s="1">
        <v>2400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382400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382400</v>
      </c>
      <c r="AJ277" s="1">
        <v>142</v>
      </c>
    </row>
    <row r="278" spans="1:36" x14ac:dyDescent="0.3">
      <c r="A278" s="1">
        <v>13</v>
      </c>
      <c r="B278" s="1" t="s">
        <v>14</v>
      </c>
      <c r="C278" s="1" t="s">
        <v>426</v>
      </c>
      <c r="D278" s="1" t="s">
        <v>446</v>
      </c>
      <c r="E278" s="1" t="s">
        <v>17</v>
      </c>
      <c r="F278" s="1" t="s">
        <v>29</v>
      </c>
      <c r="G278" s="1" t="s">
        <v>61</v>
      </c>
      <c r="H278" s="1" t="s">
        <v>447</v>
      </c>
      <c r="I278" s="1" t="s">
        <v>26</v>
      </c>
      <c r="J278" s="1">
        <v>26</v>
      </c>
      <c r="K278" s="1">
        <v>3688</v>
      </c>
      <c r="L278" s="1">
        <v>3688</v>
      </c>
      <c r="M278" s="1">
        <v>370000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370000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370000</v>
      </c>
      <c r="AJ278" s="1">
        <v>100</v>
      </c>
    </row>
    <row r="279" spans="1:36" hidden="1" x14ac:dyDescent="0.3">
      <c r="A279" s="1">
        <v>14</v>
      </c>
      <c r="B279" s="1" t="s">
        <v>14</v>
      </c>
      <c r="C279" s="1" t="s">
        <v>426</v>
      </c>
      <c r="D279" s="1" t="s">
        <v>16</v>
      </c>
      <c r="E279" s="1" t="s">
        <v>17</v>
      </c>
      <c r="F279" s="1" t="s">
        <v>37</v>
      </c>
      <c r="G279" s="1" t="s">
        <v>121</v>
      </c>
      <c r="H279" s="1" t="s">
        <v>448</v>
      </c>
      <c r="I279" s="1" t="s">
        <v>198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0</v>
      </c>
      <c r="AJ279" s="1">
        <v>0</v>
      </c>
    </row>
    <row r="280" spans="1:36" hidden="1" x14ac:dyDescent="0.3">
      <c r="A280" s="1">
        <v>15</v>
      </c>
      <c r="B280" s="1" t="s">
        <v>14</v>
      </c>
      <c r="C280" s="1" t="s">
        <v>426</v>
      </c>
      <c r="D280" s="1" t="s">
        <v>16</v>
      </c>
      <c r="E280" s="1" t="s">
        <v>17</v>
      </c>
      <c r="F280" s="1" t="s">
        <v>152</v>
      </c>
      <c r="G280" s="1" t="s">
        <v>223</v>
      </c>
      <c r="H280" s="1" t="s">
        <v>449</v>
      </c>
      <c r="I280" s="1" t="s">
        <v>21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0</v>
      </c>
      <c r="AJ280" s="1">
        <v>0</v>
      </c>
    </row>
    <row r="281" spans="1:36" x14ac:dyDescent="0.3">
      <c r="A281" s="1">
        <v>16</v>
      </c>
      <c r="B281" s="1" t="s">
        <v>14</v>
      </c>
      <c r="C281" s="1" t="s">
        <v>426</v>
      </c>
      <c r="D281" s="1" t="s">
        <v>577</v>
      </c>
      <c r="E281" s="1" t="s">
        <v>17</v>
      </c>
      <c r="F281" s="1" t="s">
        <v>29</v>
      </c>
      <c r="G281" s="1" t="s">
        <v>61</v>
      </c>
      <c r="H281" s="1" t="s">
        <v>135</v>
      </c>
      <c r="I281" s="1" t="s">
        <v>26</v>
      </c>
      <c r="J281" s="1">
        <v>14</v>
      </c>
      <c r="K281" s="1">
        <v>2632</v>
      </c>
      <c r="L281" s="1">
        <v>2630</v>
      </c>
      <c r="M281" s="1">
        <v>240000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240000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240000</v>
      </c>
      <c r="AJ281" s="1">
        <v>91</v>
      </c>
    </row>
    <row r="282" spans="1:36" x14ac:dyDescent="0.3">
      <c r="A282" s="1">
        <v>17</v>
      </c>
      <c r="B282" s="1" t="s">
        <v>14</v>
      </c>
      <c r="C282" s="1" t="s">
        <v>426</v>
      </c>
      <c r="D282" s="1" t="s">
        <v>452</v>
      </c>
      <c r="E282" s="1" t="s">
        <v>32</v>
      </c>
      <c r="F282" s="1" t="s">
        <v>29</v>
      </c>
      <c r="G282" s="1" t="s">
        <v>33</v>
      </c>
      <c r="H282" s="1" t="s">
        <v>453</v>
      </c>
      <c r="I282" s="1" t="s">
        <v>26</v>
      </c>
      <c r="J282" s="1">
        <v>21</v>
      </c>
      <c r="K282" s="1">
        <v>2101</v>
      </c>
      <c r="L282" s="1">
        <v>2101</v>
      </c>
      <c r="M282" s="1">
        <v>170000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170000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170000</v>
      </c>
      <c r="AJ282" s="1">
        <v>80</v>
      </c>
    </row>
    <row r="283" spans="1:36" hidden="1" x14ac:dyDescent="0.3">
      <c r="A283" s="1">
        <v>18</v>
      </c>
      <c r="B283" s="1" t="s">
        <v>14</v>
      </c>
      <c r="C283" s="1" t="s">
        <v>426</v>
      </c>
      <c r="D283" s="1" t="s">
        <v>16</v>
      </c>
      <c r="E283" s="1" t="s">
        <v>17</v>
      </c>
      <c r="F283" s="1" t="s">
        <v>37</v>
      </c>
      <c r="G283" s="1" t="s">
        <v>454</v>
      </c>
      <c r="H283" s="1" t="s">
        <v>455</v>
      </c>
      <c r="I283" s="1" t="s">
        <v>198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0</v>
      </c>
      <c r="AJ283" s="1">
        <v>0</v>
      </c>
    </row>
    <row r="284" spans="1:36" hidden="1" x14ac:dyDescent="0.3">
      <c r="A284" s="1">
        <v>19</v>
      </c>
      <c r="B284" s="1" t="s">
        <v>14</v>
      </c>
      <c r="C284" s="1" t="s">
        <v>426</v>
      </c>
      <c r="D284" s="1" t="s">
        <v>16</v>
      </c>
      <c r="E284" s="1" t="s">
        <v>17</v>
      </c>
      <c r="F284" s="1" t="s">
        <v>29</v>
      </c>
      <c r="G284" s="1" t="s">
        <v>61</v>
      </c>
      <c r="H284" s="1" t="s">
        <v>456</v>
      </c>
      <c r="I284" s="1" t="s">
        <v>26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0</v>
      </c>
      <c r="AJ284" s="1">
        <v>0</v>
      </c>
    </row>
    <row r="285" spans="1:36" hidden="1" x14ac:dyDescent="0.3">
      <c r="A285" s="1">
        <v>20</v>
      </c>
      <c r="B285" s="1" t="s">
        <v>14</v>
      </c>
      <c r="C285" s="1" t="s">
        <v>426</v>
      </c>
      <c r="D285" s="1" t="s">
        <v>16</v>
      </c>
      <c r="E285" s="1" t="s">
        <v>17</v>
      </c>
      <c r="F285" s="1" t="s">
        <v>29</v>
      </c>
      <c r="G285" s="1" t="s">
        <v>61</v>
      </c>
      <c r="H285" s="1" t="s">
        <v>457</v>
      </c>
      <c r="I285" s="1" t="s">
        <v>26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0</v>
      </c>
      <c r="AJ285" s="1">
        <v>0</v>
      </c>
    </row>
    <row r="286" spans="1:36" hidden="1" x14ac:dyDescent="0.3">
      <c r="A286" s="1">
        <v>21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29</v>
      </c>
      <c r="G286" s="1" t="s">
        <v>458</v>
      </c>
      <c r="H286" s="1" t="s">
        <v>459</v>
      </c>
      <c r="I286" s="1" t="s">
        <v>26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22</v>
      </c>
      <c r="B287" s="1" t="s">
        <v>14</v>
      </c>
      <c r="C287" s="1" t="s">
        <v>426</v>
      </c>
      <c r="D287" s="1" t="s">
        <v>452</v>
      </c>
      <c r="E287" s="1" t="s">
        <v>17</v>
      </c>
      <c r="F287" s="1" t="s">
        <v>29</v>
      </c>
      <c r="G287" s="1" t="s">
        <v>61</v>
      </c>
      <c r="H287" s="1" t="s">
        <v>460</v>
      </c>
      <c r="I287" s="1" t="s">
        <v>26</v>
      </c>
      <c r="J287" s="1">
        <v>23</v>
      </c>
      <c r="K287" s="1">
        <v>3625</v>
      </c>
      <c r="L287" s="1">
        <v>3625</v>
      </c>
      <c r="M287" s="1">
        <v>375000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375000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375000</v>
      </c>
      <c r="AJ287" s="1">
        <v>103</v>
      </c>
    </row>
    <row r="288" spans="1:36" x14ac:dyDescent="0.3">
      <c r="A288" s="1">
        <v>23</v>
      </c>
      <c r="B288" s="1" t="s">
        <v>14</v>
      </c>
      <c r="C288" s="1" t="s">
        <v>426</v>
      </c>
      <c r="D288" s="1" t="s">
        <v>579</v>
      </c>
      <c r="E288" s="1" t="s">
        <v>17</v>
      </c>
      <c r="F288" s="1" t="s">
        <v>29</v>
      </c>
      <c r="G288" s="1" t="s">
        <v>61</v>
      </c>
      <c r="H288" s="1" t="s">
        <v>461</v>
      </c>
      <c r="I288" s="1" t="s">
        <v>26</v>
      </c>
      <c r="J288" s="1">
        <v>26</v>
      </c>
      <c r="K288" s="1">
        <v>2734</v>
      </c>
      <c r="L288" s="1">
        <v>2734</v>
      </c>
      <c r="M288" s="1">
        <v>246000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246000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246000</v>
      </c>
      <c r="AJ288" s="1">
        <v>89</v>
      </c>
    </row>
    <row r="289" spans="1:36" hidden="1" x14ac:dyDescent="0.3">
      <c r="A289" s="1">
        <v>24</v>
      </c>
      <c r="B289" s="1" t="s">
        <v>14</v>
      </c>
      <c r="C289" s="1" t="s">
        <v>426</v>
      </c>
      <c r="D289" s="1" t="s">
        <v>16</v>
      </c>
      <c r="E289" s="1" t="s">
        <v>17</v>
      </c>
      <c r="F289" s="1" t="s">
        <v>29</v>
      </c>
      <c r="G289" s="1" t="s">
        <v>98</v>
      </c>
      <c r="H289" s="1" t="s">
        <v>462</v>
      </c>
      <c r="I289" s="1" t="s">
        <v>26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0</v>
      </c>
      <c r="AJ289" s="1">
        <v>0</v>
      </c>
    </row>
    <row r="290" spans="1:36" hidden="1" x14ac:dyDescent="0.3">
      <c r="A290" s="1">
        <v>25</v>
      </c>
      <c r="B290" s="1" t="s">
        <v>14</v>
      </c>
      <c r="C290" s="1" t="s">
        <v>426</v>
      </c>
      <c r="D290" s="1" t="s">
        <v>16</v>
      </c>
      <c r="E290" s="1" t="s">
        <v>17</v>
      </c>
      <c r="F290" s="1" t="s">
        <v>29</v>
      </c>
      <c r="G290" s="1" t="s">
        <v>44</v>
      </c>
      <c r="H290" s="1" t="s">
        <v>463</v>
      </c>
      <c r="I290" s="1" t="s">
        <v>21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hidden="1" x14ac:dyDescent="0.3">
      <c r="A291" s="1">
        <v>26</v>
      </c>
      <c r="B291" s="1" t="s">
        <v>14</v>
      </c>
      <c r="C291" s="1" t="s">
        <v>426</v>
      </c>
      <c r="D291" s="1" t="s">
        <v>16</v>
      </c>
      <c r="E291" s="1" t="s">
        <v>17</v>
      </c>
      <c r="F291" s="1" t="s">
        <v>18</v>
      </c>
      <c r="G291" s="1" t="s">
        <v>368</v>
      </c>
      <c r="H291" s="1" t="s">
        <v>464</v>
      </c>
      <c r="I291" s="1" t="s">
        <v>21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0</v>
      </c>
      <c r="AJ291" s="1">
        <v>0</v>
      </c>
    </row>
    <row r="292" spans="1:36" x14ac:dyDescent="0.3">
      <c r="A292" s="2"/>
      <c r="B292" s="2" t="s">
        <v>47</v>
      </c>
      <c r="C292" s="2" t="s">
        <v>426</v>
      </c>
      <c r="D292" s="2"/>
      <c r="E292" s="2"/>
      <c r="F292" s="2"/>
      <c r="G292" s="2"/>
      <c r="H292" s="2"/>
      <c r="I292" s="2"/>
      <c r="J292" s="2"/>
      <c r="K292" s="2">
        <v>21410</v>
      </c>
      <c r="L292" s="2">
        <v>21404</v>
      </c>
      <c r="M292" s="2">
        <v>2078136</v>
      </c>
      <c r="N292" s="2">
        <v>2400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2080536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2080536</v>
      </c>
      <c r="AJ292" s="2"/>
    </row>
    <row r="293" spans="1:36" hidden="1" x14ac:dyDescent="0.3">
      <c r="A293" s="1">
        <v>1</v>
      </c>
      <c r="B293" s="1" t="s">
        <v>14</v>
      </c>
      <c r="C293" s="1" t="s">
        <v>465</v>
      </c>
      <c r="D293" s="1" t="s">
        <v>16</v>
      </c>
      <c r="E293" s="1" t="s">
        <v>22</v>
      </c>
      <c r="F293" s="1" t="s">
        <v>29</v>
      </c>
      <c r="G293" s="1" t="s">
        <v>246</v>
      </c>
      <c r="H293" s="1" t="s">
        <v>466</v>
      </c>
      <c r="I293" s="1" t="s">
        <v>26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hidden="1" x14ac:dyDescent="0.3">
      <c r="A294" s="1">
        <v>2</v>
      </c>
      <c r="B294" s="1" t="s">
        <v>14</v>
      </c>
      <c r="C294" s="1" t="s">
        <v>465</v>
      </c>
      <c r="D294" s="1" t="s">
        <v>16</v>
      </c>
      <c r="E294" s="1" t="s">
        <v>17</v>
      </c>
      <c r="F294" s="1" t="s">
        <v>49</v>
      </c>
      <c r="G294" s="1" t="s">
        <v>63</v>
      </c>
      <c r="H294" s="1" t="s">
        <v>467</v>
      </c>
      <c r="I294" s="1" t="s">
        <v>49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0</v>
      </c>
      <c r="AJ294" s="1">
        <v>0</v>
      </c>
    </row>
    <row r="295" spans="1:36" hidden="1" x14ac:dyDescent="0.3">
      <c r="A295" s="1">
        <v>3</v>
      </c>
      <c r="B295" s="1" t="s">
        <v>14</v>
      </c>
      <c r="C295" s="1" t="s">
        <v>465</v>
      </c>
      <c r="D295" s="1" t="s">
        <v>16</v>
      </c>
      <c r="E295" s="1" t="s">
        <v>22</v>
      </c>
      <c r="F295" s="1" t="s">
        <v>49</v>
      </c>
      <c r="G295" s="1" t="s">
        <v>195</v>
      </c>
      <c r="H295" s="1" t="s">
        <v>468</v>
      </c>
      <c r="I295" s="1" t="s">
        <v>49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0</v>
      </c>
      <c r="AJ295" s="1">
        <v>0</v>
      </c>
    </row>
    <row r="296" spans="1:36" hidden="1" x14ac:dyDescent="0.3">
      <c r="A296" s="1">
        <v>4</v>
      </c>
      <c r="B296" s="1" t="s">
        <v>14</v>
      </c>
      <c r="C296" s="1" t="s">
        <v>465</v>
      </c>
      <c r="D296" s="1" t="s">
        <v>16</v>
      </c>
      <c r="E296" s="1" t="s">
        <v>17</v>
      </c>
      <c r="F296" s="1" t="s">
        <v>29</v>
      </c>
      <c r="G296" s="1" t="s">
        <v>98</v>
      </c>
      <c r="H296" s="1" t="s">
        <v>469</v>
      </c>
      <c r="I296" s="1" t="s">
        <v>26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x14ac:dyDescent="0.3">
      <c r="A297" s="2"/>
      <c r="B297" s="2" t="s">
        <v>47</v>
      </c>
      <c r="C297" s="2" t="s">
        <v>465</v>
      </c>
      <c r="D297" s="2"/>
      <c r="E297" s="2"/>
      <c r="F297" s="2"/>
      <c r="G297" s="2"/>
      <c r="H297" s="2"/>
      <c r="I297" s="2"/>
      <c r="J297" s="2"/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/>
    </row>
    <row r="298" spans="1:36" hidden="1" x14ac:dyDescent="0.3">
      <c r="A298" s="1">
        <v>1</v>
      </c>
      <c r="B298" s="1" t="s">
        <v>14</v>
      </c>
      <c r="C298" s="1" t="s">
        <v>472</v>
      </c>
      <c r="D298" s="1" t="s">
        <v>16</v>
      </c>
      <c r="E298" s="1" t="s">
        <v>17</v>
      </c>
      <c r="F298" s="1" t="s">
        <v>49</v>
      </c>
      <c r="G298" s="1" t="s">
        <v>63</v>
      </c>
      <c r="H298" s="1" t="s">
        <v>473</v>
      </c>
      <c r="I298" s="1" t="s">
        <v>49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hidden="1" x14ac:dyDescent="0.3">
      <c r="A299" s="1">
        <v>2</v>
      </c>
      <c r="B299" s="1" t="s">
        <v>14</v>
      </c>
      <c r="C299" s="1" t="s">
        <v>472</v>
      </c>
      <c r="D299" s="1" t="s">
        <v>16</v>
      </c>
      <c r="E299" s="1" t="s">
        <v>17</v>
      </c>
      <c r="F299" s="1" t="s">
        <v>49</v>
      </c>
      <c r="G299" s="1" t="s">
        <v>63</v>
      </c>
      <c r="H299" s="1" t="s">
        <v>474</v>
      </c>
      <c r="I299" s="1" t="s">
        <v>49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7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7">
        <v>0</v>
      </c>
      <c r="AI299" s="7">
        <v>0</v>
      </c>
      <c r="AJ299" s="1">
        <v>0</v>
      </c>
    </row>
    <row r="300" spans="1:36" hidden="1" x14ac:dyDescent="0.3">
      <c r="A300" s="1">
        <v>3</v>
      </c>
      <c r="B300" s="1" t="s">
        <v>14</v>
      </c>
      <c r="C300" s="1" t="s">
        <v>472</v>
      </c>
      <c r="D300" s="1" t="s">
        <v>16</v>
      </c>
      <c r="E300" s="1" t="s">
        <v>17</v>
      </c>
      <c r="F300" s="1" t="s">
        <v>49</v>
      </c>
      <c r="G300" s="1" t="s">
        <v>63</v>
      </c>
      <c r="H300" s="1" t="s">
        <v>475</v>
      </c>
      <c r="I300" s="1" t="s">
        <v>49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hidden="1" x14ac:dyDescent="0.3">
      <c r="A301" s="1">
        <v>4</v>
      </c>
      <c r="B301" s="1" t="s">
        <v>14</v>
      </c>
      <c r="C301" s="1" t="s">
        <v>472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476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hidden="1" x14ac:dyDescent="0.3">
      <c r="A302" s="1">
        <v>5</v>
      </c>
      <c r="B302" s="1" t="s">
        <v>14</v>
      </c>
      <c r="C302" s="1" t="s">
        <v>472</v>
      </c>
      <c r="D302" s="1" t="s">
        <v>16</v>
      </c>
      <c r="E302" s="1" t="s">
        <v>17</v>
      </c>
      <c r="F302" s="1" t="s">
        <v>49</v>
      </c>
      <c r="G302" s="1" t="s">
        <v>63</v>
      </c>
      <c r="H302" s="1" t="s">
        <v>477</v>
      </c>
      <c r="I302" s="1" t="s">
        <v>49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hidden="1" x14ac:dyDescent="0.3">
      <c r="A303" s="1">
        <v>6</v>
      </c>
      <c r="B303" s="1" t="s">
        <v>14</v>
      </c>
      <c r="C303" s="1" t="s">
        <v>472</v>
      </c>
      <c r="D303" s="1" t="s">
        <v>16</v>
      </c>
      <c r="E303" s="1" t="s">
        <v>17</v>
      </c>
      <c r="F303" s="1" t="s">
        <v>18</v>
      </c>
      <c r="G303" s="1" t="s">
        <v>69</v>
      </c>
      <c r="H303" s="1" t="s">
        <v>478</v>
      </c>
      <c r="I303" s="1" t="s">
        <v>21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hidden="1" x14ac:dyDescent="0.3">
      <c r="A304" s="1">
        <v>7</v>
      </c>
      <c r="B304" s="1" t="s">
        <v>14</v>
      </c>
      <c r="C304" s="1" t="s">
        <v>472</v>
      </c>
      <c r="D304" s="1" t="s">
        <v>16</v>
      </c>
      <c r="E304" s="1" t="s">
        <v>17</v>
      </c>
      <c r="F304" s="1" t="s">
        <v>29</v>
      </c>
      <c r="G304" s="1" t="s">
        <v>61</v>
      </c>
      <c r="H304" s="1" t="s">
        <v>479</v>
      </c>
      <c r="I304" s="1" t="s">
        <v>26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hidden="1" x14ac:dyDescent="0.3">
      <c r="A305" s="1">
        <v>8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18</v>
      </c>
      <c r="G305" s="1" t="s">
        <v>19</v>
      </c>
      <c r="H305" s="1" t="s">
        <v>480</v>
      </c>
      <c r="I305" s="1" t="s">
        <v>21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hidden="1" x14ac:dyDescent="0.3">
      <c r="A306" s="1">
        <v>9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40</v>
      </c>
      <c r="G306" s="1" t="s">
        <v>242</v>
      </c>
      <c r="H306" s="1" t="s">
        <v>481</v>
      </c>
      <c r="I306" s="1" t="s">
        <v>26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hidden="1" x14ac:dyDescent="0.3">
      <c r="A307" s="1">
        <v>10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29</v>
      </c>
      <c r="G307" s="1" t="s">
        <v>61</v>
      </c>
      <c r="H307" s="1" t="s">
        <v>482</v>
      </c>
      <c r="I307" s="1" t="s">
        <v>26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hidden="1" x14ac:dyDescent="0.3">
      <c r="A308" s="1">
        <v>11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40</v>
      </c>
      <c r="G308" s="1" t="s">
        <v>242</v>
      </c>
      <c r="H308" s="1" t="s">
        <v>483</v>
      </c>
      <c r="I308" s="1" t="s">
        <v>26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hidden="1" x14ac:dyDescent="0.3">
      <c r="A309" s="1">
        <v>12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49</v>
      </c>
      <c r="G309" s="1" t="s">
        <v>63</v>
      </c>
      <c r="H309" s="1" t="s">
        <v>484</v>
      </c>
      <c r="I309" s="1" t="s">
        <v>49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hidden="1" x14ac:dyDescent="0.3">
      <c r="A310" s="1">
        <v>13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49</v>
      </c>
      <c r="G310" s="1" t="s">
        <v>63</v>
      </c>
      <c r="H310" s="1" t="s">
        <v>485</v>
      </c>
      <c r="I310" s="1" t="s">
        <v>49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hidden="1" x14ac:dyDescent="0.3">
      <c r="A311" s="1">
        <v>14</v>
      </c>
      <c r="B311" s="1" t="s">
        <v>14</v>
      </c>
      <c r="C311" s="1" t="s">
        <v>472</v>
      </c>
      <c r="D311" s="1" t="s">
        <v>16</v>
      </c>
      <c r="E311" s="1" t="s">
        <v>17</v>
      </c>
      <c r="F311" s="1" t="s">
        <v>18</v>
      </c>
      <c r="G311" s="1" t="s">
        <v>104</v>
      </c>
      <c r="H311" s="1" t="s">
        <v>487</v>
      </c>
      <c r="I311" s="1" t="s">
        <v>21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hidden="1" x14ac:dyDescent="0.3">
      <c r="A312" s="1">
        <v>15</v>
      </c>
      <c r="B312" s="1" t="s">
        <v>14</v>
      </c>
      <c r="C312" s="1" t="s">
        <v>472</v>
      </c>
      <c r="D312" s="1" t="s">
        <v>16</v>
      </c>
      <c r="E312" s="1" t="s">
        <v>17</v>
      </c>
      <c r="F312" s="1" t="s">
        <v>49</v>
      </c>
      <c r="G312" s="1" t="s">
        <v>88</v>
      </c>
      <c r="H312" s="1" t="s">
        <v>488</v>
      </c>
      <c r="I312" s="1" t="s">
        <v>49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16</v>
      </c>
      <c r="B313" s="1" t="s">
        <v>14</v>
      </c>
      <c r="C313" s="1" t="s">
        <v>472</v>
      </c>
      <c r="D313" s="1" t="s">
        <v>507</v>
      </c>
      <c r="E313" s="1" t="s">
        <v>17</v>
      </c>
      <c r="F313" s="1" t="s">
        <v>49</v>
      </c>
      <c r="G313" s="1" t="s">
        <v>88</v>
      </c>
      <c r="H313" s="1" t="s">
        <v>91</v>
      </c>
      <c r="I313" s="1" t="s">
        <v>49</v>
      </c>
      <c r="J313" s="1">
        <v>18</v>
      </c>
      <c r="K313" s="1">
        <v>1427</v>
      </c>
      <c r="L313" s="1">
        <v>1427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17</v>
      </c>
      <c r="B314" s="1" t="s">
        <v>14</v>
      </c>
      <c r="C314" s="1" t="s">
        <v>472</v>
      </c>
      <c r="D314" s="1" t="s">
        <v>699</v>
      </c>
      <c r="E314" s="1" t="s">
        <v>17</v>
      </c>
      <c r="F314" s="1" t="s">
        <v>49</v>
      </c>
      <c r="G314" s="1" t="s">
        <v>88</v>
      </c>
      <c r="H314" s="1" t="s">
        <v>492</v>
      </c>
      <c r="I314" s="1" t="s">
        <v>49</v>
      </c>
      <c r="J314" s="1">
        <v>18</v>
      </c>
      <c r="K314" s="1">
        <v>643</v>
      </c>
      <c r="L314" s="1">
        <v>643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18</v>
      </c>
      <c r="B315" s="1" t="s">
        <v>14</v>
      </c>
      <c r="C315" s="1" t="s">
        <v>472</v>
      </c>
      <c r="D315" s="1" t="s">
        <v>109</v>
      </c>
      <c r="E315" s="1" t="s">
        <v>17</v>
      </c>
      <c r="F315" s="1" t="s">
        <v>49</v>
      </c>
      <c r="G315" s="1" t="s">
        <v>88</v>
      </c>
      <c r="H315" s="1" t="s">
        <v>93</v>
      </c>
      <c r="I315" s="1" t="s">
        <v>49</v>
      </c>
      <c r="J315" s="1">
        <v>20</v>
      </c>
      <c r="K315" s="1">
        <v>950</v>
      </c>
      <c r="L315" s="1">
        <v>950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19</v>
      </c>
      <c r="B316" s="1" t="s">
        <v>14</v>
      </c>
      <c r="C316" s="1" t="s">
        <v>472</v>
      </c>
      <c r="D316" s="1" t="s">
        <v>499</v>
      </c>
      <c r="E316" s="1" t="s">
        <v>17</v>
      </c>
      <c r="F316" s="1" t="s">
        <v>49</v>
      </c>
      <c r="G316" s="1" t="s">
        <v>88</v>
      </c>
      <c r="H316" s="1" t="s">
        <v>95</v>
      </c>
      <c r="I316" s="1" t="s">
        <v>49</v>
      </c>
      <c r="J316" s="1">
        <v>11</v>
      </c>
      <c r="K316" s="1">
        <v>679</v>
      </c>
      <c r="L316" s="1">
        <v>679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hidden="1" x14ac:dyDescent="0.3">
      <c r="A317" s="1">
        <v>20</v>
      </c>
      <c r="B317" s="1" t="s">
        <v>14</v>
      </c>
      <c r="C317" s="1" t="s">
        <v>472</v>
      </c>
      <c r="D317" s="1" t="s">
        <v>16</v>
      </c>
      <c r="E317" s="1" t="s">
        <v>17</v>
      </c>
      <c r="F317" s="1" t="s">
        <v>37</v>
      </c>
      <c r="G317" s="1" t="s">
        <v>38</v>
      </c>
      <c r="H317" s="1" t="s">
        <v>495</v>
      </c>
      <c r="I317" s="1" t="s">
        <v>198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hidden="1" x14ac:dyDescent="0.3">
      <c r="A318" s="1">
        <v>21</v>
      </c>
      <c r="B318" s="1" t="s">
        <v>14</v>
      </c>
      <c r="C318" s="1" t="s">
        <v>472</v>
      </c>
      <c r="D318" s="1" t="s">
        <v>16</v>
      </c>
      <c r="E318" s="1" t="s">
        <v>17</v>
      </c>
      <c r="F318" s="1" t="s">
        <v>29</v>
      </c>
      <c r="G318" s="1" t="s">
        <v>227</v>
      </c>
      <c r="H318" s="1" t="s">
        <v>496</v>
      </c>
      <c r="I318" s="1" t="s">
        <v>26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x14ac:dyDescent="0.3">
      <c r="A319" s="1">
        <v>22</v>
      </c>
      <c r="B319" s="1" t="s">
        <v>14</v>
      </c>
      <c r="C319" s="1" t="s">
        <v>472</v>
      </c>
      <c r="D319" s="1" t="s">
        <v>600</v>
      </c>
      <c r="E319" s="1" t="s">
        <v>17</v>
      </c>
      <c r="F319" s="1" t="s">
        <v>49</v>
      </c>
      <c r="G319" s="1" t="s">
        <v>101</v>
      </c>
      <c r="H319" s="1" t="s">
        <v>498</v>
      </c>
      <c r="I319" s="1" t="s">
        <v>49</v>
      </c>
      <c r="J319" s="1">
        <v>24</v>
      </c>
      <c r="K319" s="1">
        <v>1553</v>
      </c>
      <c r="L319" s="1">
        <v>1553</v>
      </c>
      <c r="M319" s="1">
        <v>35192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35192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35192</v>
      </c>
      <c r="AJ319" s="1">
        <v>22</v>
      </c>
    </row>
    <row r="320" spans="1:36" x14ac:dyDescent="0.3">
      <c r="A320" s="1">
        <v>23</v>
      </c>
      <c r="B320" s="1" t="s">
        <v>14</v>
      </c>
      <c r="C320" s="1" t="s">
        <v>472</v>
      </c>
      <c r="D320" s="1" t="s">
        <v>583</v>
      </c>
      <c r="E320" s="1" t="s">
        <v>17</v>
      </c>
      <c r="F320" s="1" t="s">
        <v>49</v>
      </c>
      <c r="G320" s="1" t="s">
        <v>101</v>
      </c>
      <c r="H320" s="1" t="s">
        <v>500</v>
      </c>
      <c r="I320" s="1" t="s">
        <v>49</v>
      </c>
      <c r="J320" s="1">
        <v>24</v>
      </c>
      <c r="K320" s="1">
        <v>1998</v>
      </c>
      <c r="L320" s="1">
        <v>1998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24</v>
      </c>
      <c r="B321" s="1" t="s">
        <v>14</v>
      </c>
      <c r="C321" s="1" t="s">
        <v>472</v>
      </c>
      <c r="D321" s="1" t="s">
        <v>582</v>
      </c>
      <c r="E321" s="1" t="s">
        <v>17</v>
      </c>
      <c r="F321" s="1" t="s">
        <v>49</v>
      </c>
      <c r="G321" s="1" t="s">
        <v>101</v>
      </c>
      <c r="H321" s="1" t="s">
        <v>502</v>
      </c>
      <c r="I321" s="1" t="s">
        <v>49</v>
      </c>
      <c r="J321" s="1">
        <v>24</v>
      </c>
      <c r="K321" s="1">
        <v>980</v>
      </c>
      <c r="L321" s="1">
        <v>980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25</v>
      </c>
      <c r="B322" s="1" t="s">
        <v>14</v>
      </c>
      <c r="C322" s="1" t="s">
        <v>472</v>
      </c>
      <c r="D322" s="1" t="s">
        <v>514</v>
      </c>
      <c r="E322" s="1" t="s">
        <v>17</v>
      </c>
      <c r="F322" s="1" t="s">
        <v>49</v>
      </c>
      <c r="G322" s="1" t="s">
        <v>101</v>
      </c>
      <c r="H322" s="1" t="s">
        <v>504</v>
      </c>
      <c r="I322" s="1" t="s">
        <v>49</v>
      </c>
      <c r="J322" s="1">
        <v>24</v>
      </c>
      <c r="K322" s="1">
        <v>976</v>
      </c>
      <c r="L322" s="1">
        <v>976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x14ac:dyDescent="0.3">
      <c r="A323" s="1">
        <v>26</v>
      </c>
      <c r="B323" s="1" t="s">
        <v>14</v>
      </c>
      <c r="C323" s="1" t="s">
        <v>472</v>
      </c>
      <c r="D323" s="1" t="s">
        <v>601</v>
      </c>
      <c r="E323" s="1" t="s">
        <v>17</v>
      </c>
      <c r="F323" s="1" t="s">
        <v>49</v>
      </c>
      <c r="G323" s="1" t="s">
        <v>101</v>
      </c>
      <c r="H323" s="1" t="s">
        <v>506</v>
      </c>
      <c r="I323" s="1" t="s">
        <v>49</v>
      </c>
      <c r="J323" s="1">
        <v>22</v>
      </c>
      <c r="K323" s="1">
        <v>1357</v>
      </c>
      <c r="L323" s="1">
        <v>1357</v>
      </c>
      <c r="M323" s="1">
        <v>56570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56570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56570</v>
      </c>
      <c r="AJ323" s="1">
        <v>41</v>
      </c>
    </row>
    <row r="324" spans="1:36" x14ac:dyDescent="0.3">
      <c r="A324" s="1">
        <v>27</v>
      </c>
      <c r="B324" s="1" t="s">
        <v>14</v>
      </c>
      <c r="C324" s="1" t="s">
        <v>472</v>
      </c>
      <c r="D324" s="1" t="s">
        <v>610</v>
      </c>
      <c r="E324" s="1" t="s">
        <v>17</v>
      </c>
      <c r="F324" s="1" t="s">
        <v>49</v>
      </c>
      <c r="G324" s="1" t="s">
        <v>101</v>
      </c>
      <c r="H324" s="1" t="s">
        <v>544</v>
      </c>
      <c r="I324" s="1" t="s">
        <v>49</v>
      </c>
      <c r="J324" s="1">
        <v>23</v>
      </c>
      <c r="K324" s="1">
        <v>1671</v>
      </c>
      <c r="L324" s="1">
        <v>1671</v>
      </c>
      <c r="M324" s="1">
        <v>23813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23813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23813</v>
      </c>
      <c r="AJ324" s="1">
        <v>14</v>
      </c>
    </row>
    <row r="325" spans="1:36" x14ac:dyDescent="0.3">
      <c r="A325" s="1">
        <v>28</v>
      </c>
      <c r="B325" s="1" t="s">
        <v>14</v>
      </c>
      <c r="C325" s="1" t="s">
        <v>472</v>
      </c>
      <c r="D325" s="1" t="s">
        <v>491</v>
      </c>
      <c r="E325" s="1" t="s">
        <v>17</v>
      </c>
      <c r="F325" s="1" t="s">
        <v>40</v>
      </c>
      <c r="G325" s="1" t="s">
        <v>55</v>
      </c>
      <c r="H325" s="1" t="s">
        <v>112</v>
      </c>
      <c r="I325" s="1" t="s">
        <v>21</v>
      </c>
      <c r="J325" s="1">
        <v>11</v>
      </c>
      <c r="K325" s="1">
        <v>1029</v>
      </c>
      <c r="L325" s="1">
        <v>1029</v>
      </c>
      <c r="M325" s="1">
        <v>140000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140000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140000</v>
      </c>
      <c r="AJ325" s="1">
        <v>136</v>
      </c>
    </row>
    <row r="326" spans="1:36" hidden="1" x14ac:dyDescent="0.3">
      <c r="A326" s="1">
        <v>29</v>
      </c>
      <c r="B326" s="1" t="s">
        <v>14</v>
      </c>
      <c r="C326" s="1" t="s">
        <v>472</v>
      </c>
      <c r="D326" s="1" t="s">
        <v>16</v>
      </c>
      <c r="E326" s="1" t="s">
        <v>17</v>
      </c>
      <c r="F326" s="1" t="s">
        <v>49</v>
      </c>
      <c r="G326" s="1" t="s">
        <v>221</v>
      </c>
      <c r="H326" s="1" t="s">
        <v>509</v>
      </c>
      <c r="I326" s="1" t="s">
        <v>49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0</v>
      </c>
      <c r="AJ326" s="1">
        <v>0</v>
      </c>
    </row>
    <row r="327" spans="1:36" x14ac:dyDescent="0.3">
      <c r="A327" s="1">
        <v>30</v>
      </c>
      <c r="B327" s="1" t="s">
        <v>14</v>
      </c>
      <c r="C327" s="1" t="s">
        <v>472</v>
      </c>
      <c r="D327" s="1" t="s">
        <v>580</v>
      </c>
      <c r="E327" s="1" t="s">
        <v>17</v>
      </c>
      <c r="F327" s="1" t="s">
        <v>49</v>
      </c>
      <c r="G327" s="1" t="s">
        <v>101</v>
      </c>
      <c r="H327" s="1" t="s">
        <v>127</v>
      </c>
      <c r="I327" s="1" t="s">
        <v>49</v>
      </c>
      <c r="J327" s="1">
        <v>23</v>
      </c>
      <c r="K327" s="1">
        <v>1018</v>
      </c>
      <c r="L327" s="1">
        <v>1018</v>
      </c>
      <c r="M327" s="1">
        <v>75521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75521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75521</v>
      </c>
      <c r="AJ327" s="1">
        <v>74</v>
      </c>
    </row>
    <row r="328" spans="1:36" x14ac:dyDescent="0.3">
      <c r="A328" s="1">
        <v>31</v>
      </c>
      <c r="B328" s="1" t="s">
        <v>14</v>
      </c>
      <c r="C328" s="1" t="s">
        <v>472</v>
      </c>
      <c r="D328" s="1" t="s">
        <v>182</v>
      </c>
      <c r="E328" s="1" t="s">
        <v>17</v>
      </c>
      <c r="F328" s="1" t="s">
        <v>49</v>
      </c>
      <c r="G328" s="1" t="s">
        <v>101</v>
      </c>
      <c r="H328" s="1" t="s">
        <v>511</v>
      </c>
      <c r="I328" s="1" t="s">
        <v>49</v>
      </c>
      <c r="J328" s="1">
        <v>21</v>
      </c>
      <c r="K328" s="1">
        <v>2290</v>
      </c>
      <c r="L328" s="1">
        <v>2290</v>
      </c>
      <c r="M328" s="1">
        <v>6036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6036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6036</v>
      </c>
      <c r="AJ328" s="1">
        <v>2</v>
      </c>
    </row>
    <row r="329" spans="1:36" hidden="1" x14ac:dyDescent="0.3">
      <c r="A329" s="1">
        <v>32</v>
      </c>
      <c r="B329" s="1" t="s">
        <v>14</v>
      </c>
      <c r="C329" s="1" t="s">
        <v>472</v>
      </c>
      <c r="D329" s="1" t="s">
        <v>16</v>
      </c>
      <c r="E329" s="1" t="s">
        <v>17</v>
      </c>
      <c r="F329" s="1" t="s">
        <v>29</v>
      </c>
      <c r="G329" s="1" t="s">
        <v>98</v>
      </c>
      <c r="H329" s="1" t="s">
        <v>516</v>
      </c>
      <c r="I329" s="1" t="s">
        <v>26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0</v>
      </c>
      <c r="AJ329" s="1">
        <v>0</v>
      </c>
    </row>
    <row r="330" spans="1:36" x14ac:dyDescent="0.3">
      <c r="A330" s="1">
        <v>33</v>
      </c>
      <c r="B330" s="1" t="s">
        <v>14</v>
      </c>
      <c r="C330" s="1" t="s">
        <v>472</v>
      </c>
      <c r="D330" s="1" t="s">
        <v>700</v>
      </c>
      <c r="E330" s="1" t="s">
        <v>17</v>
      </c>
      <c r="F330" s="1" t="s">
        <v>29</v>
      </c>
      <c r="G330" s="1" t="s">
        <v>61</v>
      </c>
      <c r="H330" s="1" t="s">
        <v>518</v>
      </c>
      <c r="I330" s="1" t="s">
        <v>26</v>
      </c>
      <c r="J330" s="1">
        <v>24</v>
      </c>
      <c r="K330" s="1">
        <v>3143</v>
      </c>
      <c r="L330" s="1">
        <v>3143</v>
      </c>
      <c r="M330" s="1">
        <v>418000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30000</v>
      </c>
      <c r="W330" s="7">
        <v>448000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448000</v>
      </c>
      <c r="AJ330" s="1">
        <v>132</v>
      </c>
    </row>
    <row r="331" spans="1:36" x14ac:dyDescent="0.3">
      <c r="A331" s="1">
        <v>34</v>
      </c>
      <c r="B331" s="1" t="s">
        <v>14</v>
      </c>
      <c r="C331" s="1" t="s">
        <v>472</v>
      </c>
      <c r="D331" s="1" t="s">
        <v>505</v>
      </c>
      <c r="E331" s="1" t="s">
        <v>17</v>
      </c>
      <c r="F331" s="1" t="s">
        <v>29</v>
      </c>
      <c r="G331" s="1" t="s">
        <v>61</v>
      </c>
      <c r="H331" s="1" t="s">
        <v>520</v>
      </c>
      <c r="I331" s="1" t="s">
        <v>26</v>
      </c>
      <c r="J331" s="1">
        <v>23</v>
      </c>
      <c r="K331" s="1">
        <v>3760</v>
      </c>
      <c r="L331" s="1">
        <v>3760</v>
      </c>
      <c r="M331" s="1">
        <v>371000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371000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371000</v>
      </c>
      <c r="AJ331" s="1">
        <v>98</v>
      </c>
    </row>
    <row r="332" spans="1:36" hidden="1" x14ac:dyDescent="0.3">
      <c r="A332" s="1">
        <v>35</v>
      </c>
      <c r="B332" s="1" t="s">
        <v>14</v>
      </c>
      <c r="C332" s="1" t="s">
        <v>472</v>
      </c>
      <c r="D332" s="1" t="s">
        <v>16</v>
      </c>
      <c r="E332" s="1" t="s">
        <v>17</v>
      </c>
      <c r="F332" s="1" t="s">
        <v>29</v>
      </c>
      <c r="G332" s="1" t="s">
        <v>38</v>
      </c>
      <c r="H332" s="1" t="s">
        <v>523</v>
      </c>
      <c r="I332" s="1" t="s">
        <v>21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0</v>
      </c>
      <c r="AJ332" s="1">
        <v>0</v>
      </c>
    </row>
    <row r="333" spans="1:36" x14ac:dyDescent="0.3">
      <c r="A333" s="1">
        <v>36</v>
      </c>
      <c r="B333" s="1" t="s">
        <v>14</v>
      </c>
      <c r="C333" s="1" t="s">
        <v>472</v>
      </c>
      <c r="D333" s="1" t="s">
        <v>499</v>
      </c>
      <c r="E333" s="1" t="s">
        <v>17</v>
      </c>
      <c r="F333" s="1" t="s">
        <v>49</v>
      </c>
      <c r="G333" s="1" t="s">
        <v>221</v>
      </c>
      <c r="H333" s="1" t="s">
        <v>524</v>
      </c>
      <c r="I333" s="1" t="s">
        <v>49</v>
      </c>
      <c r="J333" s="1">
        <v>3</v>
      </c>
      <c r="K333" s="1">
        <v>258</v>
      </c>
      <c r="L333" s="1">
        <v>258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0</v>
      </c>
      <c r="AJ333" s="1">
        <v>0</v>
      </c>
    </row>
    <row r="334" spans="1:36" x14ac:dyDescent="0.3">
      <c r="A334" s="1">
        <v>37</v>
      </c>
      <c r="B334" s="1" t="s">
        <v>14</v>
      </c>
      <c r="C334" s="1" t="s">
        <v>472</v>
      </c>
      <c r="D334" s="1" t="s">
        <v>491</v>
      </c>
      <c r="E334" s="1" t="s">
        <v>17</v>
      </c>
      <c r="F334" s="1" t="s">
        <v>37</v>
      </c>
      <c r="G334" s="1" t="s">
        <v>123</v>
      </c>
      <c r="H334" s="1" t="s">
        <v>525</v>
      </c>
      <c r="I334" s="1" t="s">
        <v>21</v>
      </c>
      <c r="J334" s="1">
        <v>9</v>
      </c>
      <c r="K334" s="1">
        <v>1333</v>
      </c>
      <c r="L334" s="1">
        <v>1333</v>
      </c>
      <c r="M334" s="1">
        <v>136000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136000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136000</v>
      </c>
      <c r="AJ334" s="1">
        <v>102</v>
      </c>
    </row>
    <row r="335" spans="1:36" hidden="1" x14ac:dyDescent="0.3">
      <c r="A335" s="1">
        <v>38</v>
      </c>
      <c r="B335" s="1" t="s">
        <v>14</v>
      </c>
      <c r="C335" s="1" t="s">
        <v>472</v>
      </c>
      <c r="D335" s="1" t="s">
        <v>16</v>
      </c>
      <c r="E335" s="1" t="s">
        <v>17</v>
      </c>
      <c r="F335" s="1" t="s">
        <v>49</v>
      </c>
      <c r="G335" s="1" t="s">
        <v>101</v>
      </c>
      <c r="H335" s="1" t="s">
        <v>526</v>
      </c>
      <c r="I335" s="1" t="s">
        <v>49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hidden="1" x14ac:dyDescent="0.3">
      <c r="A336" s="1">
        <v>39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29</v>
      </c>
      <c r="G336" s="1" t="s">
        <v>44</v>
      </c>
      <c r="H336" s="1" t="s">
        <v>527</v>
      </c>
      <c r="I336" s="1" t="s">
        <v>21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hidden="1" x14ac:dyDescent="0.3">
      <c r="A337" s="1">
        <v>40</v>
      </c>
      <c r="B337" s="1" t="s">
        <v>14</v>
      </c>
      <c r="C337" s="1" t="s">
        <v>472</v>
      </c>
      <c r="D337" s="1" t="s">
        <v>16</v>
      </c>
      <c r="E337" s="1" t="s">
        <v>17</v>
      </c>
      <c r="F337" s="1" t="s">
        <v>29</v>
      </c>
      <c r="G337" s="1" t="s">
        <v>44</v>
      </c>
      <c r="H337" s="1" t="s">
        <v>528</v>
      </c>
      <c r="I337" s="1" t="s">
        <v>21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0</v>
      </c>
      <c r="AJ337" s="1">
        <v>0</v>
      </c>
    </row>
    <row r="338" spans="1:36" hidden="1" x14ac:dyDescent="0.3">
      <c r="A338" s="1">
        <v>41</v>
      </c>
      <c r="B338" s="1" t="s">
        <v>14</v>
      </c>
      <c r="C338" s="1" t="s">
        <v>472</v>
      </c>
      <c r="D338" s="1" t="s">
        <v>16</v>
      </c>
      <c r="E338" s="1" t="s">
        <v>17</v>
      </c>
      <c r="F338" s="1" t="s">
        <v>29</v>
      </c>
      <c r="G338" s="1" t="s">
        <v>44</v>
      </c>
      <c r="H338" s="1" t="s">
        <v>529</v>
      </c>
      <c r="I338" s="1" t="s">
        <v>21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hidden="1" x14ac:dyDescent="0.3">
      <c r="A339" s="1">
        <v>42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29</v>
      </c>
      <c r="G339" s="1" t="s">
        <v>44</v>
      </c>
      <c r="H339" s="1" t="s">
        <v>530</v>
      </c>
      <c r="I339" s="1" t="s">
        <v>21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hidden="1" x14ac:dyDescent="0.3">
      <c r="A340" s="1">
        <v>43</v>
      </c>
      <c r="B340" s="1" t="s">
        <v>14</v>
      </c>
      <c r="C340" s="1" t="s">
        <v>472</v>
      </c>
      <c r="D340" s="1" t="s">
        <v>16</v>
      </c>
      <c r="E340" s="1" t="s">
        <v>17</v>
      </c>
      <c r="F340" s="1" t="s">
        <v>29</v>
      </c>
      <c r="G340" s="1" t="s">
        <v>44</v>
      </c>
      <c r="H340" s="1" t="s">
        <v>531</v>
      </c>
      <c r="I340" s="1" t="s">
        <v>21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hidden="1" x14ac:dyDescent="0.3">
      <c r="A341" s="1">
        <v>44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29</v>
      </c>
      <c r="G341" s="1" t="s">
        <v>44</v>
      </c>
      <c r="H341" s="1" t="s">
        <v>532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hidden="1" x14ac:dyDescent="0.3">
      <c r="A342" s="1">
        <v>45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37</v>
      </c>
      <c r="G342" s="1" t="s">
        <v>533</v>
      </c>
      <c r="H342" s="1" t="s">
        <v>534</v>
      </c>
      <c r="I342" s="1" t="s">
        <v>21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hidden="1" x14ac:dyDescent="0.3">
      <c r="A343" s="1">
        <v>46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18</v>
      </c>
      <c r="G343" s="1" t="s">
        <v>368</v>
      </c>
      <c r="H343" s="1" t="s">
        <v>535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hidden="1" x14ac:dyDescent="0.3">
      <c r="A344" s="1">
        <v>47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18</v>
      </c>
      <c r="G344" s="1" t="s">
        <v>368</v>
      </c>
      <c r="H344" s="1" t="s">
        <v>536</v>
      </c>
      <c r="I344" s="1" t="s">
        <v>21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hidden="1" x14ac:dyDescent="0.3">
      <c r="A345" s="1">
        <v>48</v>
      </c>
      <c r="B345" s="1" t="s">
        <v>14</v>
      </c>
      <c r="C345" s="1" t="s">
        <v>472</v>
      </c>
      <c r="D345" s="1" t="s">
        <v>16</v>
      </c>
      <c r="E345" s="1" t="s">
        <v>17</v>
      </c>
      <c r="F345" s="1" t="s">
        <v>18</v>
      </c>
      <c r="G345" s="1" t="s">
        <v>368</v>
      </c>
      <c r="H345" s="1" t="s">
        <v>537</v>
      </c>
      <c r="I345" s="1" t="s">
        <v>21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0</v>
      </c>
      <c r="AJ345" s="1">
        <v>0</v>
      </c>
    </row>
    <row r="346" spans="1:36" hidden="1" x14ac:dyDescent="0.3">
      <c r="A346" s="1">
        <v>49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18</v>
      </c>
      <c r="G346" s="1" t="s">
        <v>368</v>
      </c>
      <c r="H346" s="1" t="s">
        <v>538</v>
      </c>
      <c r="I346" s="1" t="s">
        <v>21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hidden="1" x14ac:dyDescent="0.3">
      <c r="A347" s="1">
        <v>50</v>
      </c>
      <c r="B347" s="1" t="s">
        <v>14</v>
      </c>
      <c r="C347" s="1" t="s">
        <v>472</v>
      </c>
      <c r="D347" s="1" t="s">
        <v>16</v>
      </c>
      <c r="E347" s="1" t="s">
        <v>17</v>
      </c>
      <c r="F347" s="1" t="s">
        <v>18</v>
      </c>
      <c r="G347" s="1" t="s">
        <v>368</v>
      </c>
      <c r="H347" s="1" t="s">
        <v>539</v>
      </c>
      <c r="I347" s="1" t="s">
        <v>21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hidden="1" x14ac:dyDescent="0.3">
      <c r="A348" s="1">
        <v>51</v>
      </c>
      <c r="B348" s="1" t="s">
        <v>14</v>
      </c>
      <c r="C348" s="1" t="s">
        <v>472</v>
      </c>
      <c r="D348" s="1" t="s">
        <v>16</v>
      </c>
      <c r="E348" s="1" t="s">
        <v>17</v>
      </c>
      <c r="F348" s="1" t="s">
        <v>29</v>
      </c>
      <c r="G348" s="1" t="s">
        <v>246</v>
      </c>
      <c r="H348" s="1" t="s">
        <v>540</v>
      </c>
      <c r="I348" s="1" t="s">
        <v>26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0</v>
      </c>
      <c r="AJ348" s="1">
        <v>0</v>
      </c>
    </row>
    <row r="349" spans="1:36" x14ac:dyDescent="0.3">
      <c r="A349" s="2"/>
      <c r="B349" s="2" t="s">
        <v>47</v>
      </c>
      <c r="C349" s="2" t="s">
        <v>472</v>
      </c>
      <c r="D349" s="2"/>
      <c r="E349" s="2"/>
      <c r="F349" s="2"/>
      <c r="G349" s="2"/>
      <c r="H349" s="2"/>
      <c r="I349" s="2"/>
      <c r="J349" s="2"/>
      <c r="K349" s="2">
        <v>25065</v>
      </c>
      <c r="L349" s="2">
        <v>25065</v>
      </c>
      <c r="M349" s="2">
        <v>1262132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30000</v>
      </c>
      <c r="W349" s="2">
        <v>1292132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1292132</v>
      </c>
      <c r="AJ349" s="2"/>
    </row>
    <row r="350" spans="1:36" x14ac:dyDescent="0.3">
      <c r="A350" s="1">
        <v>1</v>
      </c>
      <c r="B350" s="1" t="s">
        <v>14</v>
      </c>
      <c r="C350" s="1" t="s">
        <v>545</v>
      </c>
      <c r="D350" s="1" t="s">
        <v>742</v>
      </c>
      <c r="E350" s="1" t="s">
        <v>17</v>
      </c>
      <c r="F350" s="1" t="s">
        <v>29</v>
      </c>
      <c r="G350" s="1" t="s">
        <v>144</v>
      </c>
      <c r="H350" s="1" t="s">
        <v>546</v>
      </c>
      <c r="I350" s="1" t="s">
        <v>21</v>
      </c>
      <c r="J350" s="1">
        <v>10</v>
      </c>
      <c r="K350" s="1">
        <v>217</v>
      </c>
      <c r="L350" s="1">
        <v>217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7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7">
        <v>0</v>
      </c>
      <c r="AI350" s="7">
        <v>0</v>
      </c>
      <c r="AJ350" s="1">
        <v>0</v>
      </c>
    </row>
    <row r="351" spans="1:36" x14ac:dyDescent="0.3">
      <c r="A351" s="2"/>
      <c r="B351" s="2" t="s">
        <v>47</v>
      </c>
      <c r="C351" s="2" t="s">
        <v>545</v>
      </c>
      <c r="D351" s="2"/>
      <c r="E351" s="2"/>
      <c r="F351" s="2"/>
      <c r="G351" s="2"/>
      <c r="H351" s="2"/>
      <c r="I351" s="2"/>
      <c r="J351" s="2"/>
      <c r="K351" s="2">
        <v>217</v>
      </c>
      <c r="L351" s="2">
        <v>217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/>
    </row>
    <row r="352" spans="1:36" x14ac:dyDescent="0.3">
      <c r="A352" s="1">
        <v>1</v>
      </c>
      <c r="B352" s="1" t="s">
        <v>14</v>
      </c>
      <c r="C352" s="1" t="s">
        <v>547</v>
      </c>
      <c r="D352" s="1" t="s">
        <v>313</v>
      </c>
      <c r="E352" s="1" t="s">
        <v>17</v>
      </c>
      <c r="F352" s="1" t="s">
        <v>49</v>
      </c>
      <c r="G352" s="1" t="s">
        <v>101</v>
      </c>
      <c r="H352" s="1" t="s">
        <v>102</v>
      </c>
      <c r="I352" s="1" t="s">
        <v>49</v>
      </c>
      <c r="J352" s="1">
        <v>16</v>
      </c>
      <c r="K352" s="1">
        <v>2097</v>
      </c>
      <c r="L352" s="1">
        <v>2097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7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7">
        <v>0</v>
      </c>
      <c r="AI352" s="7">
        <v>0</v>
      </c>
      <c r="AJ352" s="1">
        <v>0</v>
      </c>
    </row>
    <row r="353" spans="1:36" hidden="1" x14ac:dyDescent="0.3">
      <c r="A353" s="1">
        <v>2</v>
      </c>
      <c r="B353" s="1" t="s">
        <v>14</v>
      </c>
      <c r="C353" s="1" t="s">
        <v>547</v>
      </c>
      <c r="D353" s="1" t="s">
        <v>16</v>
      </c>
      <c r="E353" s="1" t="s">
        <v>17</v>
      </c>
      <c r="F353" s="1" t="s">
        <v>29</v>
      </c>
      <c r="G353" s="1" t="s">
        <v>44</v>
      </c>
      <c r="H353" s="1" t="s">
        <v>548</v>
      </c>
      <c r="I353" s="1" t="s">
        <v>21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0</v>
      </c>
      <c r="AJ353" s="1">
        <v>0</v>
      </c>
    </row>
    <row r="354" spans="1:36" x14ac:dyDescent="0.3">
      <c r="A354" s="2"/>
      <c r="B354" s="2" t="s">
        <v>47</v>
      </c>
      <c r="C354" s="2" t="s">
        <v>547</v>
      </c>
      <c r="D354" s="2"/>
      <c r="E354" s="2"/>
      <c r="F354" s="2"/>
      <c r="G354" s="2"/>
      <c r="H354" s="2"/>
      <c r="I354" s="2"/>
      <c r="J354" s="2"/>
      <c r="K354" s="2">
        <v>2097</v>
      </c>
      <c r="L354" s="2">
        <v>2097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/>
    </row>
    <row r="355" spans="1:36" x14ac:dyDescent="0.3">
      <c r="A355" s="1">
        <v>1</v>
      </c>
      <c r="B355" s="1" t="s">
        <v>14</v>
      </c>
      <c r="C355" s="1" t="s">
        <v>549</v>
      </c>
      <c r="D355" s="1" t="s">
        <v>578</v>
      </c>
      <c r="E355" s="1" t="s">
        <v>17</v>
      </c>
      <c r="F355" s="1" t="s">
        <v>29</v>
      </c>
      <c r="G355" s="1" t="s">
        <v>144</v>
      </c>
      <c r="H355" s="1" t="s">
        <v>550</v>
      </c>
      <c r="I355" s="1" t="s">
        <v>21</v>
      </c>
      <c r="J355" s="1">
        <v>9</v>
      </c>
      <c r="K355" s="1">
        <v>1085</v>
      </c>
      <c r="L355" s="1">
        <v>1085</v>
      </c>
      <c r="M355" s="1">
        <v>110000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110000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110000</v>
      </c>
      <c r="AJ355" s="1">
        <v>101</v>
      </c>
    </row>
    <row r="356" spans="1:36" x14ac:dyDescent="0.3">
      <c r="A356" s="2"/>
      <c r="B356" s="2" t="s">
        <v>47</v>
      </c>
      <c r="C356" s="2" t="s">
        <v>549</v>
      </c>
      <c r="D356" s="2"/>
      <c r="E356" s="2"/>
      <c r="F356" s="2"/>
      <c r="G356" s="2"/>
      <c r="H356" s="2"/>
      <c r="I356" s="2"/>
      <c r="J356" s="2"/>
      <c r="K356" s="2">
        <v>1085</v>
      </c>
      <c r="L356" s="2">
        <v>1085</v>
      </c>
      <c r="M356" s="2">
        <v>110000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110000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110000</v>
      </c>
      <c r="AJ356" s="2"/>
    </row>
    <row r="357" spans="1:36" x14ac:dyDescent="0.3">
      <c r="A357" s="2"/>
      <c r="B357" s="2" t="s">
        <v>12</v>
      </c>
      <c r="C357" s="2" t="s">
        <v>14</v>
      </c>
      <c r="D357" s="2"/>
      <c r="E357" s="2"/>
      <c r="F357" s="2"/>
      <c r="G357" s="2"/>
      <c r="H357" s="2"/>
      <c r="I357" s="2"/>
      <c r="J357" s="2"/>
      <c r="K357" s="2">
        <v>247369</v>
      </c>
      <c r="L357" s="2">
        <v>247363</v>
      </c>
      <c r="M357" s="2">
        <v>25654882</v>
      </c>
      <c r="N357" s="2">
        <v>2400</v>
      </c>
      <c r="O357" s="2">
        <v>0</v>
      </c>
      <c r="P357" s="2">
        <v>0</v>
      </c>
      <c r="Q357" s="2">
        <v>100300</v>
      </c>
      <c r="R357" s="2">
        <v>0</v>
      </c>
      <c r="S357" s="2">
        <v>0</v>
      </c>
      <c r="T357" s="2">
        <v>0</v>
      </c>
      <c r="U357" s="2">
        <v>0</v>
      </c>
      <c r="V357" s="2">
        <v>275100</v>
      </c>
      <c r="W357" s="2">
        <v>26032682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26032682</v>
      </c>
      <c r="AJ357" s="2"/>
    </row>
    <row r="358" spans="1:36" x14ac:dyDescent="0.3">
      <c r="A358" s="3">
        <v>341</v>
      </c>
      <c r="B358" s="3"/>
      <c r="C358" s="3"/>
      <c r="D358" s="3"/>
      <c r="E358" s="3"/>
      <c r="F358" s="3"/>
      <c r="G358" s="3"/>
      <c r="H358" s="3"/>
      <c r="I358" s="3"/>
      <c r="J358" s="3"/>
      <c r="K358" s="3">
        <v>247369</v>
      </c>
      <c r="L358" s="3">
        <v>247363</v>
      </c>
      <c r="M358" s="3">
        <v>25654882</v>
      </c>
      <c r="N358" s="3">
        <v>2400</v>
      </c>
      <c r="O358" s="3">
        <v>0</v>
      </c>
      <c r="P358" s="3">
        <v>0</v>
      </c>
      <c r="Q358" s="3">
        <v>100300</v>
      </c>
      <c r="R358" s="3">
        <v>0</v>
      </c>
      <c r="S358" s="3">
        <v>0</v>
      </c>
      <c r="T358" s="3">
        <v>0</v>
      </c>
      <c r="U358" s="3">
        <v>0</v>
      </c>
      <c r="V358" s="3">
        <v>275100</v>
      </c>
      <c r="W358" s="3">
        <v>26032682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26032682</v>
      </c>
      <c r="AJ358" s="3"/>
    </row>
    <row r="359" spans="1:3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7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7"/>
      <c r="AJ359" s="1"/>
    </row>
  </sheetData>
  <autoFilter ref="A2:AQ358" xr:uid="{00000000-0009-0000-0000-000008000000}">
    <filterColumn colId="9">
      <filters blank="1"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3"/>
        <filter val="7"/>
        <filter val="9"/>
      </filters>
    </filterColumn>
  </autoFilter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theme="4" tint="0.79998168889431442"/>
  </sheetPr>
  <dimension ref="A1:AQ361"/>
  <sheetViews>
    <sheetView topLeftCell="A43" zoomScale="70" zoomScaleNormal="70" workbookViewId="0">
      <selection activeCell="I68" activeCellId="3" sqref="I40 I44:I46 I56:I63 I68:I69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702</v>
      </c>
      <c r="B1" s="114" t="s">
        <v>613</v>
      </c>
      <c r="C1" s="116" t="s">
        <v>731</v>
      </c>
      <c r="D1" s="116" t="s">
        <v>658</v>
      </c>
      <c r="E1" s="114" t="s">
        <v>616</v>
      </c>
      <c r="F1" s="114" t="s">
        <v>732</v>
      </c>
      <c r="G1" s="114" t="s">
        <v>733</v>
      </c>
      <c r="H1" s="114" t="s">
        <v>734</v>
      </c>
      <c r="I1" s="114" t="s">
        <v>735</v>
      </c>
      <c r="J1" s="114" t="s">
        <v>736</v>
      </c>
      <c r="K1" s="115" t="s">
        <v>622</v>
      </c>
      <c r="L1" s="115" t="s">
        <v>623</v>
      </c>
      <c r="M1" s="110" t="s">
        <v>624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737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738</v>
      </c>
      <c r="AJ1" s="113" t="s">
        <v>627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666</v>
      </c>
      <c r="AI2" s="113"/>
      <c r="AJ2" s="113" t="s">
        <v>739</v>
      </c>
    </row>
    <row r="3" spans="1:43" hidden="1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hidden="1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hidden="1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719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8</v>
      </c>
      <c r="K6" s="1">
        <v>296</v>
      </c>
      <c r="L6" s="1">
        <v>296</v>
      </c>
      <c r="M6" s="1">
        <v>50000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50000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50000</v>
      </c>
      <c r="AJ6" s="1">
        <v>168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713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9</v>
      </c>
      <c r="K7" s="1">
        <v>784</v>
      </c>
      <c r="L7" s="1">
        <v>784</v>
      </c>
      <c r="M7" s="1">
        <v>150000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150000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150000</v>
      </c>
      <c r="AJ7" s="1">
        <v>191</v>
      </c>
    </row>
    <row r="8" spans="1:43" hidden="1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hidden="1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hidden="1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hidden="1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hidden="1" x14ac:dyDescent="0.3">
      <c r="A12" s="1">
        <v>10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0</v>
      </c>
      <c r="AJ12" s="1">
        <v>0</v>
      </c>
    </row>
    <row r="13" spans="1:43" hidden="1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1080</v>
      </c>
      <c r="L14" s="2">
        <v>1080</v>
      </c>
      <c r="M14" s="2">
        <v>200000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200000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200000</v>
      </c>
      <c r="AJ14" s="2"/>
    </row>
    <row r="15" spans="1:43" hidden="1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hidden="1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8</v>
      </c>
      <c r="K17" s="1">
        <v>520</v>
      </c>
      <c r="L17" s="1">
        <v>520</v>
      </c>
      <c r="M17" s="1">
        <v>100000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100000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100000</v>
      </c>
      <c r="AJ17" s="1">
        <v>192</v>
      </c>
    </row>
    <row r="18" spans="1:36" hidden="1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11</v>
      </c>
      <c r="K19" s="1">
        <v>1306</v>
      </c>
      <c r="L19" s="1">
        <v>1306</v>
      </c>
      <c r="M19" s="1">
        <v>170000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170000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170000</v>
      </c>
      <c r="AJ19" s="1">
        <v>130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1826</v>
      </c>
      <c r="L20" s="2">
        <v>1826</v>
      </c>
      <c r="M20" s="2">
        <v>270000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270000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270000</v>
      </c>
      <c r="AJ20" s="2"/>
    </row>
    <row r="21" spans="1:36" hidden="1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hidden="1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hidden="1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hidden="1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hidden="1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hidden="1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hidden="1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hidden="1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hidden="1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hidden="1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hidden="1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hidden="1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hidden="1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hidden="1" x14ac:dyDescent="0.3">
      <c r="A34" s="1">
        <v>14</v>
      </c>
      <c r="B34" s="1" t="s">
        <v>14</v>
      </c>
      <c r="C34" s="1" t="s">
        <v>60</v>
      </c>
      <c r="D34" s="1" t="s">
        <v>16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0</v>
      </c>
      <c r="AJ34" s="1">
        <v>0</v>
      </c>
    </row>
    <row r="35" spans="1:36" hidden="1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hidden="1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92</v>
      </c>
      <c r="E37" s="1" t="s">
        <v>17</v>
      </c>
      <c r="F37" s="1" t="s">
        <v>29</v>
      </c>
      <c r="G37" s="1" t="s">
        <v>30</v>
      </c>
      <c r="H37" s="1" t="s">
        <v>392</v>
      </c>
      <c r="I37" s="1" t="s">
        <v>21</v>
      </c>
      <c r="J37" s="1">
        <v>19</v>
      </c>
      <c r="K37" s="1">
        <v>1331</v>
      </c>
      <c r="L37" s="1">
        <v>1331</v>
      </c>
      <c r="M37" s="1">
        <v>186000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186000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186000</v>
      </c>
      <c r="AJ37" s="1">
        <v>139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131</v>
      </c>
      <c r="E38" s="1" t="s">
        <v>17</v>
      </c>
      <c r="F38" s="1" t="s">
        <v>29</v>
      </c>
      <c r="G38" s="1" t="s">
        <v>30</v>
      </c>
      <c r="H38" s="1" t="s">
        <v>323</v>
      </c>
      <c r="I38" s="1" t="s">
        <v>21</v>
      </c>
      <c r="J38" s="1">
        <v>23</v>
      </c>
      <c r="K38" s="1">
        <v>1935</v>
      </c>
      <c r="L38" s="1">
        <v>1935</v>
      </c>
      <c r="M38" s="1">
        <v>250000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250000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250000</v>
      </c>
      <c r="AJ38" s="1">
        <v>129</v>
      </c>
    </row>
    <row r="39" spans="1:36" hidden="1" x14ac:dyDescent="0.3">
      <c r="A39" s="1">
        <v>19</v>
      </c>
      <c r="B39" s="1" t="s">
        <v>14</v>
      </c>
      <c r="C39" s="1" t="s">
        <v>60</v>
      </c>
      <c r="D39" s="1" t="s">
        <v>16</v>
      </c>
      <c r="E39" s="1" t="s">
        <v>17</v>
      </c>
      <c r="F39" s="1" t="s">
        <v>29</v>
      </c>
      <c r="G39" s="1" t="s">
        <v>85</v>
      </c>
      <c r="H39" s="1" t="s">
        <v>86</v>
      </c>
      <c r="I39" s="1" t="s">
        <v>26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603</v>
      </c>
      <c r="E40" s="1" t="s">
        <v>17</v>
      </c>
      <c r="F40" s="1" t="s">
        <v>29</v>
      </c>
      <c r="G40" s="1" t="s">
        <v>30</v>
      </c>
      <c r="H40" s="1" t="s">
        <v>395</v>
      </c>
      <c r="I40" s="1" t="s">
        <v>26</v>
      </c>
      <c r="J40" s="1">
        <v>15</v>
      </c>
      <c r="K40" s="1">
        <v>2505</v>
      </c>
      <c r="L40" s="1">
        <v>2505</v>
      </c>
      <c r="M40" s="1">
        <v>282000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282000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282000</v>
      </c>
      <c r="AJ40" s="1">
        <v>112</v>
      </c>
    </row>
    <row r="41" spans="1:36" hidden="1" x14ac:dyDescent="0.3">
      <c r="A41" s="1">
        <v>21</v>
      </c>
      <c r="B41" s="1" t="s">
        <v>14</v>
      </c>
      <c r="C41" s="1" t="s">
        <v>60</v>
      </c>
      <c r="D41" s="1" t="s">
        <v>16</v>
      </c>
      <c r="E41" s="1" t="s">
        <v>17</v>
      </c>
      <c r="F41" s="1" t="s">
        <v>29</v>
      </c>
      <c r="G41" s="1" t="s">
        <v>98</v>
      </c>
      <c r="H41" s="1" t="s">
        <v>99</v>
      </c>
      <c r="I41" s="1" t="s">
        <v>26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0</v>
      </c>
      <c r="AJ41" s="1">
        <v>0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106</v>
      </c>
      <c r="E42" s="1" t="s">
        <v>17</v>
      </c>
      <c r="F42" s="1" t="s">
        <v>18</v>
      </c>
      <c r="G42" s="1" t="s">
        <v>107</v>
      </c>
      <c r="H42" s="1" t="s">
        <v>108</v>
      </c>
      <c r="I42" s="1" t="s">
        <v>21</v>
      </c>
      <c r="J42" s="1">
        <v>8</v>
      </c>
      <c r="K42" s="1">
        <v>709</v>
      </c>
      <c r="L42" s="1">
        <v>709</v>
      </c>
      <c r="M42" s="1">
        <v>80000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80000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80000</v>
      </c>
      <c r="AJ42" s="1">
        <v>112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115</v>
      </c>
      <c r="E43" s="1" t="s">
        <v>17</v>
      </c>
      <c r="F43" s="1" t="s">
        <v>18</v>
      </c>
      <c r="G43" s="1" t="s">
        <v>107</v>
      </c>
      <c r="H43" s="1" t="s">
        <v>445</v>
      </c>
      <c r="I43" s="1" t="s">
        <v>21</v>
      </c>
      <c r="J43" s="1">
        <v>19</v>
      </c>
      <c r="K43" s="1">
        <v>2316</v>
      </c>
      <c r="L43" s="1">
        <v>2316</v>
      </c>
      <c r="M43" s="1">
        <v>307000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307000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307000</v>
      </c>
      <c r="AJ43" s="1">
        <v>132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590</v>
      </c>
      <c r="E44" s="1" t="s">
        <v>17</v>
      </c>
      <c r="F44" s="1" t="s">
        <v>29</v>
      </c>
      <c r="G44" s="1" t="s">
        <v>61</v>
      </c>
      <c r="H44" s="1" t="s">
        <v>114</v>
      </c>
      <c r="I44" s="1" t="s">
        <v>26</v>
      </c>
      <c r="J44" s="1">
        <v>21</v>
      </c>
      <c r="K44" s="1">
        <v>1892</v>
      </c>
      <c r="L44" s="1">
        <v>1892</v>
      </c>
      <c r="M44" s="1">
        <v>240000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240000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240000</v>
      </c>
      <c r="AJ44" s="1">
        <v>126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140</v>
      </c>
      <c r="E45" s="1" t="s">
        <v>17</v>
      </c>
      <c r="F45" s="1" t="s">
        <v>29</v>
      </c>
      <c r="G45" s="1" t="s">
        <v>61</v>
      </c>
      <c r="H45" s="1" t="s">
        <v>116</v>
      </c>
      <c r="I45" s="1" t="s">
        <v>26</v>
      </c>
      <c r="J45" s="1">
        <v>20</v>
      </c>
      <c r="K45" s="1">
        <v>3273</v>
      </c>
      <c r="L45" s="1">
        <v>3273</v>
      </c>
      <c r="M45" s="1">
        <v>390000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390000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390000</v>
      </c>
      <c r="AJ45" s="1">
        <v>119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78</v>
      </c>
      <c r="E46" s="1" t="s">
        <v>32</v>
      </c>
      <c r="F46" s="1" t="s">
        <v>118</v>
      </c>
      <c r="G46" s="1" t="s">
        <v>119</v>
      </c>
      <c r="H46" s="1" t="s">
        <v>120</v>
      </c>
      <c r="I46" s="1" t="s">
        <v>26</v>
      </c>
      <c r="J46" s="1">
        <v>1</v>
      </c>
      <c r="K46" s="1">
        <v>145</v>
      </c>
      <c r="L46" s="1">
        <v>145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0</v>
      </c>
      <c r="AJ46" s="1">
        <v>0</v>
      </c>
    </row>
    <row r="47" spans="1:36" hidden="1" x14ac:dyDescent="0.3">
      <c r="A47" s="1">
        <v>27</v>
      </c>
      <c r="B47" s="1" t="s">
        <v>14</v>
      </c>
      <c r="C47" s="1" t="s">
        <v>60</v>
      </c>
      <c r="D47" s="1" t="s">
        <v>16</v>
      </c>
      <c r="E47" s="1" t="s">
        <v>17</v>
      </c>
      <c r="F47" s="1" t="s">
        <v>37</v>
      </c>
      <c r="G47" s="1" t="s">
        <v>121</v>
      </c>
      <c r="H47" s="1" t="s">
        <v>122</v>
      </c>
      <c r="I47" s="1" t="s">
        <v>21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0</v>
      </c>
      <c r="AJ47" s="1">
        <v>0</v>
      </c>
    </row>
    <row r="48" spans="1:36" hidden="1" x14ac:dyDescent="0.3">
      <c r="A48" s="1">
        <v>28</v>
      </c>
      <c r="B48" s="1" t="s">
        <v>14</v>
      </c>
      <c r="C48" s="1" t="s">
        <v>60</v>
      </c>
      <c r="D48" s="1" t="s">
        <v>16</v>
      </c>
      <c r="E48" s="1" t="s">
        <v>17</v>
      </c>
      <c r="F48" s="1" t="s">
        <v>40</v>
      </c>
      <c r="G48" s="1" t="s">
        <v>123</v>
      </c>
      <c r="H48" s="1" t="s">
        <v>124</v>
      </c>
      <c r="I48" s="1" t="s">
        <v>21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0</v>
      </c>
      <c r="AJ48" s="1">
        <v>0</v>
      </c>
    </row>
    <row r="49" spans="1:36" hidden="1" x14ac:dyDescent="0.3">
      <c r="A49" s="1">
        <v>29</v>
      </c>
      <c r="B49" s="1" t="s">
        <v>14</v>
      </c>
      <c r="C49" s="1" t="s">
        <v>60</v>
      </c>
      <c r="D49" s="1" t="s">
        <v>16</v>
      </c>
      <c r="E49" s="1" t="s">
        <v>17</v>
      </c>
      <c r="F49" s="1" t="s">
        <v>37</v>
      </c>
      <c r="G49" s="1" t="s">
        <v>121</v>
      </c>
      <c r="H49" s="1" t="s">
        <v>125</v>
      </c>
      <c r="I49" s="1" t="s">
        <v>26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0</v>
      </c>
      <c r="AJ49" s="1">
        <v>0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81</v>
      </c>
      <c r="E50" s="1" t="s">
        <v>17</v>
      </c>
      <c r="F50" s="1" t="s">
        <v>29</v>
      </c>
      <c r="G50" s="1" t="s">
        <v>129</v>
      </c>
      <c r="H50" s="1" t="s">
        <v>130</v>
      </c>
      <c r="I50" s="1" t="s">
        <v>21</v>
      </c>
      <c r="J50" s="1">
        <v>21</v>
      </c>
      <c r="K50" s="1">
        <v>1435</v>
      </c>
      <c r="L50" s="1">
        <v>1435</v>
      </c>
      <c r="M50" s="1">
        <v>328077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328077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328077</v>
      </c>
      <c r="AJ50" s="1">
        <v>228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201</v>
      </c>
      <c r="E51" s="1" t="s">
        <v>17</v>
      </c>
      <c r="F51" s="1" t="s">
        <v>29</v>
      </c>
      <c r="G51" s="1" t="s">
        <v>129</v>
      </c>
      <c r="H51" s="1" t="s">
        <v>132</v>
      </c>
      <c r="I51" s="1" t="s">
        <v>21</v>
      </c>
      <c r="J51" s="1">
        <v>21</v>
      </c>
      <c r="K51" s="1">
        <v>2490</v>
      </c>
      <c r="L51" s="1">
        <v>2490</v>
      </c>
      <c r="M51" s="1">
        <v>459000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459000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459000</v>
      </c>
      <c r="AJ51" s="1">
        <v>184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489</v>
      </c>
      <c r="E52" s="1" t="s">
        <v>17</v>
      </c>
      <c r="F52" s="1" t="s">
        <v>29</v>
      </c>
      <c r="G52" s="1" t="s">
        <v>129</v>
      </c>
      <c r="H52" s="1" t="s">
        <v>405</v>
      </c>
      <c r="I52" s="1" t="s">
        <v>21</v>
      </c>
      <c r="J52" s="1">
        <v>19</v>
      </c>
      <c r="K52" s="1">
        <v>1490</v>
      </c>
      <c r="L52" s="1">
        <v>1490</v>
      </c>
      <c r="M52" s="1">
        <v>350000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350000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350000</v>
      </c>
      <c r="AJ52" s="1">
        <v>234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128</v>
      </c>
      <c r="E53" s="1" t="s">
        <v>17</v>
      </c>
      <c r="F53" s="1" t="s">
        <v>29</v>
      </c>
      <c r="G53" s="1" t="s">
        <v>129</v>
      </c>
      <c r="H53" s="1" t="s">
        <v>345</v>
      </c>
      <c r="I53" s="1" t="s">
        <v>21</v>
      </c>
      <c r="J53" s="1">
        <v>18</v>
      </c>
      <c r="K53" s="1">
        <v>2397</v>
      </c>
      <c r="L53" s="1">
        <v>2397</v>
      </c>
      <c r="M53" s="1">
        <v>420000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420000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420000</v>
      </c>
      <c r="AJ53" s="1">
        <v>175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683</v>
      </c>
      <c r="E54" s="1" t="s">
        <v>17</v>
      </c>
      <c r="F54" s="1" t="s">
        <v>29</v>
      </c>
      <c r="G54" s="1" t="s">
        <v>129</v>
      </c>
      <c r="H54" s="1" t="s">
        <v>451</v>
      </c>
      <c r="I54" s="1" t="s">
        <v>21</v>
      </c>
      <c r="J54" s="1">
        <v>19</v>
      </c>
      <c r="K54" s="1">
        <v>958</v>
      </c>
      <c r="L54" s="1">
        <v>958</v>
      </c>
      <c r="M54" s="1">
        <v>225000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225000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225000</v>
      </c>
      <c r="AJ54" s="1">
        <v>234</v>
      </c>
    </row>
    <row r="55" spans="1:36" hidden="1" x14ac:dyDescent="0.3">
      <c r="A55" s="1">
        <v>35</v>
      </c>
      <c r="B55" s="1" t="s">
        <v>14</v>
      </c>
      <c r="C55" s="1" t="s">
        <v>60</v>
      </c>
      <c r="D55" s="1" t="s">
        <v>16</v>
      </c>
      <c r="E55" s="1" t="s">
        <v>17</v>
      </c>
      <c r="F55" s="1" t="s">
        <v>29</v>
      </c>
      <c r="G55" s="1" t="s">
        <v>85</v>
      </c>
      <c r="H55" s="1" t="s">
        <v>133</v>
      </c>
      <c r="I55" s="1" t="s">
        <v>26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0</v>
      </c>
      <c r="AJ55" s="1">
        <v>0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134</v>
      </c>
      <c r="E56" s="1" t="s">
        <v>17</v>
      </c>
      <c r="F56" s="1" t="s">
        <v>29</v>
      </c>
      <c r="G56" s="1" t="s">
        <v>61</v>
      </c>
      <c r="H56" s="1" t="s">
        <v>135</v>
      </c>
      <c r="I56" s="1" t="s">
        <v>26</v>
      </c>
      <c r="J56" s="1">
        <v>2</v>
      </c>
      <c r="K56" s="1">
        <v>111</v>
      </c>
      <c r="L56" s="1">
        <v>111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0</v>
      </c>
      <c r="AJ56" s="1">
        <v>0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117</v>
      </c>
      <c r="E57" s="1" t="s">
        <v>32</v>
      </c>
      <c r="F57" s="1" t="s">
        <v>29</v>
      </c>
      <c r="G57" s="1" t="s">
        <v>33</v>
      </c>
      <c r="H57" s="1" t="s">
        <v>137</v>
      </c>
      <c r="I57" s="1" t="s">
        <v>26</v>
      </c>
      <c r="J57" s="1">
        <v>22</v>
      </c>
      <c r="K57" s="1">
        <v>2294</v>
      </c>
      <c r="L57" s="1">
        <v>2294</v>
      </c>
      <c r="M57" s="1">
        <v>280000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280000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280000</v>
      </c>
      <c r="AJ57" s="1">
        <v>122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225</v>
      </c>
      <c r="E58" s="1" t="s">
        <v>32</v>
      </c>
      <c r="F58" s="1" t="s">
        <v>29</v>
      </c>
      <c r="G58" s="1" t="s">
        <v>33</v>
      </c>
      <c r="H58" s="1" t="s">
        <v>226</v>
      </c>
      <c r="I58" s="1" t="s">
        <v>26</v>
      </c>
      <c r="J58" s="1">
        <v>21</v>
      </c>
      <c r="K58" s="1">
        <v>1682</v>
      </c>
      <c r="L58" s="1">
        <v>1682</v>
      </c>
      <c r="M58" s="1">
        <v>250000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250000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250000</v>
      </c>
      <c r="AJ58" s="1">
        <v>148</v>
      </c>
    </row>
    <row r="59" spans="1:36" x14ac:dyDescent="0.3">
      <c r="A59" s="1">
        <v>39</v>
      </c>
      <c r="B59" s="1" t="s">
        <v>14</v>
      </c>
      <c r="C59" s="1" t="s">
        <v>60</v>
      </c>
      <c r="D59" s="1" t="s">
        <v>602</v>
      </c>
      <c r="E59" s="1" t="s">
        <v>32</v>
      </c>
      <c r="F59" s="1" t="s">
        <v>29</v>
      </c>
      <c r="G59" s="1" t="s">
        <v>33</v>
      </c>
      <c r="H59" s="1" t="s">
        <v>522</v>
      </c>
      <c r="I59" s="1" t="s">
        <v>26</v>
      </c>
      <c r="J59" s="1">
        <v>23</v>
      </c>
      <c r="K59" s="1">
        <v>2417</v>
      </c>
      <c r="L59" s="1">
        <v>2417</v>
      </c>
      <c r="M59" s="1">
        <v>317000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317000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317000</v>
      </c>
      <c r="AJ59" s="1">
        <v>131</v>
      </c>
    </row>
    <row r="60" spans="1:36" hidden="1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138</v>
      </c>
      <c r="H60" s="1" t="s">
        <v>139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hidden="1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98</v>
      </c>
      <c r="H61" s="1" t="s">
        <v>141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hidden="1" x14ac:dyDescent="0.3">
      <c r="A62" s="1">
        <v>42</v>
      </c>
      <c r="B62" s="1" t="s">
        <v>14</v>
      </c>
      <c r="C62" s="1" t="s">
        <v>60</v>
      </c>
      <c r="D62" s="1" t="s">
        <v>16</v>
      </c>
      <c r="E62" s="1" t="s">
        <v>17</v>
      </c>
      <c r="F62" s="1" t="s">
        <v>29</v>
      </c>
      <c r="G62" s="1" t="s">
        <v>61</v>
      </c>
      <c r="H62" s="1" t="s">
        <v>142</v>
      </c>
      <c r="I62" s="1" t="s">
        <v>26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0</v>
      </c>
      <c r="AJ62" s="1">
        <v>0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521</v>
      </c>
      <c r="E63" s="1" t="s">
        <v>32</v>
      </c>
      <c r="F63" s="1" t="s">
        <v>29</v>
      </c>
      <c r="G63" s="1" t="s">
        <v>33</v>
      </c>
      <c r="H63" s="1" t="s">
        <v>143</v>
      </c>
      <c r="I63" s="1" t="s">
        <v>26</v>
      </c>
      <c r="J63" s="1">
        <v>21</v>
      </c>
      <c r="K63" s="1">
        <v>2195</v>
      </c>
      <c r="L63" s="1">
        <v>2195</v>
      </c>
      <c r="M63" s="1">
        <v>330000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330000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330000</v>
      </c>
      <c r="AJ63" s="1">
        <v>150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715</v>
      </c>
      <c r="E64" s="1" t="s">
        <v>17</v>
      </c>
      <c r="F64" s="1" t="s">
        <v>29</v>
      </c>
      <c r="G64" s="1" t="s">
        <v>144</v>
      </c>
      <c r="H64" s="1" t="s">
        <v>285</v>
      </c>
      <c r="I64" s="1" t="s">
        <v>21</v>
      </c>
      <c r="J64" s="1">
        <v>18</v>
      </c>
      <c r="K64" s="1">
        <v>951</v>
      </c>
      <c r="L64" s="1">
        <v>951</v>
      </c>
      <c r="M64" s="1">
        <v>100000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100000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100000</v>
      </c>
      <c r="AJ64" s="1">
        <v>105</v>
      </c>
    </row>
    <row r="65" spans="1:36" x14ac:dyDescent="0.3">
      <c r="A65" s="1">
        <v>45</v>
      </c>
      <c r="B65" s="1" t="s">
        <v>14</v>
      </c>
      <c r="C65" s="1" t="s">
        <v>60</v>
      </c>
      <c r="D65" s="1" t="s">
        <v>103</v>
      </c>
      <c r="E65" s="1" t="s">
        <v>17</v>
      </c>
      <c r="F65" s="1" t="s">
        <v>29</v>
      </c>
      <c r="G65" s="1" t="s">
        <v>144</v>
      </c>
      <c r="H65" s="1" t="s">
        <v>145</v>
      </c>
      <c r="I65" s="1" t="s">
        <v>21</v>
      </c>
      <c r="J65" s="1">
        <v>19</v>
      </c>
      <c r="K65" s="1">
        <v>2959</v>
      </c>
      <c r="L65" s="1">
        <v>2959</v>
      </c>
      <c r="M65" s="1">
        <v>505856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505856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505856</v>
      </c>
      <c r="AJ65" s="1">
        <v>170</v>
      </c>
    </row>
    <row r="66" spans="1:36" hidden="1" x14ac:dyDescent="0.3">
      <c r="A66" s="1">
        <v>46</v>
      </c>
      <c r="B66" s="1" t="s">
        <v>14</v>
      </c>
      <c r="C66" s="1" t="s">
        <v>60</v>
      </c>
      <c r="D66" s="1" t="s">
        <v>16</v>
      </c>
      <c r="E66" s="1" t="s">
        <v>17</v>
      </c>
      <c r="F66" s="1" t="s">
        <v>29</v>
      </c>
      <c r="G66" s="1" t="s">
        <v>61</v>
      </c>
      <c r="H66" s="1" t="s">
        <v>146</v>
      </c>
      <c r="I66" s="1" t="s">
        <v>26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0</v>
      </c>
      <c r="AJ66" s="1">
        <v>0</v>
      </c>
    </row>
    <row r="67" spans="1:36" hidden="1" x14ac:dyDescent="0.3">
      <c r="A67" s="1">
        <v>47</v>
      </c>
      <c r="B67" s="1" t="s">
        <v>14</v>
      </c>
      <c r="C67" s="1" t="s">
        <v>60</v>
      </c>
      <c r="D67" s="1" t="s">
        <v>16</v>
      </c>
      <c r="E67" s="1" t="s">
        <v>17</v>
      </c>
      <c r="F67" s="1" t="s">
        <v>29</v>
      </c>
      <c r="G67" s="1" t="s">
        <v>61</v>
      </c>
      <c r="H67" s="1" t="s">
        <v>147</v>
      </c>
      <c r="I67" s="1" t="s">
        <v>26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0</v>
      </c>
      <c r="AJ67" s="1">
        <v>0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78</v>
      </c>
      <c r="E68" s="1" t="s">
        <v>17</v>
      </c>
      <c r="F68" s="1" t="s">
        <v>29</v>
      </c>
      <c r="G68" s="1" t="s">
        <v>61</v>
      </c>
      <c r="H68" s="1" t="s">
        <v>148</v>
      </c>
      <c r="I68" s="1" t="s">
        <v>26</v>
      </c>
      <c r="J68" s="1">
        <v>20</v>
      </c>
      <c r="K68" s="1">
        <v>2570</v>
      </c>
      <c r="L68" s="1">
        <v>2570</v>
      </c>
      <c r="M68" s="1">
        <v>309000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309000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309000</v>
      </c>
      <c r="AJ68" s="1">
        <v>120</v>
      </c>
    </row>
    <row r="69" spans="1:36" x14ac:dyDescent="0.3">
      <c r="A69" s="1">
        <v>49</v>
      </c>
      <c r="B69" s="1" t="s">
        <v>14</v>
      </c>
      <c r="C69" s="1" t="s">
        <v>60</v>
      </c>
      <c r="D69" s="1" t="s">
        <v>592</v>
      </c>
      <c r="E69" s="1" t="s">
        <v>17</v>
      </c>
      <c r="F69" s="1" t="s">
        <v>29</v>
      </c>
      <c r="G69" s="1" t="s">
        <v>61</v>
      </c>
      <c r="H69" s="1" t="s">
        <v>149</v>
      </c>
      <c r="I69" s="1" t="s">
        <v>26</v>
      </c>
      <c r="J69" s="1">
        <v>21</v>
      </c>
      <c r="K69" s="1">
        <v>3442</v>
      </c>
      <c r="L69" s="1">
        <v>3442</v>
      </c>
      <c r="M69" s="1">
        <v>410000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410000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410000</v>
      </c>
      <c r="AJ69" s="1">
        <v>119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603</v>
      </c>
      <c r="E70" s="1" t="s">
        <v>17</v>
      </c>
      <c r="F70" s="1" t="s">
        <v>29</v>
      </c>
      <c r="G70" s="1" t="s">
        <v>150</v>
      </c>
      <c r="H70" s="1" t="s">
        <v>151</v>
      </c>
      <c r="I70" s="1" t="s">
        <v>21</v>
      </c>
      <c r="J70" s="1">
        <v>1</v>
      </c>
      <c r="K70" s="1">
        <v>156</v>
      </c>
      <c r="L70" s="1">
        <v>156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hidden="1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152</v>
      </c>
      <c r="G71" s="1" t="s">
        <v>153</v>
      </c>
      <c r="H71" s="1" t="s">
        <v>154</v>
      </c>
      <c r="I71" s="1" t="s">
        <v>21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hidden="1" x14ac:dyDescent="0.3">
      <c r="A72" s="1">
        <v>52</v>
      </c>
      <c r="B72" s="1" t="s">
        <v>14</v>
      </c>
      <c r="C72" s="1" t="s">
        <v>60</v>
      </c>
      <c r="D72" s="1" t="s">
        <v>16</v>
      </c>
      <c r="E72" s="1" t="s">
        <v>17</v>
      </c>
      <c r="F72" s="1" t="s">
        <v>37</v>
      </c>
      <c r="G72" s="1" t="s">
        <v>155</v>
      </c>
      <c r="H72" s="1" t="s">
        <v>156</v>
      </c>
      <c r="I72" s="1" t="s">
        <v>21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0</v>
      </c>
      <c r="AJ72" s="1">
        <v>0</v>
      </c>
    </row>
    <row r="73" spans="1:36" hidden="1" x14ac:dyDescent="0.3">
      <c r="A73" s="1">
        <v>53</v>
      </c>
      <c r="B73" s="1" t="s">
        <v>14</v>
      </c>
      <c r="C73" s="1" t="s">
        <v>60</v>
      </c>
      <c r="D73" s="1" t="s">
        <v>16</v>
      </c>
      <c r="E73" s="1" t="s">
        <v>17</v>
      </c>
      <c r="F73" s="1" t="s">
        <v>29</v>
      </c>
      <c r="G73" s="1" t="s">
        <v>44</v>
      </c>
      <c r="H73" s="1" t="s">
        <v>157</v>
      </c>
      <c r="I73" s="1" t="s">
        <v>21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0</v>
      </c>
      <c r="AJ73" s="1">
        <v>0</v>
      </c>
    </row>
    <row r="74" spans="1:36" hidden="1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44</v>
      </c>
      <c r="H74" s="1" t="s">
        <v>158</v>
      </c>
      <c r="I74" s="1" t="s">
        <v>21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hidden="1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44</v>
      </c>
      <c r="H75" s="1" t="s">
        <v>159</v>
      </c>
      <c r="I75" s="1" t="s">
        <v>21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hidden="1" x14ac:dyDescent="0.3">
      <c r="A76" s="1">
        <v>56</v>
      </c>
      <c r="B76" s="1" t="s">
        <v>14</v>
      </c>
      <c r="C76" s="1" t="s">
        <v>60</v>
      </c>
      <c r="D76" s="1" t="s">
        <v>16</v>
      </c>
      <c r="E76" s="1" t="s">
        <v>17</v>
      </c>
      <c r="F76" s="1" t="s">
        <v>29</v>
      </c>
      <c r="G76" s="1" t="s">
        <v>85</v>
      </c>
      <c r="H76" s="1" t="s">
        <v>160</v>
      </c>
      <c r="I76" s="1" t="s">
        <v>26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0</v>
      </c>
      <c r="AJ76" s="1">
        <v>0</v>
      </c>
    </row>
    <row r="77" spans="1:36" hidden="1" x14ac:dyDescent="0.3">
      <c r="A77" s="1">
        <v>57</v>
      </c>
      <c r="B77" s="1" t="s">
        <v>14</v>
      </c>
      <c r="C77" s="1" t="s">
        <v>60</v>
      </c>
      <c r="D77" s="1" t="s">
        <v>16</v>
      </c>
      <c r="E77" s="1" t="s">
        <v>17</v>
      </c>
      <c r="F77" s="1" t="s">
        <v>29</v>
      </c>
      <c r="G77" s="1" t="s">
        <v>161</v>
      </c>
      <c r="H77" s="1" t="s">
        <v>162</v>
      </c>
      <c r="I77" s="1" t="s">
        <v>26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7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7">
        <v>0</v>
      </c>
      <c r="AI77" s="7">
        <v>0</v>
      </c>
      <c r="AJ77" s="1">
        <v>0</v>
      </c>
    </row>
    <row r="78" spans="1:36" x14ac:dyDescent="0.3">
      <c r="A78" s="2"/>
      <c r="B78" s="2" t="s">
        <v>47</v>
      </c>
      <c r="C78" s="2" t="s">
        <v>60</v>
      </c>
      <c r="D78" s="2"/>
      <c r="E78" s="2"/>
      <c r="F78" s="2"/>
      <c r="G78" s="2"/>
      <c r="H78" s="2"/>
      <c r="I78" s="2"/>
      <c r="J78" s="2"/>
      <c r="K78" s="2">
        <v>41653</v>
      </c>
      <c r="L78" s="2">
        <v>41653</v>
      </c>
      <c r="M78" s="2">
        <v>6018933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6018933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6018933</v>
      </c>
      <c r="AJ78" s="2"/>
    </row>
    <row r="79" spans="1:36" hidden="1" x14ac:dyDescent="0.3">
      <c r="A79" s="1">
        <v>1</v>
      </c>
      <c r="B79" s="1" t="s">
        <v>14</v>
      </c>
      <c r="C79" s="1" t="s">
        <v>163</v>
      </c>
      <c r="D79" s="1" t="s">
        <v>16</v>
      </c>
      <c r="E79" s="1" t="s">
        <v>32</v>
      </c>
      <c r="F79" s="1" t="s">
        <v>118</v>
      </c>
      <c r="G79" s="1" t="s">
        <v>164</v>
      </c>
      <c r="H79" s="1" t="s">
        <v>165</v>
      </c>
      <c r="I79" s="1" t="s">
        <v>26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hidden="1" x14ac:dyDescent="0.3">
      <c r="A80" s="1">
        <v>2</v>
      </c>
      <c r="B80" s="1" t="s">
        <v>14</v>
      </c>
      <c r="C80" s="1" t="s">
        <v>163</v>
      </c>
      <c r="D80" s="1" t="s">
        <v>16</v>
      </c>
      <c r="E80" s="1" t="s">
        <v>17</v>
      </c>
      <c r="F80" s="1" t="s">
        <v>18</v>
      </c>
      <c r="G80" s="1" t="s">
        <v>19</v>
      </c>
      <c r="H80" s="1" t="s">
        <v>166</v>
      </c>
      <c r="I80" s="1" t="s">
        <v>21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hidden="1" x14ac:dyDescent="0.3">
      <c r="A81" s="1">
        <v>3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49</v>
      </c>
      <c r="G81" s="1" t="s">
        <v>63</v>
      </c>
      <c r="H81" s="1" t="s">
        <v>167</v>
      </c>
      <c r="I81" s="1" t="s">
        <v>49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hidden="1" x14ac:dyDescent="0.3">
      <c r="A82" s="1">
        <v>4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49</v>
      </c>
      <c r="G82" s="1" t="s">
        <v>63</v>
      </c>
      <c r="H82" s="1" t="s">
        <v>168</v>
      </c>
      <c r="I82" s="1" t="s">
        <v>49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hidden="1" x14ac:dyDescent="0.3">
      <c r="A83" s="1">
        <v>5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49</v>
      </c>
      <c r="G83" s="1" t="s">
        <v>63</v>
      </c>
      <c r="H83" s="1" t="s">
        <v>169</v>
      </c>
      <c r="I83" s="1" t="s">
        <v>49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hidden="1" x14ac:dyDescent="0.3">
      <c r="A84" s="1">
        <v>6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170</v>
      </c>
      <c r="I84" s="1" t="s">
        <v>21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hidden="1" x14ac:dyDescent="0.3">
      <c r="A85" s="1">
        <v>7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171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hidden="1" x14ac:dyDescent="0.3">
      <c r="A86" s="1">
        <v>8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172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hidden="1" x14ac:dyDescent="0.3">
      <c r="A87" s="1">
        <v>9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18</v>
      </c>
      <c r="G87" s="1" t="s">
        <v>19</v>
      </c>
      <c r="H87" s="1" t="s">
        <v>173</v>
      </c>
      <c r="I87" s="1" t="s">
        <v>21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hidden="1" x14ac:dyDescent="0.3">
      <c r="A88" s="1">
        <v>10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29</v>
      </c>
      <c r="G88" s="1" t="s">
        <v>61</v>
      </c>
      <c r="H88" s="1" t="s">
        <v>174</v>
      </c>
      <c r="I88" s="1" t="s">
        <v>26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hidden="1" x14ac:dyDescent="0.3">
      <c r="A89" s="1">
        <v>11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18</v>
      </c>
      <c r="G89" s="1" t="s">
        <v>69</v>
      </c>
      <c r="H89" s="1" t="s">
        <v>175</v>
      </c>
      <c r="I89" s="1" t="s">
        <v>21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hidden="1" x14ac:dyDescent="0.3">
      <c r="A90" s="1">
        <v>12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29</v>
      </c>
      <c r="G90" s="1" t="s">
        <v>61</v>
      </c>
      <c r="H90" s="1" t="s">
        <v>176</v>
      </c>
      <c r="I90" s="1" t="s">
        <v>26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hidden="1" x14ac:dyDescent="0.3">
      <c r="A91" s="1">
        <v>13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18</v>
      </c>
      <c r="G91" s="1" t="s">
        <v>69</v>
      </c>
      <c r="H91" s="1" t="s">
        <v>177</v>
      </c>
      <c r="I91" s="1" t="s">
        <v>21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hidden="1" x14ac:dyDescent="0.3">
      <c r="A92" s="1">
        <v>14</v>
      </c>
      <c r="B92" s="1" t="s">
        <v>14</v>
      </c>
      <c r="C92" s="1" t="s">
        <v>163</v>
      </c>
      <c r="D92" s="1" t="s">
        <v>16</v>
      </c>
      <c r="E92" s="1" t="s">
        <v>17</v>
      </c>
      <c r="F92" s="1" t="s">
        <v>29</v>
      </c>
      <c r="G92" s="1" t="s">
        <v>61</v>
      </c>
      <c r="H92" s="1" t="s">
        <v>178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hidden="1" x14ac:dyDescent="0.3">
      <c r="A93" s="1">
        <v>15</v>
      </c>
      <c r="B93" s="1" t="s">
        <v>14</v>
      </c>
      <c r="C93" s="1" t="s">
        <v>163</v>
      </c>
      <c r="D93" s="1" t="s">
        <v>16</v>
      </c>
      <c r="E93" s="1" t="s">
        <v>22</v>
      </c>
      <c r="F93" s="1" t="s">
        <v>23</v>
      </c>
      <c r="G93" s="1" t="s">
        <v>24</v>
      </c>
      <c r="H93" s="1" t="s">
        <v>179</v>
      </c>
      <c r="I93" s="1" t="s">
        <v>26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0</v>
      </c>
      <c r="AJ93" s="1">
        <v>0</v>
      </c>
    </row>
    <row r="94" spans="1:36" hidden="1" x14ac:dyDescent="0.3">
      <c r="A94" s="1">
        <v>16</v>
      </c>
      <c r="B94" s="1" t="s">
        <v>14</v>
      </c>
      <c r="C94" s="1" t="s">
        <v>163</v>
      </c>
      <c r="D94" s="1" t="s">
        <v>16</v>
      </c>
      <c r="E94" s="1" t="s">
        <v>17</v>
      </c>
      <c r="F94" s="1" t="s">
        <v>29</v>
      </c>
      <c r="G94" s="1" t="s">
        <v>79</v>
      </c>
      <c r="H94" s="1" t="s">
        <v>183</v>
      </c>
      <c r="I94" s="1" t="s">
        <v>26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0</v>
      </c>
      <c r="AJ94" s="1">
        <v>0</v>
      </c>
    </row>
    <row r="95" spans="1:36" x14ac:dyDescent="0.3">
      <c r="A95" s="1">
        <v>17</v>
      </c>
      <c r="B95" s="1" t="s">
        <v>14</v>
      </c>
      <c r="C95" s="1" t="s">
        <v>163</v>
      </c>
      <c r="D95" s="1" t="s">
        <v>493</v>
      </c>
      <c r="E95" s="1" t="s">
        <v>17</v>
      </c>
      <c r="F95" s="1" t="s">
        <v>29</v>
      </c>
      <c r="G95" s="1" t="s">
        <v>30</v>
      </c>
      <c r="H95" s="1" t="s">
        <v>193</v>
      </c>
      <c r="I95" s="1" t="s">
        <v>26</v>
      </c>
      <c r="J95" s="1">
        <v>20</v>
      </c>
      <c r="K95" s="1">
        <v>2089</v>
      </c>
      <c r="L95" s="1">
        <v>2089</v>
      </c>
      <c r="M95" s="1">
        <v>250000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250000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250000</v>
      </c>
      <c r="AJ95" s="1">
        <v>119</v>
      </c>
    </row>
    <row r="96" spans="1:36" x14ac:dyDescent="0.3">
      <c r="A96" s="1">
        <v>18</v>
      </c>
      <c r="B96" s="1" t="s">
        <v>14</v>
      </c>
      <c r="C96" s="1" t="s">
        <v>163</v>
      </c>
      <c r="D96" s="1" t="s">
        <v>554</v>
      </c>
      <c r="E96" s="1" t="s">
        <v>17</v>
      </c>
      <c r="F96" s="1" t="s">
        <v>29</v>
      </c>
      <c r="G96" s="1" t="s">
        <v>30</v>
      </c>
      <c r="H96" s="1" t="s">
        <v>97</v>
      </c>
      <c r="I96" s="1" t="s">
        <v>26</v>
      </c>
      <c r="J96" s="1">
        <v>20</v>
      </c>
      <c r="K96" s="1">
        <v>1655</v>
      </c>
      <c r="L96" s="1">
        <v>1655</v>
      </c>
      <c r="M96" s="1">
        <v>240000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240000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240000</v>
      </c>
      <c r="AJ96" s="1">
        <v>145</v>
      </c>
    </row>
    <row r="97" spans="1:36" x14ac:dyDescent="0.3">
      <c r="A97" s="1">
        <v>19</v>
      </c>
      <c r="B97" s="1" t="s">
        <v>14</v>
      </c>
      <c r="C97" s="1" t="s">
        <v>163</v>
      </c>
      <c r="D97" s="1" t="s">
        <v>190</v>
      </c>
      <c r="E97" s="1" t="s">
        <v>17</v>
      </c>
      <c r="F97" s="1" t="s">
        <v>29</v>
      </c>
      <c r="G97" s="1" t="s">
        <v>30</v>
      </c>
      <c r="H97" s="1" t="s">
        <v>494</v>
      </c>
      <c r="I97" s="1" t="s">
        <v>26</v>
      </c>
      <c r="J97" s="1">
        <v>20</v>
      </c>
      <c r="K97" s="1">
        <v>1281</v>
      </c>
      <c r="L97" s="1">
        <v>1281</v>
      </c>
      <c r="M97" s="1">
        <v>150000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150000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150000</v>
      </c>
      <c r="AJ97" s="1">
        <v>117</v>
      </c>
    </row>
    <row r="98" spans="1:36" hidden="1" x14ac:dyDescent="0.3">
      <c r="A98" s="1">
        <v>20</v>
      </c>
      <c r="B98" s="1" t="s">
        <v>14</v>
      </c>
      <c r="C98" s="1" t="s">
        <v>163</v>
      </c>
      <c r="D98" s="1" t="s">
        <v>16</v>
      </c>
      <c r="E98" s="1" t="s">
        <v>17</v>
      </c>
      <c r="F98" s="1" t="s">
        <v>29</v>
      </c>
      <c r="G98" s="1" t="s">
        <v>98</v>
      </c>
      <c r="H98" s="1" t="s">
        <v>194</v>
      </c>
      <c r="I98" s="1" t="s">
        <v>26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hidden="1" x14ac:dyDescent="0.3">
      <c r="A99" s="1">
        <v>21</v>
      </c>
      <c r="B99" s="1" t="s">
        <v>14</v>
      </c>
      <c r="C99" s="1" t="s">
        <v>163</v>
      </c>
      <c r="D99" s="1" t="s">
        <v>16</v>
      </c>
      <c r="E99" s="1" t="s">
        <v>17</v>
      </c>
      <c r="F99" s="1" t="s">
        <v>49</v>
      </c>
      <c r="G99" s="1" t="s">
        <v>195</v>
      </c>
      <c r="H99" s="1" t="s">
        <v>196</v>
      </c>
      <c r="I99" s="1" t="s">
        <v>49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0</v>
      </c>
      <c r="AJ99" s="1">
        <v>0</v>
      </c>
    </row>
    <row r="100" spans="1:36" hidden="1" x14ac:dyDescent="0.3">
      <c r="A100" s="1">
        <v>22</v>
      </c>
      <c r="B100" s="1" t="s">
        <v>14</v>
      </c>
      <c r="C100" s="1" t="s">
        <v>163</v>
      </c>
      <c r="D100" s="1" t="s">
        <v>16</v>
      </c>
      <c r="E100" s="1" t="s">
        <v>17</v>
      </c>
      <c r="F100" s="1" t="s">
        <v>18</v>
      </c>
      <c r="G100" s="1" t="s">
        <v>19</v>
      </c>
      <c r="H100" s="1" t="s">
        <v>197</v>
      </c>
      <c r="I100" s="1" t="s">
        <v>198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hidden="1" x14ac:dyDescent="0.3">
      <c r="A101" s="1">
        <v>23</v>
      </c>
      <c r="B101" s="1" t="s">
        <v>14</v>
      </c>
      <c r="C101" s="1" t="s">
        <v>163</v>
      </c>
      <c r="D101" s="1" t="s">
        <v>16</v>
      </c>
      <c r="E101" s="1" t="s">
        <v>17</v>
      </c>
      <c r="F101" s="1" t="s">
        <v>37</v>
      </c>
      <c r="G101" s="1" t="s">
        <v>123</v>
      </c>
      <c r="H101" s="1" t="s">
        <v>203</v>
      </c>
      <c r="I101" s="1" t="s">
        <v>21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0</v>
      </c>
      <c r="AJ101" s="1">
        <v>0</v>
      </c>
    </row>
    <row r="102" spans="1:36" x14ac:dyDescent="0.3">
      <c r="A102" s="1">
        <v>24</v>
      </c>
      <c r="B102" s="1" t="s">
        <v>14</v>
      </c>
      <c r="C102" s="1" t="s">
        <v>163</v>
      </c>
      <c r="D102" s="1" t="s">
        <v>184</v>
      </c>
      <c r="E102" s="1" t="s">
        <v>17</v>
      </c>
      <c r="F102" s="1" t="s">
        <v>18</v>
      </c>
      <c r="G102" s="1" t="s">
        <v>107</v>
      </c>
      <c r="H102" s="1" t="s">
        <v>508</v>
      </c>
      <c r="I102" s="1" t="s">
        <v>21</v>
      </c>
      <c r="J102" s="1">
        <v>10</v>
      </c>
      <c r="K102" s="1">
        <v>201</v>
      </c>
      <c r="L102" s="1">
        <v>201</v>
      </c>
      <c r="M102" s="1">
        <v>46000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46000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46000</v>
      </c>
      <c r="AJ102" s="1">
        <v>228</v>
      </c>
    </row>
    <row r="103" spans="1:36" x14ac:dyDescent="0.3">
      <c r="A103" s="1">
        <v>25</v>
      </c>
      <c r="B103" s="1" t="s">
        <v>14</v>
      </c>
      <c r="C103" s="1" t="s">
        <v>163</v>
      </c>
      <c r="D103" s="1" t="s">
        <v>206</v>
      </c>
      <c r="E103" s="1" t="s">
        <v>17</v>
      </c>
      <c r="F103" s="1" t="s">
        <v>18</v>
      </c>
      <c r="G103" s="1" t="s">
        <v>107</v>
      </c>
      <c r="H103" s="1" t="s">
        <v>207</v>
      </c>
      <c r="I103" s="1" t="s">
        <v>21</v>
      </c>
      <c r="J103" s="1">
        <v>10</v>
      </c>
      <c r="K103" s="1">
        <v>322</v>
      </c>
      <c r="L103" s="1">
        <v>322</v>
      </c>
      <c r="M103" s="1">
        <v>46000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46000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46000</v>
      </c>
      <c r="AJ103" s="1">
        <v>142</v>
      </c>
    </row>
    <row r="104" spans="1:36" x14ac:dyDescent="0.3">
      <c r="A104" s="1">
        <v>26</v>
      </c>
      <c r="B104" s="1" t="s">
        <v>14</v>
      </c>
      <c r="C104" s="1" t="s">
        <v>163</v>
      </c>
      <c r="D104" s="1" t="s">
        <v>208</v>
      </c>
      <c r="E104" s="1" t="s">
        <v>17</v>
      </c>
      <c r="F104" s="1" t="s">
        <v>18</v>
      </c>
      <c r="G104" s="1" t="s">
        <v>107</v>
      </c>
      <c r="H104" s="1" t="s">
        <v>209</v>
      </c>
      <c r="I104" s="1" t="s">
        <v>21</v>
      </c>
      <c r="J104" s="1">
        <v>17</v>
      </c>
      <c r="K104" s="1">
        <v>2057</v>
      </c>
      <c r="L104" s="1">
        <v>2057</v>
      </c>
      <c r="M104" s="1">
        <v>253000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253000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253000</v>
      </c>
      <c r="AJ104" s="1">
        <v>122</v>
      </c>
    </row>
    <row r="105" spans="1:36" x14ac:dyDescent="0.3">
      <c r="A105" s="1">
        <v>27</v>
      </c>
      <c r="B105" s="1" t="s">
        <v>14</v>
      </c>
      <c r="C105" s="1" t="s">
        <v>163</v>
      </c>
      <c r="D105" s="1" t="s">
        <v>593</v>
      </c>
      <c r="E105" s="1" t="s">
        <v>17</v>
      </c>
      <c r="F105" s="1" t="s">
        <v>18</v>
      </c>
      <c r="G105" s="1" t="s">
        <v>107</v>
      </c>
      <c r="H105" s="1" t="s">
        <v>110</v>
      </c>
      <c r="I105" s="1" t="s">
        <v>21</v>
      </c>
      <c r="J105" s="1">
        <v>12</v>
      </c>
      <c r="K105" s="1">
        <v>631</v>
      </c>
      <c r="L105" s="1">
        <v>631</v>
      </c>
      <c r="M105" s="1">
        <v>107915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107915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107915</v>
      </c>
      <c r="AJ105" s="1">
        <v>171</v>
      </c>
    </row>
    <row r="106" spans="1:36" x14ac:dyDescent="0.3">
      <c r="A106" s="1">
        <v>28</v>
      </c>
      <c r="B106" s="1" t="s">
        <v>14</v>
      </c>
      <c r="C106" s="1" t="s">
        <v>163</v>
      </c>
      <c r="D106" s="1" t="s">
        <v>204</v>
      </c>
      <c r="E106" s="1" t="s">
        <v>17</v>
      </c>
      <c r="F106" s="1" t="s">
        <v>18</v>
      </c>
      <c r="G106" s="1" t="s">
        <v>107</v>
      </c>
      <c r="H106" s="1" t="s">
        <v>211</v>
      </c>
      <c r="I106" s="1" t="s">
        <v>21</v>
      </c>
      <c r="J106" s="1">
        <v>11</v>
      </c>
      <c r="K106" s="1">
        <v>199</v>
      </c>
      <c r="L106" s="1">
        <v>199</v>
      </c>
      <c r="M106" s="1">
        <v>40000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40000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40000</v>
      </c>
      <c r="AJ106" s="1">
        <v>201</v>
      </c>
    </row>
    <row r="107" spans="1:36" x14ac:dyDescent="0.3">
      <c r="A107" s="1">
        <v>29</v>
      </c>
      <c r="B107" s="1" t="s">
        <v>14</v>
      </c>
      <c r="C107" s="1" t="s">
        <v>163</v>
      </c>
      <c r="D107" s="1" t="s">
        <v>214</v>
      </c>
      <c r="E107" s="1" t="s">
        <v>17</v>
      </c>
      <c r="F107" s="1" t="s">
        <v>29</v>
      </c>
      <c r="G107" s="1" t="s">
        <v>61</v>
      </c>
      <c r="H107" s="1" t="s">
        <v>338</v>
      </c>
      <c r="I107" s="1" t="s">
        <v>26</v>
      </c>
      <c r="J107" s="1">
        <v>20</v>
      </c>
      <c r="K107" s="1">
        <v>1890</v>
      </c>
      <c r="L107" s="1">
        <v>1890</v>
      </c>
      <c r="M107" s="1">
        <v>209000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209000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209000</v>
      </c>
      <c r="AJ107" s="1">
        <v>110</v>
      </c>
    </row>
    <row r="108" spans="1:36" x14ac:dyDescent="0.3">
      <c r="A108" s="1">
        <v>30</v>
      </c>
      <c r="B108" s="1" t="s">
        <v>14</v>
      </c>
      <c r="C108" s="1" t="s">
        <v>163</v>
      </c>
      <c r="D108" s="1" t="s">
        <v>560</v>
      </c>
      <c r="E108" s="1" t="s">
        <v>17</v>
      </c>
      <c r="F108" s="1" t="s">
        <v>29</v>
      </c>
      <c r="G108" s="1" t="s">
        <v>61</v>
      </c>
      <c r="H108" s="1" t="s">
        <v>213</v>
      </c>
      <c r="I108" s="1" t="s">
        <v>26</v>
      </c>
      <c r="J108" s="1">
        <v>21</v>
      </c>
      <c r="K108" s="1">
        <v>2100</v>
      </c>
      <c r="L108" s="1">
        <v>2100</v>
      </c>
      <c r="M108" s="1">
        <v>291000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291000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291000</v>
      </c>
      <c r="AJ108" s="1">
        <v>138</v>
      </c>
    </row>
    <row r="109" spans="1:36" x14ac:dyDescent="0.3">
      <c r="A109" s="1">
        <v>31</v>
      </c>
      <c r="B109" s="1" t="s">
        <v>14</v>
      </c>
      <c r="C109" s="1" t="s">
        <v>163</v>
      </c>
      <c r="D109" s="1" t="s">
        <v>180</v>
      </c>
      <c r="E109" s="1" t="s">
        <v>17</v>
      </c>
      <c r="F109" s="1" t="s">
        <v>18</v>
      </c>
      <c r="G109" s="1" t="s">
        <v>69</v>
      </c>
      <c r="H109" s="1" t="s">
        <v>403</v>
      </c>
      <c r="I109" s="1" t="s">
        <v>21</v>
      </c>
      <c r="J109" s="1">
        <v>19</v>
      </c>
      <c r="K109" s="1">
        <v>1333</v>
      </c>
      <c r="L109" s="1">
        <v>1333</v>
      </c>
      <c r="M109" s="1">
        <v>201000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201000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201000</v>
      </c>
      <c r="AJ109" s="1">
        <v>150</v>
      </c>
    </row>
    <row r="110" spans="1:36" hidden="1" x14ac:dyDescent="0.3">
      <c r="A110" s="1">
        <v>32</v>
      </c>
      <c r="B110" s="1" t="s">
        <v>14</v>
      </c>
      <c r="C110" s="1" t="s">
        <v>163</v>
      </c>
      <c r="D110" s="1" t="s">
        <v>16</v>
      </c>
      <c r="E110" s="1" t="s">
        <v>17</v>
      </c>
      <c r="F110" s="1" t="s">
        <v>37</v>
      </c>
      <c r="G110" s="1" t="s">
        <v>38</v>
      </c>
      <c r="H110" s="1" t="s">
        <v>216</v>
      </c>
      <c r="I110" s="1" t="s">
        <v>21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0</v>
      </c>
      <c r="AJ110" s="1">
        <v>0</v>
      </c>
    </row>
    <row r="111" spans="1:36" x14ac:dyDescent="0.3">
      <c r="A111" s="1">
        <v>33</v>
      </c>
      <c r="B111" s="1" t="s">
        <v>14</v>
      </c>
      <c r="C111" s="1" t="s">
        <v>163</v>
      </c>
      <c r="D111" s="1" t="s">
        <v>184</v>
      </c>
      <c r="E111" s="1" t="s">
        <v>17</v>
      </c>
      <c r="F111" s="1" t="s">
        <v>29</v>
      </c>
      <c r="G111" s="1" t="s">
        <v>129</v>
      </c>
      <c r="H111" s="1" t="s">
        <v>513</v>
      </c>
      <c r="I111" s="1" t="s">
        <v>21</v>
      </c>
      <c r="J111" s="1">
        <v>24</v>
      </c>
      <c r="K111" s="1">
        <v>979</v>
      </c>
      <c r="L111" s="1">
        <v>979</v>
      </c>
      <c r="M111" s="1">
        <v>253000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253000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253000</v>
      </c>
      <c r="AJ111" s="1">
        <v>258</v>
      </c>
    </row>
    <row r="112" spans="1:36" x14ac:dyDescent="0.3">
      <c r="A112" s="1">
        <v>34</v>
      </c>
      <c r="B112" s="1" t="s">
        <v>14</v>
      </c>
      <c r="C112" s="1" t="s">
        <v>163</v>
      </c>
      <c r="D112" s="1" t="s">
        <v>557</v>
      </c>
      <c r="E112" s="1" t="s">
        <v>17</v>
      </c>
      <c r="F112" s="1" t="s">
        <v>29</v>
      </c>
      <c r="G112" s="1" t="s">
        <v>129</v>
      </c>
      <c r="H112" s="1" t="s">
        <v>515</v>
      </c>
      <c r="I112" s="1" t="s">
        <v>21</v>
      </c>
      <c r="J112" s="1">
        <v>22</v>
      </c>
      <c r="K112" s="1">
        <v>777</v>
      </c>
      <c r="L112" s="1">
        <v>777</v>
      </c>
      <c r="M112" s="1">
        <v>202000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202000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202000</v>
      </c>
      <c r="AJ112" s="1">
        <v>259</v>
      </c>
    </row>
    <row r="113" spans="1:36" x14ac:dyDescent="0.3">
      <c r="A113" s="1">
        <v>35</v>
      </c>
      <c r="B113" s="1" t="s">
        <v>14</v>
      </c>
      <c r="C113" s="1" t="s">
        <v>163</v>
      </c>
      <c r="D113" s="1" t="s">
        <v>180</v>
      </c>
      <c r="E113" s="1" t="s">
        <v>17</v>
      </c>
      <c r="F113" s="1" t="s">
        <v>29</v>
      </c>
      <c r="G113" s="1" t="s">
        <v>129</v>
      </c>
      <c r="H113" s="1" t="s">
        <v>218</v>
      </c>
      <c r="I113" s="1" t="s">
        <v>21</v>
      </c>
      <c r="J113" s="1">
        <v>23</v>
      </c>
      <c r="K113" s="1">
        <v>1244</v>
      </c>
      <c r="L113" s="1">
        <v>1244</v>
      </c>
      <c r="M113" s="1">
        <v>304000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304000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304000</v>
      </c>
      <c r="AJ113" s="1">
        <v>244</v>
      </c>
    </row>
    <row r="114" spans="1:36" x14ac:dyDescent="0.3">
      <c r="A114" s="1">
        <v>36</v>
      </c>
      <c r="B114" s="1" t="s">
        <v>14</v>
      </c>
      <c r="C114" s="1" t="s">
        <v>163</v>
      </c>
      <c r="D114" s="1" t="s">
        <v>219</v>
      </c>
      <c r="E114" s="1" t="s">
        <v>17</v>
      </c>
      <c r="F114" s="1" t="s">
        <v>29</v>
      </c>
      <c r="G114" s="1" t="s">
        <v>129</v>
      </c>
      <c r="H114" s="1" t="s">
        <v>220</v>
      </c>
      <c r="I114" s="1" t="s">
        <v>21</v>
      </c>
      <c r="J114" s="1">
        <v>23</v>
      </c>
      <c r="K114" s="1">
        <v>1202</v>
      </c>
      <c r="L114" s="1">
        <v>1202</v>
      </c>
      <c r="M114" s="1">
        <v>230000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230000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230000</v>
      </c>
      <c r="AJ114" s="1">
        <v>191</v>
      </c>
    </row>
    <row r="115" spans="1:36" hidden="1" x14ac:dyDescent="0.3">
      <c r="A115" s="1">
        <v>37</v>
      </c>
      <c r="B115" s="1" t="s">
        <v>14</v>
      </c>
      <c r="C115" s="1" t="s">
        <v>163</v>
      </c>
      <c r="D115" s="1" t="s">
        <v>16</v>
      </c>
      <c r="E115" s="1" t="s">
        <v>17</v>
      </c>
      <c r="F115" s="1" t="s">
        <v>49</v>
      </c>
      <c r="G115" s="1" t="s">
        <v>221</v>
      </c>
      <c r="H115" s="1" t="s">
        <v>222</v>
      </c>
      <c r="I115" s="1" t="s">
        <v>49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0</v>
      </c>
      <c r="AJ115" s="1">
        <v>0</v>
      </c>
    </row>
    <row r="116" spans="1:36" hidden="1" x14ac:dyDescent="0.3">
      <c r="A116" s="1">
        <v>38</v>
      </c>
      <c r="B116" s="1" t="s">
        <v>14</v>
      </c>
      <c r="C116" s="1" t="s">
        <v>163</v>
      </c>
      <c r="D116" s="1" t="s">
        <v>16</v>
      </c>
      <c r="E116" s="1" t="s">
        <v>17</v>
      </c>
      <c r="F116" s="1" t="s">
        <v>152</v>
      </c>
      <c r="G116" s="1" t="s">
        <v>223</v>
      </c>
      <c r="H116" s="1" t="s">
        <v>224</v>
      </c>
      <c r="I116" s="1" t="s">
        <v>198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0</v>
      </c>
      <c r="AJ116" s="1">
        <v>0</v>
      </c>
    </row>
    <row r="117" spans="1:36" hidden="1" x14ac:dyDescent="0.3">
      <c r="A117" s="1">
        <v>39</v>
      </c>
      <c r="B117" s="1" t="s">
        <v>14</v>
      </c>
      <c r="C117" s="1" t="s">
        <v>163</v>
      </c>
      <c r="D117" s="1" t="s">
        <v>16</v>
      </c>
      <c r="E117" s="1" t="s">
        <v>17</v>
      </c>
      <c r="F117" s="1" t="s">
        <v>29</v>
      </c>
      <c r="G117" s="1" t="s">
        <v>227</v>
      </c>
      <c r="H117" s="1" t="s">
        <v>228</v>
      </c>
      <c r="I117" s="1" t="s">
        <v>26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0</v>
      </c>
      <c r="AJ117" s="1">
        <v>0</v>
      </c>
    </row>
    <row r="118" spans="1:36" hidden="1" x14ac:dyDescent="0.3">
      <c r="A118" s="1">
        <v>40</v>
      </c>
      <c r="B118" s="1" t="s">
        <v>14</v>
      </c>
      <c r="C118" s="1" t="s">
        <v>163</v>
      </c>
      <c r="D118" s="1" t="s">
        <v>16</v>
      </c>
      <c r="E118" s="1" t="s">
        <v>17</v>
      </c>
      <c r="F118" s="1" t="s">
        <v>29</v>
      </c>
      <c r="G118" s="1" t="s">
        <v>61</v>
      </c>
      <c r="H118" s="1" t="s">
        <v>229</v>
      </c>
      <c r="I118" s="1" t="s">
        <v>26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0</v>
      </c>
      <c r="AJ118" s="1">
        <v>0</v>
      </c>
    </row>
    <row r="119" spans="1:36" x14ac:dyDescent="0.3">
      <c r="A119" s="1">
        <v>41</v>
      </c>
      <c r="B119" s="1" t="s">
        <v>14</v>
      </c>
      <c r="C119" s="1" t="s">
        <v>163</v>
      </c>
      <c r="D119" s="1" t="s">
        <v>606</v>
      </c>
      <c r="E119" s="1" t="s">
        <v>17</v>
      </c>
      <c r="F119" s="1" t="s">
        <v>29</v>
      </c>
      <c r="G119" s="1" t="s">
        <v>61</v>
      </c>
      <c r="H119" s="1" t="s">
        <v>230</v>
      </c>
      <c r="I119" s="1" t="s">
        <v>26</v>
      </c>
      <c r="J119" s="1">
        <v>23</v>
      </c>
      <c r="K119" s="1">
        <v>1276</v>
      </c>
      <c r="L119" s="1">
        <v>1276</v>
      </c>
      <c r="M119" s="1">
        <v>200000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200000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200000</v>
      </c>
      <c r="AJ119" s="1">
        <v>156</v>
      </c>
    </row>
    <row r="120" spans="1:36" hidden="1" x14ac:dyDescent="0.3">
      <c r="A120" s="1">
        <v>42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37</v>
      </c>
      <c r="G120" s="1" t="s">
        <v>123</v>
      </c>
      <c r="H120" s="1" t="s">
        <v>231</v>
      </c>
      <c r="I120" s="1" t="s">
        <v>21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x14ac:dyDescent="0.3">
      <c r="A121" s="1">
        <v>43</v>
      </c>
      <c r="B121" s="1" t="s">
        <v>14</v>
      </c>
      <c r="C121" s="1" t="s">
        <v>163</v>
      </c>
      <c r="D121" s="1" t="s">
        <v>559</v>
      </c>
      <c r="E121" s="1" t="s">
        <v>17</v>
      </c>
      <c r="F121" s="1" t="s">
        <v>29</v>
      </c>
      <c r="G121" s="1" t="s">
        <v>98</v>
      </c>
      <c r="H121" s="1" t="s">
        <v>232</v>
      </c>
      <c r="I121" s="1" t="s">
        <v>21</v>
      </c>
      <c r="J121" s="1">
        <v>4</v>
      </c>
      <c r="K121" s="1">
        <v>354</v>
      </c>
      <c r="L121" s="1">
        <v>354</v>
      </c>
      <c r="M121" s="1">
        <v>50000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50000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50000</v>
      </c>
      <c r="AJ121" s="1">
        <v>141</v>
      </c>
    </row>
    <row r="122" spans="1:36" x14ac:dyDescent="0.3">
      <c r="A122" s="1">
        <v>44</v>
      </c>
      <c r="B122" s="1" t="s">
        <v>14</v>
      </c>
      <c r="C122" s="1" t="s">
        <v>163</v>
      </c>
      <c r="D122" s="1" t="s">
        <v>212</v>
      </c>
      <c r="E122" s="1" t="s">
        <v>17</v>
      </c>
      <c r="F122" s="1" t="s">
        <v>18</v>
      </c>
      <c r="G122" s="1" t="s">
        <v>69</v>
      </c>
      <c r="H122" s="1" t="s">
        <v>233</v>
      </c>
      <c r="I122" s="1" t="s">
        <v>21</v>
      </c>
      <c r="J122" s="1">
        <v>9</v>
      </c>
      <c r="K122" s="1">
        <v>281</v>
      </c>
      <c r="L122" s="1">
        <v>281</v>
      </c>
      <c r="M122" s="1">
        <v>76000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76000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76000</v>
      </c>
      <c r="AJ122" s="1">
        <v>270</v>
      </c>
    </row>
    <row r="123" spans="1:36" hidden="1" x14ac:dyDescent="0.3">
      <c r="A123" s="1">
        <v>45</v>
      </c>
      <c r="B123" s="1" t="s">
        <v>14</v>
      </c>
      <c r="C123" s="1" t="s">
        <v>163</v>
      </c>
      <c r="D123" s="1" t="s">
        <v>16</v>
      </c>
      <c r="E123" s="1" t="s">
        <v>17</v>
      </c>
      <c r="F123" s="1" t="s">
        <v>29</v>
      </c>
      <c r="G123" s="1" t="s">
        <v>44</v>
      </c>
      <c r="H123" s="1" t="s">
        <v>234</v>
      </c>
      <c r="I123" s="1" t="s">
        <v>21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0</v>
      </c>
      <c r="AJ123" s="1">
        <v>0</v>
      </c>
    </row>
    <row r="124" spans="1:36" hidden="1" x14ac:dyDescent="0.3">
      <c r="A124" s="1">
        <v>46</v>
      </c>
      <c r="B124" s="1" t="s">
        <v>14</v>
      </c>
      <c r="C124" s="1" t="s">
        <v>163</v>
      </c>
      <c r="D124" s="1" t="s">
        <v>16</v>
      </c>
      <c r="E124" s="1" t="s">
        <v>17</v>
      </c>
      <c r="F124" s="1" t="s">
        <v>29</v>
      </c>
      <c r="G124" s="1" t="s">
        <v>44</v>
      </c>
      <c r="H124" s="1" t="s">
        <v>235</v>
      </c>
      <c r="I124" s="1" t="s">
        <v>21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0</v>
      </c>
      <c r="AJ124" s="1">
        <v>0</v>
      </c>
    </row>
    <row r="125" spans="1:36" hidden="1" x14ac:dyDescent="0.3">
      <c r="A125" s="1">
        <v>47</v>
      </c>
      <c r="B125" s="1" t="s">
        <v>14</v>
      </c>
      <c r="C125" s="1" t="s">
        <v>163</v>
      </c>
      <c r="D125" s="1" t="s">
        <v>16</v>
      </c>
      <c r="E125" s="1" t="s">
        <v>17</v>
      </c>
      <c r="F125" s="1" t="s">
        <v>29</v>
      </c>
      <c r="G125" s="1" t="s">
        <v>44</v>
      </c>
      <c r="H125" s="1" t="s">
        <v>236</v>
      </c>
      <c r="I125" s="1" t="s">
        <v>21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7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7">
        <v>0</v>
      </c>
      <c r="AI125" s="7">
        <v>0</v>
      </c>
      <c r="AJ125" s="1">
        <v>0</v>
      </c>
    </row>
    <row r="126" spans="1:36" x14ac:dyDescent="0.3">
      <c r="A126" s="2"/>
      <c r="B126" s="2" t="s">
        <v>47</v>
      </c>
      <c r="C126" s="2" t="s">
        <v>163</v>
      </c>
      <c r="D126" s="2"/>
      <c r="E126" s="2"/>
      <c r="F126" s="2"/>
      <c r="G126" s="2"/>
      <c r="H126" s="2"/>
      <c r="I126" s="2"/>
      <c r="J126" s="2"/>
      <c r="K126" s="2">
        <v>19871</v>
      </c>
      <c r="L126" s="2">
        <v>19871</v>
      </c>
      <c r="M126" s="2">
        <v>3148915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3148915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3148915</v>
      </c>
      <c r="AJ126" s="2"/>
    </row>
    <row r="127" spans="1:36" hidden="1" x14ac:dyDescent="0.3">
      <c r="A127" s="1">
        <v>1</v>
      </c>
      <c r="B127" s="1" t="s">
        <v>14</v>
      </c>
      <c r="C127" s="1" t="s">
        <v>237</v>
      </c>
      <c r="D127" s="1" t="s">
        <v>16</v>
      </c>
      <c r="E127" s="1" t="s">
        <v>17</v>
      </c>
      <c r="F127" s="1" t="s">
        <v>49</v>
      </c>
      <c r="G127" s="1" t="s">
        <v>63</v>
      </c>
      <c r="H127" s="1" t="s">
        <v>238</v>
      </c>
      <c r="I127" s="1" t="s">
        <v>49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hidden="1" x14ac:dyDescent="0.3">
      <c r="A128" s="1">
        <v>2</v>
      </c>
      <c r="B128" s="1" t="s">
        <v>14</v>
      </c>
      <c r="C128" s="1" t="s">
        <v>237</v>
      </c>
      <c r="D128" s="1" t="s">
        <v>16</v>
      </c>
      <c r="E128" s="1" t="s">
        <v>17</v>
      </c>
      <c r="F128" s="1" t="s">
        <v>29</v>
      </c>
      <c r="G128" s="1" t="s">
        <v>61</v>
      </c>
      <c r="H128" s="1" t="s">
        <v>239</v>
      </c>
      <c r="I128" s="1" t="s">
        <v>26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hidden="1" x14ac:dyDescent="0.3">
      <c r="A129" s="1">
        <v>3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29</v>
      </c>
      <c r="G129" s="1" t="s">
        <v>61</v>
      </c>
      <c r="H129" s="1" t="s">
        <v>240</v>
      </c>
      <c r="I129" s="1" t="s">
        <v>26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hidden="1" x14ac:dyDescent="0.3">
      <c r="A130" s="1">
        <v>4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29</v>
      </c>
      <c r="G130" s="1" t="s">
        <v>61</v>
      </c>
      <c r="H130" s="1" t="s">
        <v>241</v>
      </c>
      <c r="I130" s="1" t="s">
        <v>26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hidden="1" x14ac:dyDescent="0.3">
      <c r="A131" s="1">
        <v>5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40</v>
      </c>
      <c r="G131" s="1" t="s">
        <v>242</v>
      </c>
      <c r="H131" s="1" t="s">
        <v>243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hidden="1" x14ac:dyDescent="0.3">
      <c r="A132" s="1">
        <v>6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29</v>
      </c>
      <c r="G132" s="1" t="s">
        <v>61</v>
      </c>
      <c r="H132" s="1" t="s">
        <v>244</v>
      </c>
      <c r="I132" s="1" t="s">
        <v>26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hidden="1" x14ac:dyDescent="0.3">
      <c r="A133" s="1">
        <v>7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18</v>
      </c>
      <c r="G133" s="1" t="s">
        <v>69</v>
      </c>
      <c r="H133" s="1" t="s">
        <v>245</v>
      </c>
      <c r="I133" s="1" t="s">
        <v>21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hidden="1" x14ac:dyDescent="0.3">
      <c r="A134" s="1">
        <v>8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29</v>
      </c>
      <c r="G134" s="1" t="s">
        <v>246</v>
      </c>
      <c r="H134" s="1" t="s">
        <v>247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hidden="1" x14ac:dyDescent="0.3">
      <c r="A135" s="1">
        <v>9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246</v>
      </c>
      <c r="H135" s="1" t="s">
        <v>248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hidden="1" x14ac:dyDescent="0.3">
      <c r="A136" s="1">
        <v>10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61</v>
      </c>
      <c r="H136" s="1" t="s">
        <v>249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hidden="1" x14ac:dyDescent="0.3">
      <c r="A137" s="1">
        <v>11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61</v>
      </c>
      <c r="H137" s="1" t="s">
        <v>250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hidden="1" x14ac:dyDescent="0.3">
      <c r="A138" s="1">
        <v>12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61</v>
      </c>
      <c r="H138" s="1" t="s">
        <v>251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hidden="1" x14ac:dyDescent="0.3">
      <c r="A139" s="1">
        <v>13</v>
      </c>
      <c r="B139" s="1" t="s">
        <v>14</v>
      </c>
      <c r="C139" s="1" t="s">
        <v>237</v>
      </c>
      <c r="D139" s="1" t="s">
        <v>16</v>
      </c>
      <c r="E139" s="1" t="s">
        <v>17</v>
      </c>
      <c r="F139" s="1" t="s">
        <v>29</v>
      </c>
      <c r="G139" s="1" t="s">
        <v>79</v>
      </c>
      <c r="H139" s="1" t="s">
        <v>253</v>
      </c>
      <c r="I139" s="1" t="s">
        <v>26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0</v>
      </c>
      <c r="AJ139" s="1">
        <v>0</v>
      </c>
    </row>
    <row r="140" spans="1:36" hidden="1" x14ac:dyDescent="0.3">
      <c r="A140" s="1">
        <v>14</v>
      </c>
      <c r="B140" s="1" t="s">
        <v>14</v>
      </c>
      <c r="C140" s="1" t="s">
        <v>237</v>
      </c>
      <c r="D140" s="1" t="s">
        <v>16</v>
      </c>
      <c r="E140" s="1" t="s">
        <v>17</v>
      </c>
      <c r="F140" s="1" t="s">
        <v>29</v>
      </c>
      <c r="G140" s="1" t="s">
        <v>61</v>
      </c>
      <c r="H140" s="1" t="s">
        <v>256</v>
      </c>
      <c r="I140" s="1" t="s">
        <v>26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0</v>
      </c>
      <c r="AJ140" s="1">
        <v>0</v>
      </c>
    </row>
    <row r="141" spans="1:36" hidden="1" x14ac:dyDescent="0.3">
      <c r="A141" s="1">
        <v>15</v>
      </c>
      <c r="B141" s="1" t="s">
        <v>14</v>
      </c>
      <c r="C141" s="1" t="s">
        <v>237</v>
      </c>
      <c r="D141" s="1" t="s">
        <v>16</v>
      </c>
      <c r="E141" s="1" t="s">
        <v>17</v>
      </c>
      <c r="F141" s="1" t="s">
        <v>29</v>
      </c>
      <c r="G141" s="1" t="s">
        <v>61</v>
      </c>
      <c r="H141" s="1" t="s">
        <v>258</v>
      </c>
      <c r="I141" s="1" t="s">
        <v>26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0</v>
      </c>
      <c r="AJ141" s="1">
        <v>0</v>
      </c>
    </row>
    <row r="142" spans="1:36" x14ac:dyDescent="0.3">
      <c r="A142" s="1">
        <v>16</v>
      </c>
      <c r="B142" s="1" t="s">
        <v>14</v>
      </c>
      <c r="C142" s="1" t="s">
        <v>237</v>
      </c>
      <c r="D142" s="1" t="s">
        <v>259</v>
      </c>
      <c r="E142" s="1" t="s">
        <v>17</v>
      </c>
      <c r="F142" s="1" t="s">
        <v>29</v>
      </c>
      <c r="G142" s="1" t="s">
        <v>61</v>
      </c>
      <c r="H142" s="1" t="s">
        <v>260</v>
      </c>
      <c r="I142" s="1" t="s">
        <v>26</v>
      </c>
      <c r="J142" s="1">
        <v>19</v>
      </c>
      <c r="K142" s="1">
        <v>3451</v>
      </c>
      <c r="L142" s="1">
        <v>3451</v>
      </c>
      <c r="M142" s="1">
        <v>490000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490000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490000</v>
      </c>
      <c r="AJ142" s="1">
        <v>141</v>
      </c>
    </row>
    <row r="143" spans="1:36" x14ac:dyDescent="0.3">
      <c r="A143" s="1">
        <v>17</v>
      </c>
      <c r="B143" s="1" t="s">
        <v>14</v>
      </c>
      <c r="C143" s="1" t="s">
        <v>237</v>
      </c>
      <c r="D143" s="1" t="s">
        <v>252</v>
      </c>
      <c r="E143" s="1" t="s">
        <v>17</v>
      </c>
      <c r="F143" s="1" t="s">
        <v>29</v>
      </c>
      <c r="G143" s="1" t="s">
        <v>30</v>
      </c>
      <c r="H143" s="1" t="s">
        <v>262</v>
      </c>
      <c r="I143" s="1" t="s">
        <v>26</v>
      </c>
      <c r="J143" s="1">
        <v>19</v>
      </c>
      <c r="K143" s="1">
        <v>3722</v>
      </c>
      <c r="L143" s="1">
        <v>3722</v>
      </c>
      <c r="M143" s="1">
        <v>350000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350000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350000</v>
      </c>
      <c r="AJ143" s="1">
        <v>94</v>
      </c>
    </row>
    <row r="144" spans="1:36" x14ac:dyDescent="0.3">
      <c r="A144" s="1">
        <v>18</v>
      </c>
      <c r="B144" s="1" t="s">
        <v>14</v>
      </c>
      <c r="C144" s="1" t="s">
        <v>237</v>
      </c>
      <c r="D144" s="1" t="s">
        <v>263</v>
      </c>
      <c r="E144" s="1" t="s">
        <v>32</v>
      </c>
      <c r="F144" s="1" t="s">
        <v>75</v>
      </c>
      <c r="G144" s="1" t="s">
        <v>76</v>
      </c>
      <c r="H144" s="1" t="s">
        <v>264</v>
      </c>
      <c r="I144" s="1" t="s">
        <v>26</v>
      </c>
      <c r="J144" s="1">
        <v>6</v>
      </c>
      <c r="K144" s="1">
        <v>1051</v>
      </c>
      <c r="L144" s="1">
        <v>1051</v>
      </c>
      <c r="M144" s="1">
        <v>300000</v>
      </c>
      <c r="N144" s="1">
        <v>8000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308000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0</v>
      </c>
      <c r="AI144" s="7">
        <v>308000</v>
      </c>
      <c r="AJ144" s="1">
        <v>285</v>
      </c>
    </row>
    <row r="145" spans="1:36" x14ac:dyDescent="0.3">
      <c r="A145" s="1">
        <v>19</v>
      </c>
      <c r="B145" s="1" t="s">
        <v>14</v>
      </c>
      <c r="C145" s="1" t="s">
        <v>237</v>
      </c>
      <c r="D145" s="1" t="s">
        <v>267</v>
      </c>
      <c r="E145" s="1" t="s">
        <v>17</v>
      </c>
      <c r="F145" s="1" t="s">
        <v>40</v>
      </c>
      <c r="G145" s="1" t="s">
        <v>55</v>
      </c>
      <c r="H145" s="1" t="s">
        <v>266</v>
      </c>
      <c r="I145" s="1" t="s">
        <v>21</v>
      </c>
      <c r="J145" s="1">
        <v>14</v>
      </c>
      <c r="K145" s="1">
        <v>2021</v>
      </c>
      <c r="L145" s="1">
        <v>2021</v>
      </c>
      <c r="M145" s="1">
        <v>150000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150000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150000</v>
      </c>
      <c r="AJ145" s="1">
        <v>74</v>
      </c>
    </row>
    <row r="146" spans="1:36" x14ac:dyDescent="0.3">
      <c r="A146" s="1">
        <v>20</v>
      </c>
      <c r="B146" s="1" t="s">
        <v>14</v>
      </c>
      <c r="C146" s="1" t="s">
        <v>237</v>
      </c>
      <c r="D146" s="1" t="s">
        <v>265</v>
      </c>
      <c r="E146" s="1" t="s">
        <v>17</v>
      </c>
      <c r="F146" s="1" t="s">
        <v>18</v>
      </c>
      <c r="G146" s="1" t="s">
        <v>104</v>
      </c>
      <c r="H146" s="1" t="s">
        <v>443</v>
      </c>
      <c r="I146" s="1" t="s">
        <v>21</v>
      </c>
      <c r="J146" s="1">
        <v>5</v>
      </c>
      <c r="K146" s="1">
        <v>417</v>
      </c>
      <c r="L146" s="1">
        <v>417</v>
      </c>
      <c r="M146" s="1">
        <v>40000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40000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40000</v>
      </c>
      <c r="AJ146" s="1">
        <v>95</v>
      </c>
    </row>
    <row r="147" spans="1:36" x14ac:dyDescent="0.3">
      <c r="A147" s="1">
        <v>21</v>
      </c>
      <c r="B147" s="1" t="s">
        <v>14</v>
      </c>
      <c r="C147" s="1" t="s">
        <v>237</v>
      </c>
      <c r="D147" s="1" t="s">
        <v>275</v>
      </c>
      <c r="E147" s="1" t="s">
        <v>17</v>
      </c>
      <c r="F147" s="1" t="s">
        <v>29</v>
      </c>
      <c r="G147" s="1" t="s">
        <v>61</v>
      </c>
      <c r="H147" s="1" t="s">
        <v>401</v>
      </c>
      <c r="I147" s="1" t="s">
        <v>26</v>
      </c>
      <c r="J147" s="1">
        <v>21</v>
      </c>
      <c r="K147" s="1">
        <v>2477</v>
      </c>
      <c r="L147" s="1">
        <v>2477</v>
      </c>
      <c r="M147" s="1">
        <v>350000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350000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350000</v>
      </c>
      <c r="AJ147" s="1">
        <v>141</v>
      </c>
    </row>
    <row r="148" spans="1:36" hidden="1" x14ac:dyDescent="0.3">
      <c r="A148" s="1">
        <v>22</v>
      </c>
      <c r="B148" s="1" t="s">
        <v>14</v>
      </c>
      <c r="C148" s="1" t="s">
        <v>237</v>
      </c>
      <c r="D148" s="1" t="s">
        <v>16</v>
      </c>
      <c r="E148" s="1" t="s">
        <v>17</v>
      </c>
      <c r="F148" s="1" t="s">
        <v>29</v>
      </c>
      <c r="G148" s="1" t="s">
        <v>246</v>
      </c>
      <c r="H148" s="1" t="s">
        <v>270</v>
      </c>
      <c r="I148" s="1" t="s">
        <v>21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0</v>
      </c>
      <c r="AJ148" s="1">
        <v>0</v>
      </c>
    </row>
    <row r="149" spans="1:36" x14ac:dyDescent="0.3">
      <c r="A149" s="1">
        <v>23</v>
      </c>
      <c r="B149" s="1" t="s">
        <v>14</v>
      </c>
      <c r="C149" s="1" t="s">
        <v>237</v>
      </c>
      <c r="D149" s="1" t="s">
        <v>257</v>
      </c>
      <c r="E149" s="1" t="s">
        <v>17</v>
      </c>
      <c r="F149" s="1" t="s">
        <v>29</v>
      </c>
      <c r="G149" s="1" t="s">
        <v>129</v>
      </c>
      <c r="H149" s="1" t="s">
        <v>273</v>
      </c>
      <c r="I149" s="1" t="s">
        <v>21</v>
      </c>
      <c r="J149" s="1">
        <v>22</v>
      </c>
      <c r="K149" s="1">
        <v>1263</v>
      </c>
      <c r="L149" s="1">
        <v>1263</v>
      </c>
      <c r="M149" s="1">
        <v>260000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260000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260000</v>
      </c>
      <c r="AJ149" s="1">
        <v>205</v>
      </c>
    </row>
    <row r="150" spans="1:36" x14ac:dyDescent="0.3">
      <c r="A150" s="1">
        <v>24</v>
      </c>
      <c r="B150" s="1" t="s">
        <v>14</v>
      </c>
      <c r="C150" s="1" t="s">
        <v>237</v>
      </c>
      <c r="D150" s="1" t="s">
        <v>263</v>
      </c>
      <c r="E150" s="1" t="s">
        <v>17</v>
      </c>
      <c r="F150" s="1" t="s">
        <v>29</v>
      </c>
      <c r="G150" s="1" t="s">
        <v>129</v>
      </c>
      <c r="H150" s="1" t="s">
        <v>347</v>
      </c>
      <c r="I150" s="1" t="s">
        <v>21</v>
      </c>
      <c r="J150" s="1">
        <v>21</v>
      </c>
      <c r="K150" s="1">
        <v>1746</v>
      </c>
      <c r="L150" s="1">
        <v>1746</v>
      </c>
      <c r="M150" s="1">
        <v>338000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338000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338000</v>
      </c>
      <c r="AJ150" s="1">
        <v>193</v>
      </c>
    </row>
    <row r="151" spans="1:36" hidden="1" x14ac:dyDescent="0.3">
      <c r="A151" s="1">
        <v>25</v>
      </c>
      <c r="B151" s="1" t="s">
        <v>14</v>
      </c>
      <c r="C151" s="1" t="s">
        <v>237</v>
      </c>
      <c r="D151" s="1" t="s">
        <v>16</v>
      </c>
      <c r="E151" s="1" t="s">
        <v>17</v>
      </c>
      <c r="F151" s="1" t="s">
        <v>37</v>
      </c>
      <c r="G151" s="1" t="s">
        <v>83</v>
      </c>
      <c r="H151" s="1" t="s">
        <v>274</v>
      </c>
      <c r="I151" s="1" t="s">
        <v>49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0</v>
      </c>
      <c r="AJ151" s="1">
        <v>0</v>
      </c>
    </row>
    <row r="152" spans="1:36" x14ac:dyDescent="0.3">
      <c r="A152" s="1">
        <v>26</v>
      </c>
      <c r="B152" s="1" t="s">
        <v>14</v>
      </c>
      <c r="C152" s="1" t="s">
        <v>237</v>
      </c>
      <c r="D152" s="1" t="s">
        <v>277</v>
      </c>
      <c r="E152" s="1" t="s">
        <v>17</v>
      </c>
      <c r="F152" s="1" t="s">
        <v>29</v>
      </c>
      <c r="G152" s="1" t="s">
        <v>61</v>
      </c>
      <c r="H152" s="1" t="s">
        <v>276</v>
      </c>
      <c r="I152" s="1" t="s">
        <v>26</v>
      </c>
      <c r="J152" s="1">
        <v>22</v>
      </c>
      <c r="K152" s="1">
        <v>1796</v>
      </c>
      <c r="L152" s="1">
        <v>1796</v>
      </c>
      <c r="M152" s="1">
        <v>240000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240000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240000</v>
      </c>
      <c r="AJ152" s="1">
        <v>133</v>
      </c>
    </row>
    <row r="153" spans="1:36" x14ac:dyDescent="0.3">
      <c r="A153" s="1">
        <v>27</v>
      </c>
      <c r="B153" s="1" t="s">
        <v>14</v>
      </c>
      <c r="C153" s="1" t="s">
        <v>237</v>
      </c>
      <c r="D153" s="1" t="s">
        <v>272</v>
      </c>
      <c r="E153" s="1" t="s">
        <v>17</v>
      </c>
      <c r="F153" s="1" t="s">
        <v>29</v>
      </c>
      <c r="G153" s="1" t="s">
        <v>61</v>
      </c>
      <c r="H153" s="1" t="s">
        <v>278</v>
      </c>
      <c r="I153" s="1" t="s">
        <v>26</v>
      </c>
      <c r="J153" s="1">
        <v>22</v>
      </c>
      <c r="K153" s="1">
        <v>3068</v>
      </c>
      <c r="L153" s="1">
        <v>3068</v>
      </c>
      <c r="M153" s="1">
        <v>300000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300000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300000</v>
      </c>
      <c r="AJ153" s="1">
        <v>97</v>
      </c>
    </row>
    <row r="154" spans="1:36" x14ac:dyDescent="0.3">
      <c r="A154" s="1">
        <v>28</v>
      </c>
      <c r="B154" s="1" t="s">
        <v>14</v>
      </c>
      <c r="C154" s="1" t="s">
        <v>237</v>
      </c>
      <c r="D154" s="1" t="s">
        <v>279</v>
      </c>
      <c r="E154" s="1" t="s">
        <v>17</v>
      </c>
      <c r="F154" s="1" t="s">
        <v>29</v>
      </c>
      <c r="G154" s="1" t="s">
        <v>61</v>
      </c>
      <c r="H154" s="1" t="s">
        <v>280</v>
      </c>
      <c r="I154" s="1" t="s">
        <v>26</v>
      </c>
      <c r="J154" s="1">
        <v>21</v>
      </c>
      <c r="K154" s="1">
        <v>2774</v>
      </c>
      <c r="L154" s="1">
        <v>2774</v>
      </c>
      <c r="M154" s="1">
        <v>400000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400000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400000</v>
      </c>
      <c r="AJ154" s="1">
        <v>144</v>
      </c>
    </row>
    <row r="155" spans="1:36" x14ac:dyDescent="0.3">
      <c r="A155" s="1">
        <v>29</v>
      </c>
      <c r="B155" s="1" t="s">
        <v>14</v>
      </c>
      <c r="C155" s="1" t="s">
        <v>237</v>
      </c>
      <c r="D155" s="1" t="s">
        <v>596</v>
      </c>
      <c r="E155" s="1" t="s">
        <v>32</v>
      </c>
      <c r="F155" s="1" t="s">
        <v>29</v>
      </c>
      <c r="G155" s="1" t="s">
        <v>33</v>
      </c>
      <c r="H155" s="1" t="s">
        <v>281</v>
      </c>
      <c r="I155" s="1" t="s">
        <v>26</v>
      </c>
      <c r="J155" s="1">
        <v>20</v>
      </c>
      <c r="K155" s="1">
        <v>2315</v>
      </c>
      <c r="L155" s="1">
        <v>2315</v>
      </c>
      <c r="M155" s="1">
        <v>350000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350000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350000</v>
      </c>
      <c r="AJ155" s="1">
        <v>151</v>
      </c>
    </row>
    <row r="156" spans="1:36" hidden="1" x14ac:dyDescent="0.3">
      <c r="A156" s="1">
        <v>30</v>
      </c>
      <c r="B156" s="1" t="s">
        <v>14</v>
      </c>
      <c r="C156" s="1" t="s">
        <v>237</v>
      </c>
      <c r="D156" s="1" t="s">
        <v>16</v>
      </c>
      <c r="E156" s="1" t="s">
        <v>17</v>
      </c>
      <c r="F156" s="1" t="s">
        <v>29</v>
      </c>
      <c r="G156" s="1" t="s">
        <v>282</v>
      </c>
      <c r="H156" s="1" t="s">
        <v>283</v>
      </c>
      <c r="I156" s="1" t="s">
        <v>21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0</v>
      </c>
      <c r="AJ156" s="1">
        <v>0</v>
      </c>
    </row>
    <row r="157" spans="1:36" x14ac:dyDescent="0.3">
      <c r="A157" s="1">
        <v>31</v>
      </c>
      <c r="B157" s="1" t="s">
        <v>14</v>
      </c>
      <c r="C157" s="1" t="s">
        <v>237</v>
      </c>
      <c r="D157" s="1" t="s">
        <v>740</v>
      </c>
      <c r="E157" s="1" t="s">
        <v>32</v>
      </c>
      <c r="F157" s="1" t="s">
        <v>29</v>
      </c>
      <c r="G157" s="1" t="s">
        <v>33</v>
      </c>
      <c r="H157" s="1" t="s">
        <v>284</v>
      </c>
      <c r="I157" s="1" t="s">
        <v>26</v>
      </c>
      <c r="J157" s="1">
        <v>23</v>
      </c>
      <c r="K157" s="1">
        <v>2728</v>
      </c>
      <c r="L157" s="1">
        <v>2728</v>
      </c>
      <c r="M157" s="1">
        <v>380000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380000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380000</v>
      </c>
      <c r="AJ157" s="1">
        <v>139</v>
      </c>
    </row>
    <row r="158" spans="1:36" hidden="1" x14ac:dyDescent="0.3">
      <c r="A158" s="1">
        <v>32</v>
      </c>
      <c r="B158" s="1" t="s">
        <v>14</v>
      </c>
      <c r="C158" s="1" t="s">
        <v>237</v>
      </c>
      <c r="D158" s="1" t="s">
        <v>16</v>
      </c>
      <c r="E158" s="1" t="s">
        <v>17</v>
      </c>
      <c r="F158" s="1" t="s">
        <v>29</v>
      </c>
      <c r="G158" s="1" t="s">
        <v>61</v>
      </c>
      <c r="H158" s="1" t="s">
        <v>286</v>
      </c>
      <c r="I158" s="1" t="s">
        <v>26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0</v>
      </c>
      <c r="AJ158" s="1">
        <v>0</v>
      </c>
    </row>
    <row r="159" spans="1:36" hidden="1" x14ac:dyDescent="0.3">
      <c r="A159" s="1">
        <v>33</v>
      </c>
      <c r="B159" s="1" t="s">
        <v>14</v>
      </c>
      <c r="C159" s="1" t="s">
        <v>237</v>
      </c>
      <c r="D159" s="1" t="s">
        <v>16</v>
      </c>
      <c r="E159" s="1" t="s">
        <v>17</v>
      </c>
      <c r="F159" s="1" t="s">
        <v>29</v>
      </c>
      <c r="G159" s="1" t="s">
        <v>61</v>
      </c>
      <c r="H159" s="1" t="s">
        <v>287</v>
      </c>
      <c r="I159" s="1" t="s">
        <v>26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0</v>
      </c>
      <c r="AJ159" s="1">
        <v>0</v>
      </c>
    </row>
    <row r="160" spans="1:36" hidden="1" x14ac:dyDescent="0.3">
      <c r="A160" s="1">
        <v>34</v>
      </c>
      <c r="B160" s="1" t="s">
        <v>14</v>
      </c>
      <c r="C160" s="1" t="s">
        <v>237</v>
      </c>
      <c r="D160" s="1" t="s">
        <v>16</v>
      </c>
      <c r="E160" s="1" t="s">
        <v>17</v>
      </c>
      <c r="F160" s="1" t="s">
        <v>29</v>
      </c>
      <c r="G160" s="1" t="s">
        <v>61</v>
      </c>
      <c r="H160" s="1" t="s">
        <v>288</v>
      </c>
      <c r="I160" s="1" t="s">
        <v>26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0</v>
      </c>
      <c r="AJ160" s="1">
        <v>0</v>
      </c>
    </row>
    <row r="161" spans="1:36" x14ac:dyDescent="0.3">
      <c r="A161" s="1">
        <v>35</v>
      </c>
      <c r="B161" s="1" t="s">
        <v>14</v>
      </c>
      <c r="C161" s="1" t="s">
        <v>237</v>
      </c>
      <c r="D161" s="1" t="s">
        <v>595</v>
      </c>
      <c r="E161" s="1" t="s">
        <v>17</v>
      </c>
      <c r="F161" s="1" t="s">
        <v>29</v>
      </c>
      <c r="G161" s="1" t="s">
        <v>61</v>
      </c>
      <c r="H161" s="1" t="s">
        <v>289</v>
      </c>
      <c r="I161" s="1" t="s">
        <v>26</v>
      </c>
      <c r="J161" s="1">
        <v>22</v>
      </c>
      <c r="K161" s="1">
        <v>3106</v>
      </c>
      <c r="L161" s="1">
        <v>3106</v>
      </c>
      <c r="M161" s="1">
        <v>390000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390000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390000</v>
      </c>
      <c r="AJ161" s="1">
        <v>125</v>
      </c>
    </row>
    <row r="162" spans="1:36" x14ac:dyDescent="0.3">
      <c r="A162" s="1">
        <v>36</v>
      </c>
      <c r="B162" s="1" t="s">
        <v>14</v>
      </c>
      <c r="C162" s="1" t="s">
        <v>237</v>
      </c>
      <c r="D162" s="1" t="s">
        <v>267</v>
      </c>
      <c r="E162" s="1" t="s">
        <v>17</v>
      </c>
      <c r="F162" s="1" t="s">
        <v>29</v>
      </c>
      <c r="G162" s="1" t="s">
        <v>61</v>
      </c>
      <c r="H162" s="1" t="s">
        <v>290</v>
      </c>
      <c r="I162" s="1" t="s">
        <v>26</v>
      </c>
      <c r="J162" s="1">
        <v>22</v>
      </c>
      <c r="K162" s="1">
        <v>3195</v>
      </c>
      <c r="L162" s="1">
        <v>3195</v>
      </c>
      <c r="M162" s="1">
        <v>385000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385000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385000</v>
      </c>
      <c r="AJ162" s="1">
        <v>120</v>
      </c>
    </row>
    <row r="163" spans="1:36" x14ac:dyDescent="0.3">
      <c r="A163" s="1">
        <v>37</v>
      </c>
      <c r="B163" s="1" t="s">
        <v>14</v>
      </c>
      <c r="C163" s="1" t="s">
        <v>237</v>
      </c>
      <c r="D163" s="1" t="s">
        <v>608</v>
      </c>
      <c r="E163" s="1" t="s">
        <v>17</v>
      </c>
      <c r="F163" s="1" t="s">
        <v>29</v>
      </c>
      <c r="G163" s="1" t="s">
        <v>61</v>
      </c>
      <c r="H163" s="1" t="s">
        <v>291</v>
      </c>
      <c r="I163" s="1" t="s">
        <v>26</v>
      </c>
      <c r="J163" s="1">
        <v>22</v>
      </c>
      <c r="K163" s="1">
        <v>3434</v>
      </c>
      <c r="L163" s="1">
        <v>3434</v>
      </c>
      <c r="M163" s="1">
        <v>410000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410000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410000</v>
      </c>
      <c r="AJ163" s="1">
        <v>119</v>
      </c>
    </row>
    <row r="164" spans="1:36" hidden="1" x14ac:dyDescent="0.3">
      <c r="A164" s="1">
        <v>38</v>
      </c>
      <c r="B164" s="1" t="s">
        <v>14</v>
      </c>
      <c r="C164" s="1" t="s">
        <v>237</v>
      </c>
      <c r="D164" s="1" t="s">
        <v>16</v>
      </c>
      <c r="E164" s="1" t="s">
        <v>17</v>
      </c>
      <c r="F164" s="1" t="s">
        <v>29</v>
      </c>
      <c r="G164" s="1" t="s">
        <v>44</v>
      </c>
      <c r="H164" s="1" t="s">
        <v>292</v>
      </c>
      <c r="I164" s="1" t="s">
        <v>21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0</v>
      </c>
      <c r="AJ164" s="1">
        <v>0</v>
      </c>
    </row>
    <row r="165" spans="1:36" hidden="1" x14ac:dyDescent="0.3">
      <c r="A165" s="1">
        <v>39</v>
      </c>
      <c r="B165" s="1" t="s">
        <v>14</v>
      </c>
      <c r="C165" s="1" t="s">
        <v>237</v>
      </c>
      <c r="D165" s="1" t="s">
        <v>16</v>
      </c>
      <c r="E165" s="1" t="s">
        <v>17</v>
      </c>
      <c r="F165" s="1" t="s">
        <v>29</v>
      </c>
      <c r="G165" s="1" t="s">
        <v>98</v>
      </c>
      <c r="H165" s="1" t="s">
        <v>293</v>
      </c>
      <c r="I165" s="1" t="s">
        <v>21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0</v>
      </c>
      <c r="AJ165" s="1">
        <v>0</v>
      </c>
    </row>
    <row r="166" spans="1:36" hidden="1" x14ac:dyDescent="0.3">
      <c r="A166" s="1">
        <v>40</v>
      </c>
      <c r="B166" s="1" t="s">
        <v>14</v>
      </c>
      <c r="C166" s="1" t="s">
        <v>237</v>
      </c>
      <c r="D166" s="1" t="s">
        <v>16</v>
      </c>
      <c r="E166" s="1" t="s">
        <v>17</v>
      </c>
      <c r="F166" s="1" t="s">
        <v>37</v>
      </c>
      <c r="G166" s="1" t="s">
        <v>83</v>
      </c>
      <c r="H166" s="1" t="s">
        <v>294</v>
      </c>
      <c r="I166" s="1" t="s">
        <v>21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7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0</v>
      </c>
      <c r="AJ166" s="1">
        <v>0</v>
      </c>
    </row>
    <row r="167" spans="1:36" x14ac:dyDescent="0.3">
      <c r="A167" s="2"/>
      <c r="B167" s="2" t="s">
        <v>47</v>
      </c>
      <c r="C167" s="2" t="s">
        <v>237</v>
      </c>
      <c r="D167" s="2"/>
      <c r="E167" s="2"/>
      <c r="F167" s="2"/>
      <c r="G167" s="2"/>
      <c r="H167" s="2"/>
      <c r="I167" s="2"/>
      <c r="J167" s="2"/>
      <c r="K167" s="2">
        <v>38564</v>
      </c>
      <c r="L167" s="2">
        <v>38564</v>
      </c>
      <c r="M167" s="2">
        <v>5133000</v>
      </c>
      <c r="N167" s="2">
        <v>8000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5141000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5141000</v>
      </c>
      <c r="AJ167" s="2"/>
    </row>
    <row r="168" spans="1:36" hidden="1" x14ac:dyDescent="0.3">
      <c r="A168" s="1">
        <v>1</v>
      </c>
      <c r="B168" s="1" t="s">
        <v>14</v>
      </c>
      <c r="C168" s="1" t="s">
        <v>295</v>
      </c>
      <c r="D168" s="1" t="s">
        <v>16</v>
      </c>
      <c r="E168" s="1" t="s">
        <v>17</v>
      </c>
      <c r="F168" s="1" t="s">
        <v>29</v>
      </c>
      <c r="G168" s="1" t="s">
        <v>61</v>
      </c>
      <c r="H168" s="1" t="s">
        <v>296</v>
      </c>
      <c r="I168" s="1" t="s">
        <v>26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hidden="1" x14ac:dyDescent="0.3">
      <c r="A169" s="1">
        <v>2</v>
      </c>
      <c r="B169" s="1" t="s">
        <v>14</v>
      </c>
      <c r="C169" s="1" t="s">
        <v>295</v>
      </c>
      <c r="D169" s="1" t="s">
        <v>16</v>
      </c>
      <c r="E169" s="1" t="s">
        <v>17</v>
      </c>
      <c r="F169" s="1" t="s">
        <v>18</v>
      </c>
      <c r="G169" s="1" t="s">
        <v>19</v>
      </c>
      <c r="H169" s="1" t="s">
        <v>297</v>
      </c>
      <c r="I169" s="1" t="s">
        <v>21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hidden="1" x14ac:dyDescent="0.3">
      <c r="A170" s="1">
        <v>3</v>
      </c>
      <c r="B170" s="1" t="s">
        <v>14</v>
      </c>
      <c r="C170" s="1" t="s">
        <v>295</v>
      </c>
      <c r="D170" s="1" t="s">
        <v>16</v>
      </c>
      <c r="E170" s="1" t="s">
        <v>17</v>
      </c>
      <c r="F170" s="1" t="s">
        <v>29</v>
      </c>
      <c r="G170" s="1" t="s">
        <v>246</v>
      </c>
      <c r="H170" s="1" t="s">
        <v>298</v>
      </c>
      <c r="I170" s="1" t="s">
        <v>26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hidden="1" x14ac:dyDescent="0.3">
      <c r="A171" s="1">
        <v>4</v>
      </c>
      <c r="B171" s="1" t="s">
        <v>14</v>
      </c>
      <c r="C171" s="1" t="s">
        <v>295</v>
      </c>
      <c r="D171" s="1" t="s">
        <v>16</v>
      </c>
      <c r="E171" s="1" t="s">
        <v>17</v>
      </c>
      <c r="F171" s="1" t="s">
        <v>18</v>
      </c>
      <c r="G171" s="1" t="s">
        <v>19</v>
      </c>
      <c r="H171" s="1" t="s">
        <v>299</v>
      </c>
      <c r="I171" s="1" t="s">
        <v>21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hidden="1" x14ac:dyDescent="0.3">
      <c r="A172" s="1">
        <v>5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29</v>
      </c>
      <c r="G172" s="1" t="s">
        <v>61</v>
      </c>
      <c r="H172" s="1" t="s">
        <v>300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hidden="1" x14ac:dyDescent="0.3">
      <c r="A173" s="1">
        <v>6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29</v>
      </c>
      <c r="G173" s="1" t="s">
        <v>61</v>
      </c>
      <c r="H173" s="1" t="s">
        <v>301</v>
      </c>
      <c r="I173" s="1" t="s">
        <v>26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hidden="1" x14ac:dyDescent="0.3">
      <c r="A174" s="1">
        <v>7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18</v>
      </c>
      <c r="G174" s="1" t="s">
        <v>19</v>
      </c>
      <c r="H174" s="1" t="s">
        <v>302</v>
      </c>
      <c r="I174" s="1" t="s">
        <v>198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hidden="1" x14ac:dyDescent="0.3">
      <c r="A175" s="1">
        <v>8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40</v>
      </c>
      <c r="G175" s="1" t="s">
        <v>242</v>
      </c>
      <c r="H175" s="1" t="s">
        <v>303</v>
      </c>
      <c r="I175" s="1" t="s">
        <v>26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hidden="1" x14ac:dyDescent="0.3">
      <c r="A176" s="1">
        <v>9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29</v>
      </c>
      <c r="G176" s="1" t="s">
        <v>61</v>
      </c>
      <c r="H176" s="1" t="s">
        <v>304</v>
      </c>
      <c r="I176" s="1" t="s">
        <v>26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hidden="1" x14ac:dyDescent="0.3">
      <c r="A177" s="1">
        <v>10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29</v>
      </c>
      <c r="G177" s="1" t="s">
        <v>61</v>
      </c>
      <c r="H177" s="1" t="s">
        <v>305</v>
      </c>
      <c r="I177" s="1" t="s">
        <v>26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hidden="1" x14ac:dyDescent="0.3">
      <c r="A178" s="1">
        <v>11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306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hidden="1" x14ac:dyDescent="0.3">
      <c r="A179" s="1">
        <v>12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29</v>
      </c>
      <c r="G179" s="1" t="s">
        <v>61</v>
      </c>
      <c r="H179" s="1" t="s">
        <v>307</v>
      </c>
      <c r="I179" s="1" t="s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hidden="1" x14ac:dyDescent="0.3">
      <c r="A180" s="1">
        <v>13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18</v>
      </c>
      <c r="G180" s="1" t="s">
        <v>69</v>
      </c>
      <c r="H180" s="1" t="s">
        <v>308</v>
      </c>
      <c r="I180" s="1" t="s">
        <v>21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hidden="1" x14ac:dyDescent="0.3">
      <c r="A181" s="1">
        <v>14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18</v>
      </c>
      <c r="G181" s="1" t="s">
        <v>69</v>
      </c>
      <c r="H181" s="1" t="s">
        <v>309</v>
      </c>
      <c r="I181" s="1" t="s">
        <v>21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hidden="1" x14ac:dyDescent="0.3">
      <c r="A182" s="1">
        <v>15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29</v>
      </c>
      <c r="G182" s="1" t="s">
        <v>61</v>
      </c>
      <c r="H182" s="1" t="s">
        <v>310</v>
      </c>
      <c r="I182" s="1" t="s">
        <v>26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hidden="1" x14ac:dyDescent="0.3">
      <c r="A183" s="1">
        <v>16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29</v>
      </c>
      <c r="G183" s="1" t="s">
        <v>79</v>
      </c>
      <c r="H183" s="1" t="s">
        <v>312</v>
      </c>
      <c r="I183" s="1" t="s">
        <v>26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hidden="1" x14ac:dyDescent="0.3">
      <c r="A184" s="1">
        <v>17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18</v>
      </c>
      <c r="G184" s="1" t="s">
        <v>104</v>
      </c>
      <c r="H184" s="1" t="s">
        <v>314</v>
      </c>
      <c r="I184" s="1" t="s">
        <v>21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hidden="1" x14ac:dyDescent="0.3">
      <c r="A185" s="1">
        <v>18</v>
      </c>
      <c r="B185" s="1" t="s">
        <v>14</v>
      </c>
      <c r="C185" s="1" t="s">
        <v>295</v>
      </c>
      <c r="D185" s="1" t="s">
        <v>16</v>
      </c>
      <c r="E185" s="1" t="s">
        <v>17</v>
      </c>
      <c r="F185" s="1" t="s">
        <v>29</v>
      </c>
      <c r="G185" s="1" t="s">
        <v>79</v>
      </c>
      <c r="H185" s="1" t="s">
        <v>316</v>
      </c>
      <c r="I185" s="1" t="s">
        <v>26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hidden="1" x14ac:dyDescent="0.3">
      <c r="A186" s="1">
        <v>19</v>
      </c>
      <c r="B186" s="1" t="s">
        <v>14</v>
      </c>
      <c r="C186" s="1" t="s">
        <v>295</v>
      </c>
      <c r="D186" s="1" t="s">
        <v>16</v>
      </c>
      <c r="E186" s="1" t="s">
        <v>17</v>
      </c>
      <c r="F186" s="1" t="s">
        <v>29</v>
      </c>
      <c r="G186" s="1" t="s">
        <v>79</v>
      </c>
      <c r="H186" s="1" t="s">
        <v>318</v>
      </c>
      <c r="I186" s="1" t="s">
        <v>26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0</v>
      </c>
      <c r="AJ186" s="1">
        <v>0</v>
      </c>
    </row>
    <row r="187" spans="1:36" hidden="1" x14ac:dyDescent="0.3">
      <c r="A187" s="1">
        <v>20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18</v>
      </c>
      <c r="G187" s="1" t="s">
        <v>104</v>
      </c>
      <c r="H187" s="1" t="s">
        <v>320</v>
      </c>
      <c r="I187" s="1" t="s">
        <v>21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hidden="1" x14ac:dyDescent="0.3">
      <c r="A188" s="1">
        <v>21</v>
      </c>
      <c r="B188" s="1" t="s">
        <v>14</v>
      </c>
      <c r="C188" s="1" t="s">
        <v>295</v>
      </c>
      <c r="D188" s="1" t="s">
        <v>16</v>
      </c>
      <c r="E188" s="1" t="s">
        <v>17</v>
      </c>
      <c r="F188" s="1" t="s">
        <v>29</v>
      </c>
      <c r="G188" s="1" t="s">
        <v>85</v>
      </c>
      <c r="H188" s="1" t="s">
        <v>321</v>
      </c>
      <c r="I188" s="1" t="s">
        <v>26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22</v>
      </c>
      <c r="B189" s="1" t="s">
        <v>14</v>
      </c>
      <c r="C189" s="1" t="s">
        <v>295</v>
      </c>
      <c r="D189" s="1" t="s">
        <v>322</v>
      </c>
      <c r="E189" s="1" t="s">
        <v>17</v>
      </c>
      <c r="F189" s="1" t="s">
        <v>49</v>
      </c>
      <c r="G189" s="1" t="s">
        <v>88</v>
      </c>
      <c r="H189" s="1" t="s">
        <v>189</v>
      </c>
      <c r="I189" s="1" t="s">
        <v>49</v>
      </c>
      <c r="J189" s="1">
        <v>17</v>
      </c>
      <c r="K189" s="1">
        <v>2111</v>
      </c>
      <c r="L189" s="1">
        <v>2111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x14ac:dyDescent="0.3">
      <c r="A190" s="1">
        <v>23</v>
      </c>
      <c r="B190" s="1" t="s">
        <v>14</v>
      </c>
      <c r="C190" s="1" t="s">
        <v>295</v>
      </c>
      <c r="D190" s="1" t="s">
        <v>333</v>
      </c>
      <c r="E190" s="1" t="s">
        <v>17</v>
      </c>
      <c r="F190" s="1" t="s">
        <v>49</v>
      </c>
      <c r="G190" s="1" t="s">
        <v>88</v>
      </c>
      <c r="H190" s="1" t="s">
        <v>191</v>
      </c>
      <c r="I190" s="1" t="s">
        <v>49</v>
      </c>
      <c r="J190" s="1">
        <v>19</v>
      </c>
      <c r="K190" s="1">
        <v>1755</v>
      </c>
      <c r="L190" s="1">
        <v>1755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hidden="1" x14ac:dyDescent="0.3">
      <c r="A191" s="1">
        <v>24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29</v>
      </c>
      <c r="G191" s="1" t="s">
        <v>246</v>
      </c>
      <c r="H191" s="1" t="s">
        <v>324</v>
      </c>
      <c r="I191" s="1" t="s">
        <v>26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hidden="1" x14ac:dyDescent="0.3">
      <c r="A192" s="1">
        <v>25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29</v>
      </c>
      <c r="G192" s="1" t="s">
        <v>30</v>
      </c>
      <c r="H192" s="1" t="s">
        <v>325</v>
      </c>
      <c r="I192" s="1" t="s">
        <v>26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26</v>
      </c>
      <c r="B193" s="1" t="s">
        <v>14</v>
      </c>
      <c r="C193" s="1" t="s">
        <v>295</v>
      </c>
      <c r="D193" s="1" t="s">
        <v>342</v>
      </c>
      <c r="E193" s="1" t="s">
        <v>32</v>
      </c>
      <c r="F193" s="1" t="s">
        <v>75</v>
      </c>
      <c r="G193" s="1" t="s">
        <v>76</v>
      </c>
      <c r="H193" s="1" t="s">
        <v>326</v>
      </c>
      <c r="I193" s="1" t="s">
        <v>26</v>
      </c>
      <c r="J193" s="1">
        <v>2</v>
      </c>
      <c r="K193" s="1">
        <v>69</v>
      </c>
      <c r="L193" s="1">
        <v>69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hidden="1" x14ac:dyDescent="0.3">
      <c r="A194" s="1">
        <v>27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37</v>
      </c>
      <c r="G194" s="1" t="s">
        <v>83</v>
      </c>
      <c r="H194" s="1" t="s">
        <v>327</v>
      </c>
      <c r="I194" s="1" t="s">
        <v>21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hidden="1" x14ac:dyDescent="0.3">
      <c r="A195" s="1">
        <v>28</v>
      </c>
      <c r="B195" s="1" t="s">
        <v>14</v>
      </c>
      <c r="C195" s="1" t="s">
        <v>295</v>
      </c>
      <c r="D195" s="1" t="s">
        <v>16</v>
      </c>
      <c r="E195" s="1" t="s">
        <v>17</v>
      </c>
      <c r="F195" s="1" t="s">
        <v>37</v>
      </c>
      <c r="G195" s="1" t="s">
        <v>38</v>
      </c>
      <c r="H195" s="1" t="s">
        <v>328</v>
      </c>
      <c r="I195" s="1" t="s">
        <v>21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hidden="1" x14ac:dyDescent="0.3">
      <c r="A196" s="1">
        <v>29</v>
      </c>
      <c r="B196" s="1" t="s">
        <v>14</v>
      </c>
      <c r="C196" s="1" t="s">
        <v>295</v>
      </c>
      <c r="D196" s="1" t="s">
        <v>16</v>
      </c>
      <c r="E196" s="1" t="s">
        <v>17</v>
      </c>
      <c r="F196" s="1" t="s">
        <v>37</v>
      </c>
      <c r="G196" s="1" t="s">
        <v>38</v>
      </c>
      <c r="H196" s="1" t="s">
        <v>329</v>
      </c>
      <c r="I196" s="1" t="s">
        <v>21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0</v>
      </c>
      <c r="AJ196" s="1">
        <v>0</v>
      </c>
    </row>
    <row r="197" spans="1:36" x14ac:dyDescent="0.3">
      <c r="A197" s="1">
        <v>30</v>
      </c>
      <c r="B197" s="1" t="s">
        <v>14</v>
      </c>
      <c r="C197" s="1" t="s">
        <v>295</v>
      </c>
      <c r="D197" s="1" t="s">
        <v>542</v>
      </c>
      <c r="E197" s="1" t="s">
        <v>32</v>
      </c>
      <c r="F197" s="1" t="s">
        <v>29</v>
      </c>
      <c r="G197" s="1" t="s">
        <v>268</v>
      </c>
      <c r="H197" s="1" t="s">
        <v>269</v>
      </c>
      <c r="I197" s="1" t="s">
        <v>26</v>
      </c>
      <c r="J197" s="1">
        <v>21</v>
      </c>
      <c r="K197" s="1">
        <v>3003</v>
      </c>
      <c r="L197" s="1">
        <v>3003</v>
      </c>
      <c r="M197" s="1">
        <v>460000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460000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460000</v>
      </c>
      <c r="AJ197" s="1">
        <v>153</v>
      </c>
    </row>
    <row r="198" spans="1:36" x14ac:dyDescent="0.3">
      <c r="A198" s="1">
        <v>31</v>
      </c>
      <c r="B198" s="1" t="s">
        <v>14</v>
      </c>
      <c r="C198" s="1" t="s">
        <v>295</v>
      </c>
      <c r="D198" s="1" t="s">
        <v>330</v>
      </c>
      <c r="E198" s="1" t="s">
        <v>32</v>
      </c>
      <c r="F198" s="1" t="s">
        <v>29</v>
      </c>
      <c r="G198" s="1" t="s">
        <v>268</v>
      </c>
      <c r="H198" s="1" t="s">
        <v>331</v>
      </c>
      <c r="I198" s="1" t="s">
        <v>26</v>
      </c>
      <c r="J198" s="1">
        <v>23</v>
      </c>
      <c r="K198" s="1">
        <v>2310</v>
      </c>
      <c r="L198" s="1">
        <v>2310</v>
      </c>
      <c r="M198" s="1">
        <v>380000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380000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380000</v>
      </c>
      <c r="AJ198" s="1">
        <v>164</v>
      </c>
    </row>
    <row r="199" spans="1:36" hidden="1" x14ac:dyDescent="0.3">
      <c r="A199" s="1">
        <v>32</v>
      </c>
      <c r="B199" s="1" t="s">
        <v>14</v>
      </c>
      <c r="C199" s="1" t="s">
        <v>295</v>
      </c>
      <c r="D199" s="1" t="s">
        <v>16</v>
      </c>
      <c r="E199" s="1" t="s">
        <v>17</v>
      </c>
      <c r="F199" s="1" t="s">
        <v>37</v>
      </c>
      <c r="G199" s="1" t="s">
        <v>38</v>
      </c>
      <c r="H199" s="1" t="s">
        <v>332</v>
      </c>
      <c r="I199" s="1" t="s">
        <v>21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0</v>
      </c>
      <c r="AJ199" s="1">
        <v>0</v>
      </c>
    </row>
    <row r="200" spans="1:36" x14ac:dyDescent="0.3">
      <c r="A200" s="1">
        <v>33</v>
      </c>
      <c r="B200" s="1" t="s">
        <v>14</v>
      </c>
      <c r="C200" s="1" t="s">
        <v>295</v>
      </c>
      <c r="D200" s="1" t="s">
        <v>319</v>
      </c>
      <c r="E200" s="1" t="s">
        <v>17</v>
      </c>
      <c r="F200" s="1" t="s">
        <v>49</v>
      </c>
      <c r="G200" s="1" t="s">
        <v>101</v>
      </c>
      <c r="H200" s="1" t="s">
        <v>200</v>
      </c>
      <c r="I200" s="1" t="s">
        <v>49</v>
      </c>
      <c r="J200" s="1">
        <v>21</v>
      </c>
      <c r="K200" s="1">
        <v>1471</v>
      </c>
      <c r="L200" s="1">
        <v>1471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0</v>
      </c>
      <c r="AJ200" s="1">
        <v>0</v>
      </c>
    </row>
    <row r="201" spans="1:36" x14ac:dyDescent="0.3">
      <c r="A201" s="1">
        <v>34</v>
      </c>
      <c r="B201" s="1" t="s">
        <v>14</v>
      </c>
      <c r="C201" s="1" t="s">
        <v>295</v>
      </c>
      <c r="D201" s="1" t="s">
        <v>342</v>
      </c>
      <c r="E201" s="1" t="s">
        <v>17</v>
      </c>
      <c r="F201" s="1" t="s">
        <v>49</v>
      </c>
      <c r="G201" s="1" t="s">
        <v>101</v>
      </c>
      <c r="H201" s="1" t="s">
        <v>202</v>
      </c>
      <c r="I201" s="1" t="s">
        <v>49</v>
      </c>
      <c r="J201" s="1">
        <v>22</v>
      </c>
      <c r="K201" s="1">
        <v>2633</v>
      </c>
      <c r="L201" s="1">
        <v>2633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0</v>
      </c>
      <c r="AJ201" s="1">
        <v>0</v>
      </c>
    </row>
    <row r="202" spans="1:36" hidden="1" x14ac:dyDescent="0.3">
      <c r="A202" s="1">
        <v>35</v>
      </c>
      <c r="B202" s="1" t="s">
        <v>14</v>
      </c>
      <c r="C202" s="1" t="s">
        <v>295</v>
      </c>
      <c r="D202" s="1" t="s">
        <v>16</v>
      </c>
      <c r="E202" s="1" t="s">
        <v>17</v>
      </c>
      <c r="F202" s="1" t="s">
        <v>18</v>
      </c>
      <c r="G202" s="1" t="s">
        <v>104</v>
      </c>
      <c r="H202" s="1" t="s">
        <v>334</v>
      </c>
      <c r="I202" s="1" t="s">
        <v>21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0</v>
      </c>
      <c r="AJ202" s="1">
        <v>0</v>
      </c>
    </row>
    <row r="203" spans="1:36" x14ac:dyDescent="0.3">
      <c r="A203" s="1">
        <v>36</v>
      </c>
      <c r="B203" s="1" t="s">
        <v>14</v>
      </c>
      <c r="C203" s="1" t="s">
        <v>295</v>
      </c>
      <c r="D203" s="1" t="s">
        <v>335</v>
      </c>
      <c r="E203" s="1" t="s">
        <v>17</v>
      </c>
      <c r="F203" s="1" t="s">
        <v>18</v>
      </c>
      <c r="G203" s="1" t="s">
        <v>107</v>
      </c>
      <c r="H203" s="1" t="s">
        <v>336</v>
      </c>
      <c r="I203" s="1" t="s">
        <v>21</v>
      </c>
      <c r="J203" s="1">
        <v>19</v>
      </c>
      <c r="K203" s="1">
        <v>2484</v>
      </c>
      <c r="L203" s="1">
        <v>2484</v>
      </c>
      <c r="M203" s="1">
        <v>283000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283000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283000</v>
      </c>
      <c r="AJ203" s="1">
        <v>113</v>
      </c>
    </row>
    <row r="204" spans="1:36" x14ac:dyDescent="0.3">
      <c r="A204" s="1">
        <v>37</v>
      </c>
      <c r="B204" s="1" t="s">
        <v>14</v>
      </c>
      <c r="C204" s="1" t="s">
        <v>295</v>
      </c>
      <c r="D204" s="1" t="s">
        <v>315</v>
      </c>
      <c r="E204" s="1" t="s">
        <v>17</v>
      </c>
      <c r="F204" s="1" t="s">
        <v>29</v>
      </c>
      <c r="G204" s="1" t="s">
        <v>61</v>
      </c>
      <c r="H204" s="1" t="s">
        <v>339</v>
      </c>
      <c r="I204" s="1" t="s">
        <v>26</v>
      </c>
      <c r="J204" s="1">
        <v>22</v>
      </c>
      <c r="K204" s="1">
        <v>2742</v>
      </c>
      <c r="L204" s="1">
        <v>2742</v>
      </c>
      <c r="M204" s="1">
        <v>310000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310000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310000</v>
      </c>
      <c r="AJ204" s="1">
        <v>113</v>
      </c>
    </row>
    <row r="205" spans="1:36" x14ac:dyDescent="0.3">
      <c r="A205" s="1">
        <v>38</v>
      </c>
      <c r="B205" s="1" t="s">
        <v>14</v>
      </c>
      <c r="C205" s="1" t="s">
        <v>295</v>
      </c>
      <c r="D205" s="1" t="s">
        <v>340</v>
      </c>
      <c r="E205" s="1" t="s">
        <v>17</v>
      </c>
      <c r="F205" s="1" t="s">
        <v>18</v>
      </c>
      <c r="G205" s="1" t="s">
        <v>69</v>
      </c>
      <c r="H205" s="1" t="s">
        <v>341</v>
      </c>
      <c r="I205" s="1" t="s">
        <v>21</v>
      </c>
      <c r="J205" s="1">
        <v>18</v>
      </c>
      <c r="K205" s="1">
        <v>3512</v>
      </c>
      <c r="L205" s="1">
        <v>3512</v>
      </c>
      <c r="M205" s="1">
        <v>370000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370000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370000</v>
      </c>
      <c r="AJ205" s="1">
        <v>105</v>
      </c>
    </row>
    <row r="206" spans="1:36" x14ac:dyDescent="0.3">
      <c r="A206" s="1">
        <v>39</v>
      </c>
      <c r="B206" s="1" t="s">
        <v>14</v>
      </c>
      <c r="C206" s="1" t="s">
        <v>295</v>
      </c>
      <c r="D206" s="1" t="s">
        <v>565</v>
      </c>
      <c r="E206" s="1" t="s">
        <v>17</v>
      </c>
      <c r="F206" s="1" t="s">
        <v>49</v>
      </c>
      <c r="G206" s="1" t="s">
        <v>101</v>
      </c>
      <c r="H206" s="1" t="s">
        <v>215</v>
      </c>
      <c r="I206" s="1" t="s">
        <v>49</v>
      </c>
      <c r="J206" s="1">
        <v>14</v>
      </c>
      <c r="K206" s="1">
        <v>1692</v>
      </c>
      <c r="L206" s="1">
        <v>1692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0</v>
      </c>
      <c r="AJ206" s="1">
        <v>0</v>
      </c>
    </row>
    <row r="207" spans="1:36" x14ac:dyDescent="0.3">
      <c r="A207" s="1">
        <v>40</v>
      </c>
      <c r="B207" s="1" t="s">
        <v>14</v>
      </c>
      <c r="C207" s="1" t="s">
        <v>295</v>
      </c>
      <c r="D207" s="1" t="s">
        <v>741</v>
      </c>
      <c r="E207" s="1" t="s">
        <v>17</v>
      </c>
      <c r="F207" s="1" t="s">
        <v>49</v>
      </c>
      <c r="G207" s="1" t="s">
        <v>101</v>
      </c>
      <c r="H207" s="1" t="s">
        <v>343</v>
      </c>
      <c r="I207" s="1" t="s">
        <v>49</v>
      </c>
      <c r="J207" s="1">
        <v>20</v>
      </c>
      <c r="K207" s="1">
        <v>2550</v>
      </c>
      <c r="L207" s="1">
        <v>2550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0</v>
      </c>
      <c r="AJ207" s="1">
        <v>0</v>
      </c>
    </row>
    <row r="208" spans="1:36" x14ac:dyDescent="0.3">
      <c r="A208" s="1">
        <v>41</v>
      </c>
      <c r="B208" s="1" t="s">
        <v>14</v>
      </c>
      <c r="C208" s="1" t="s">
        <v>295</v>
      </c>
      <c r="D208" s="1" t="s">
        <v>348</v>
      </c>
      <c r="E208" s="1" t="s">
        <v>17</v>
      </c>
      <c r="F208" s="1" t="s">
        <v>40</v>
      </c>
      <c r="G208" s="1" t="s">
        <v>55</v>
      </c>
      <c r="H208" s="1" t="s">
        <v>349</v>
      </c>
      <c r="I208" s="1" t="s">
        <v>21</v>
      </c>
      <c r="J208" s="1">
        <v>16</v>
      </c>
      <c r="K208" s="1">
        <v>2885</v>
      </c>
      <c r="L208" s="1">
        <v>2885</v>
      </c>
      <c r="M208" s="1">
        <v>292000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292000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292000</v>
      </c>
      <c r="AJ208" s="1">
        <v>101</v>
      </c>
    </row>
    <row r="209" spans="1:36" x14ac:dyDescent="0.3">
      <c r="A209" s="1">
        <v>42</v>
      </c>
      <c r="B209" s="1" t="s">
        <v>14</v>
      </c>
      <c r="C209" s="1" t="s">
        <v>295</v>
      </c>
      <c r="D209" s="1" t="s">
        <v>350</v>
      </c>
      <c r="E209" s="1" t="s">
        <v>17</v>
      </c>
      <c r="F209" s="1" t="s">
        <v>29</v>
      </c>
      <c r="G209" s="1" t="s">
        <v>61</v>
      </c>
      <c r="H209" s="1" t="s">
        <v>351</v>
      </c>
      <c r="I209" s="1" t="s">
        <v>26</v>
      </c>
      <c r="J209" s="1">
        <v>20</v>
      </c>
      <c r="K209" s="1">
        <v>1004</v>
      </c>
      <c r="L209" s="1">
        <v>1004</v>
      </c>
      <c r="M209" s="1">
        <v>148000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148000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148000</v>
      </c>
      <c r="AJ209" s="1">
        <v>147</v>
      </c>
    </row>
    <row r="210" spans="1:36" x14ac:dyDescent="0.3">
      <c r="A210" s="1">
        <v>43</v>
      </c>
      <c r="B210" s="1" t="s">
        <v>14</v>
      </c>
      <c r="C210" s="1" t="s">
        <v>295</v>
      </c>
      <c r="D210" s="1" t="s">
        <v>570</v>
      </c>
      <c r="E210" s="1" t="s">
        <v>17</v>
      </c>
      <c r="F210" s="1" t="s">
        <v>29</v>
      </c>
      <c r="G210" s="1" t="s">
        <v>246</v>
      </c>
      <c r="H210" s="1" t="s">
        <v>353</v>
      </c>
      <c r="I210" s="1" t="s">
        <v>26</v>
      </c>
      <c r="J210" s="1">
        <v>21</v>
      </c>
      <c r="K210" s="1">
        <v>1216</v>
      </c>
      <c r="L210" s="1">
        <v>1216</v>
      </c>
      <c r="M210" s="1">
        <v>164000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164000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164000</v>
      </c>
      <c r="AJ210" s="1">
        <v>134</v>
      </c>
    </row>
    <row r="211" spans="1:36" x14ac:dyDescent="0.3">
      <c r="A211" s="1">
        <v>44</v>
      </c>
      <c r="B211" s="1" t="s">
        <v>14</v>
      </c>
      <c r="C211" s="1" t="s">
        <v>295</v>
      </c>
      <c r="D211" s="1" t="s">
        <v>569</v>
      </c>
      <c r="E211" s="1" t="s">
        <v>32</v>
      </c>
      <c r="F211" s="1" t="s">
        <v>29</v>
      </c>
      <c r="G211" s="1" t="s">
        <v>33</v>
      </c>
      <c r="H211" s="1" t="s">
        <v>354</v>
      </c>
      <c r="I211" s="1" t="s">
        <v>26</v>
      </c>
      <c r="J211" s="1">
        <v>20</v>
      </c>
      <c r="K211" s="1">
        <v>3044</v>
      </c>
      <c r="L211" s="1">
        <v>3044</v>
      </c>
      <c r="M211" s="1">
        <v>400000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400000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400000</v>
      </c>
      <c r="AJ211" s="1">
        <v>131</v>
      </c>
    </row>
    <row r="212" spans="1:36" hidden="1" x14ac:dyDescent="0.3">
      <c r="A212" s="1">
        <v>45</v>
      </c>
      <c r="B212" s="1" t="s">
        <v>14</v>
      </c>
      <c r="C212" s="1" t="s">
        <v>295</v>
      </c>
      <c r="D212" s="1" t="s">
        <v>16</v>
      </c>
      <c r="E212" s="1" t="s">
        <v>17</v>
      </c>
      <c r="F212" s="1" t="s">
        <v>29</v>
      </c>
      <c r="G212" s="1" t="s">
        <v>98</v>
      </c>
      <c r="H212" s="1" t="s">
        <v>355</v>
      </c>
      <c r="I212" s="1" t="s">
        <v>26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hidden="1" x14ac:dyDescent="0.3">
      <c r="A213" s="1">
        <v>46</v>
      </c>
      <c r="B213" s="1" t="s">
        <v>14</v>
      </c>
      <c r="C213" s="1" t="s">
        <v>295</v>
      </c>
      <c r="D213" s="1" t="s">
        <v>16</v>
      </c>
      <c r="E213" s="1" t="s">
        <v>17</v>
      </c>
      <c r="F213" s="1" t="s">
        <v>29</v>
      </c>
      <c r="G213" s="1" t="s">
        <v>61</v>
      </c>
      <c r="H213" s="1" t="s">
        <v>356</v>
      </c>
      <c r="I213" s="1" t="s">
        <v>26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hidden="1" x14ac:dyDescent="0.3">
      <c r="A214" s="1">
        <v>47</v>
      </c>
      <c r="B214" s="1" t="s">
        <v>14</v>
      </c>
      <c r="C214" s="1" t="s">
        <v>295</v>
      </c>
      <c r="D214" s="1" t="s">
        <v>16</v>
      </c>
      <c r="E214" s="1" t="s">
        <v>17</v>
      </c>
      <c r="F214" s="1" t="s">
        <v>29</v>
      </c>
      <c r="G214" s="1" t="s">
        <v>61</v>
      </c>
      <c r="H214" s="1" t="s">
        <v>357</v>
      </c>
      <c r="I214" s="1" t="s">
        <v>26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0</v>
      </c>
      <c r="AJ214" s="1">
        <v>0</v>
      </c>
    </row>
    <row r="215" spans="1:36" hidden="1" x14ac:dyDescent="0.3">
      <c r="A215" s="1">
        <v>48</v>
      </c>
      <c r="B215" s="1" t="s">
        <v>14</v>
      </c>
      <c r="C215" s="1" t="s">
        <v>295</v>
      </c>
      <c r="D215" s="1" t="s">
        <v>16</v>
      </c>
      <c r="E215" s="1" t="s">
        <v>17</v>
      </c>
      <c r="F215" s="1" t="s">
        <v>29</v>
      </c>
      <c r="G215" s="1" t="s">
        <v>61</v>
      </c>
      <c r="H215" s="1" t="s">
        <v>358</v>
      </c>
      <c r="I215" s="1" t="s">
        <v>26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0</v>
      </c>
      <c r="AJ215" s="1">
        <v>0</v>
      </c>
    </row>
    <row r="216" spans="1:36" hidden="1" x14ac:dyDescent="0.3">
      <c r="A216" s="1">
        <v>49</v>
      </c>
      <c r="B216" s="1" t="s">
        <v>14</v>
      </c>
      <c r="C216" s="1" t="s">
        <v>295</v>
      </c>
      <c r="D216" s="1" t="s">
        <v>16</v>
      </c>
      <c r="E216" s="1" t="s">
        <v>17</v>
      </c>
      <c r="F216" s="1" t="s">
        <v>37</v>
      </c>
      <c r="G216" s="1" t="s">
        <v>38</v>
      </c>
      <c r="H216" s="1" t="s">
        <v>359</v>
      </c>
      <c r="I216" s="1" t="s">
        <v>21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0</v>
      </c>
      <c r="AJ216" s="1">
        <v>0</v>
      </c>
    </row>
    <row r="217" spans="1:36" x14ac:dyDescent="0.3">
      <c r="A217" s="1">
        <v>50</v>
      </c>
      <c r="B217" s="1" t="s">
        <v>14</v>
      </c>
      <c r="C217" s="1" t="s">
        <v>295</v>
      </c>
      <c r="D217" s="1" t="s">
        <v>346</v>
      </c>
      <c r="E217" s="1" t="s">
        <v>17</v>
      </c>
      <c r="F217" s="1" t="s">
        <v>29</v>
      </c>
      <c r="G217" s="1" t="s">
        <v>61</v>
      </c>
      <c r="H217" s="1" t="s">
        <v>360</v>
      </c>
      <c r="I217" s="1" t="s">
        <v>26</v>
      </c>
      <c r="J217" s="1">
        <v>22</v>
      </c>
      <c r="K217" s="1">
        <v>3841</v>
      </c>
      <c r="L217" s="1">
        <v>3841</v>
      </c>
      <c r="M217" s="1">
        <v>449000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449000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449000</v>
      </c>
      <c r="AJ217" s="1">
        <v>116</v>
      </c>
    </row>
    <row r="218" spans="1:36" x14ac:dyDescent="0.3">
      <c r="A218" s="1">
        <v>51</v>
      </c>
      <c r="B218" s="1" t="s">
        <v>14</v>
      </c>
      <c r="C218" s="1" t="s">
        <v>295</v>
      </c>
      <c r="D218" s="1" t="s">
        <v>607</v>
      </c>
      <c r="E218" s="1" t="s">
        <v>17</v>
      </c>
      <c r="F218" s="1" t="s">
        <v>29</v>
      </c>
      <c r="G218" s="1" t="s">
        <v>61</v>
      </c>
      <c r="H218" s="1" t="s">
        <v>361</v>
      </c>
      <c r="I218" s="1" t="s">
        <v>26</v>
      </c>
      <c r="J218" s="1">
        <v>21</v>
      </c>
      <c r="K218" s="1">
        <v>3346</v>
      </c>
      <c r="L218" s="1">
        <v>3346</v>
      </c>
      <c r="M218" s="1">
        <v>400000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400000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400000</v>
      </c>
      <c r="AJ218" s="1">
        <v>119</v>
      </c>
    </row>
    <row r="219" spans="1:36" x14ac:dyDescent="0.3">
      <c r="A219" s="1">
        <v>52</v>
      </c>
      <c r="B219" s="1" t="s">
        <v>14</v>
      </c>
      <c r="C219" s="1" t="s">
        <v>295</v>
      </c>
      <c r="D219" s="1" t="s">
        <v>728</v>
      </c>
      <c r="E219" s="1" t="s">
        <v>17</v>
      </c>
      <c r="F219" s="1" t="s">
        <v>29</v>
      </c>
      <c r="G219" s="1" t="s">
        <v>61</v>
      </c>
      <c r="H219" s="1" t="s">
        <v>362</v>
      </c>
      <c r="I219" s="1" t="s">
        <v>26</v>
      </c>
      <c r="J219" s="1">
        <v>20</v>
      </c>
      <c r="K219" s="1">
        <v>2337</v>
      </c>
      <c r="L219" s="1">
        <v>2337</v>
      </c>
      <c r="M219" s="1">
        <v>300000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300000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300000</v>
      </c>
      <c r="AJ219" s="1">
        <v>128</v>
      </c>
    </row>
    <row r="220" spans="1:36" hidden="1" x14ac:dyDescent="0.3">
      <c r="A220" s="1">
        <v>53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29</v>
      </c>
      <c r="G220" s="1" t="s">
        <v>363</v>
      </c>
      <c r="H220" s="1" t="s">
        <v>364</v>
      </c>
      <c r="I220" s="1" t="s">
        <v>21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x14ac:dyDescent="0.3">
      <c r="A221" s="1">
        <v>54</v>
      </c>
      <c r="B221" s="1" t="s">
        <v>14</v>
      </c>
      <c r="C221" s="1" t="s">
        <v>295</v>
      </c>
      <c r="D221" s="1" t="s">
        <v>337</v>
      </c>
      <c r="E221" s="1" t="s">
        <v>17</v>
      </c>
      <c r="F221" s="1" t="s">
        <v>37</v>
      </c>
      <c r="G221" s="1" t="s">
        <v>83</v>
      </c>
      <c r="H221" s="1" t="s">
        <v>365</v>
      </c>
      <c r="I221" s="1" t="s">
        <v>21</v>
      </c>
      <c r="J221" s="1">
        <v>7</v>
      </c>
      <c r="K221" s="1">
        <v>633</v>
      </c>
      <c r="L221" s="1">
        <v>633</v>
      </c>
      <c r="M221" s="1">
        <v>89000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89000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89000</v>
      </c>
      <c r="AJ221" s="1">
        <v>140</v>
      </c>
    </row>
    <row r="222" spans="1:36" hidden="1" x14ac:dyDescent="0.3">
      <c r="A222" s="1">
        <v>55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29</v>
      </c>
      <c r="G222" s="1" t="s">
        <v>44</v>
      </c>
      <c r="H222" s="1" t="s">
        <v>366</v>
      </c>
      <c r="I222" s="1" t="s">
        <v>21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hidden="1" x14ac:dyDescent="0.3">
      <c r="A223" s="1">
        <v>56</v>
      </c>
      <c r="B223" s="1" t="s">
        <v>14</v>
      </c>
      <c r="C223" s="1" t="s">
        <v>295</v>
      </c>
      <c r="D223" s="1" t="s">
        <v>16</v>
      </c>
      <c r="E223" s="1" t="s">
        <v>17</v>
      </c>
      <c r="F223" s="1" t="s">
        <v>29</v>
      </c>
      <c r="G223" s="1" t="s">
        <v>44</v>
      </c>
      <c r="H223" s="1" t="s">
        <v>367</v>
      </c>
      <c r="I223" s="1" t="s">
        <v>21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0</v>
      </c>
      <c r="AJ223" s="1">
        <v>0</v>
      </c>
    </row>
    <row r="224" spans="1:36" hidden="1" x14ac:dyDescent="0.3">
      <c r="A224" s="1">
        <v>57</v>
      </c>
      <c r="B224" s="1" t="s">
        <v>14</v>
      </c>
      <c r="C224" s="1" t="s">
        <v>295</v>
      </c>
      <c r="D224" s="1" t="s">
        <v>16</v>
      </c>
      <c r="E224" s="1" t="s">
        <v>17</v>
      </c>
      <c r="F224" s="1" t="s">
        <v>18</v>
      </c>
      <c r="G224" s="1" t="s">
        <v>368</v>
      </c>
      <c r="H224" s="1" t="s">
        <v>369</v>
      </c>
      <c r="I224" s="1" t="s">
        <v>21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0</v>
      </c>
      <c r="AJ224" s="1">
        <v>0</v>
      </c>
    </row>
    <row r="225" spans="1:36" hidden="1" x14ac:dyDescent="0.3">
      <c r="A225" s="1">
        <v>58</v>
      </c>
      <c r="B225" s="1" t="s">
        <v>14</v>
      </c>
      <c r="C225" s="1" t="s">
        <v>295</v>
      </c>
      <c r="D225" s="1" t="s">
        <v>16</v>
      </c>
      <c r="E225" s="1" t="s">
        <v>17</v>
      </c>
      <c r="F225" s="1" t="s">
        <v>18</v>
      </c>
      <c r="G225" s="1" t="s">
        <v>368</v>
      </c>
      <c r="H225" s="1" t="s">
        <v>370</v>
      </c>
      <c r="I225" s="1" t="s">
        <v>21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0</v>
      </c>
      <c r="AJ225" s="1">
        <v>0</v>
      </c>
    </row>
    <row r="226" spans="1:36" hidden="1" x14ac:dyDescent="0.3">
      <c r="A226" s="1">
        <v>59</v>
      </c>
      <c r="B226" s="1" t="s">
        <v>14</v>
      </c>
      <c r="C226" s="1" t="s">
        <v>295</v>
      </c>
      <c r="D226" s="1" t="s">
        <v>16</v>
      </c>
      <c r="E226" s="1" t="s">
        <v>17</v>
      </c>
      <c r="F226" s="1" t="s">
        <v>18</v>
      </c>
      <c r="G226" s="1" t="s">
        <v>368</v>
      </c>
      <c r="H226" s="1" t="s">
        <v>371</v>
      </c>
      <c r="I226" s="1" t="s">
        <v>21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hidden="1" x14ac:dyDescent="0.3">
      <c r="A227" s="1">
        <v>60</v>
      </c>
      <c r="B227" s="1" t="s">
        <v>14</v>
      </c>
      <c r="C227" s="1" t="s">
        <v>295</v>
      </c>
      <c r="D227" s="1" t="s">
        <v>16</v>
      </c>
      <c r="E227" s="1" t="s">
        <v>17</v>
      </c>
      <c r="F227" s="1" t="s">
        <v>29</v>
      </c>
      <c r="G227" s="1" t="s">
        <v>372</v>
      </c>
      <c r="H227" s="1" t="s">
        <v>373</v>
      </c>
      <c r="I227" s="1" t="s">
        <v>26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hidden="1" x14ac:dyDescent="0.3">
      <c r="A228" s="1">
        <v>61</v>
      </c>
      <c r="B228" s="1" t="s">
        <v>14</v>
      </c>
      <c r="C228" s="1" t="s">
        <v>295</v>
      </c>
      <c r="D228" s="1" t="s">
        <v>16</v>
      </c>
      <c r="E228" s="1" t="s">
        <v>17</v>
      </c>
      <c r="F228" s="1" t="s">
        <v>29</v>
      </c>
      <c r="G228" s="1" t="s">
        <v>372</v>
      </c>
      <c r="H228" s="1" t="s">
        <v>374</v>
      </c>
      <c r="I228" s="1" t="s">
        <v>26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0</v>
      </c>
      <c r="AJ228" s="1">
        <v>0</v>
      </c>
    </row>
    <row r="229" spans="1:36" x14ac:dyDescent="0.3">
      <c r="A229" s="2"/>
      <c r="B229" s="2" t="s">
        <v>47</v>
      </c>
      <c r="C229" s="2" t="s">
        <v>295</v>
      </c>
      <c r="D229" s="2"/>
      <c r="E229" s="2"/>
      <c r="F229" s="2"/>
      <c r="G229" s="2"/>
      <c r="H229" s="2"/>
      <c r="I229" s="2"/>
      <c r="J229" s="2"/>
      <c r="K229" s="2">
        <v>44638</v>
      </c>
      <c r="L229" s="2">
        <v>44638</v>
      </c>
      <c r="M229" s="2">
        <v>4045000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4045000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4045000</v>
      </c>
      <c r="AJ229" s="2"/>
    </row>
    <row r="230" spans="1:36" hidden="1" x14ac:dyDescent="0.3">
      <c r="A230" s="1">
        <v>1</v>
      </c>
      <c r="B230" s="1" t="s">
        <v>14</v>
      </c>
      <c r="C230" s="1" t="s">
        <v>375</v>
      </c>
      <c r="D230" s="1" t="s">
        <v>16</v>
      </c>
      <c r="E230" s="1" t="s">
        <v>32</v>
      </c>
      <c r="F230" s="1" t="s">
        <v>118</v>
      </c>
      <c r="G230" s="1" t="s">
        <v>164</v>
      </c>
      <c r="H230" s="1" t="s">
        <v>376</v>
      </c>
      <c r="I230" s="1" t="s">
        <v>26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hidden="1" x14ac:dyDescent="0.3">
      <c r="A231" s="1">
        <v>2</v>
      </c>
      <c r="B231" s="1" t="s">
        <v>14</v>
      </c>
      <c r="C231" s="1" t="s">
        <v>375</v>
      </c>
      <c r="D231" s="1" t="s">
        <v>16</v>
      </c>
      <c r="E231" s="1" t="s">
        <v>17</v>
      </c>
      <c r="F231" s="1" t="s">
        <v>49</v>
      </c>
      <c r="G231" s="1" t="s">
        <v>63</v>
      </c>
      <c r="H231" s="1" t="s">
        <v>377</v>
      </c>
      <c r="I231" s="1" t="s">
        <v>49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hidden="1" x14ac:dyDescent="0.3">
      <c r="A232" s="1">
        <v>3</v>
      </c>
      <c r="B232" s="1" t="s">
        <v>14</v>
      </c>
      <c r="C232" s="1" t="s">
        <v>375</v>
      </c>
      <c r="D232" s="1" t="s">
        <v>16</v>
      </c>
      <c r="E232" s="1" t="s">
        <v>17</v>
      </c>
      <c r="F232" s="1" t="s">
        <v>29</v>
      </c>
      <c r="G232" s="1" t="s">
        <v>61</v>
      </c>
      <c r="H232" s="1" t="s">
        <v>378</v>
      </c>
      <c r="I232" s="1" t="s">
        <v>26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hidden="1" x14ac:dyDescent="0.3">
      <c r="A233" s="1">
        <v>4</v>
      </c>
      <c r="B233" s="1" t="s">
        <v>14</v>
      </c>
      <c r="C233" s="1" t="s">
        <v>375</v>
      </c>
      <c r="D233" s="1" t="s">
        <v>16</v>
      </c>
      <c r="E233" s="1" t="s">
        <v>17</v>
      </c>
      <c r="F233" s="1" t="s">
        <v>29</v>
      </c>
      <c r="G233" s="1" t="s">
        <v>61</v>
      </c>
      <c r="H233" s="1" t="s">
        <v>379</v>
      </c>
      <c r="I233" s="1" t="s">
        <v>26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hidden="1" x14ac:dyDescent="0.3">
      <c r="A234" s="1">
        <v>5</v>
      </c>
      <c r="B234" s="1" t="s">
        <v>14</v>
      </c>
      <c r="C234" s="1" t="s">
        <v>375</v>
      </c>
      <c r="D234" s="1" t="s">
        <v>16</v>
      </c>
      <c r="E234" s="1" t="s">
        <v>17</v>
      </c>
      <c r="F234" s="1" t="s">
        <v>29</v>
      </c>
      <c r="G234" s="1" t="s">
        <v>61</v>
      </c>
      <c r="H234" s="1" t="s">
        <v>380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hidden="1" x14ac:dyDescent="0.3">
      <c r="A235" s="1">
        <v>6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29</v>
      </c>
      <c r="G235" s="1" t="s">
        <v>61</v>
      </c>
      <c r="H235" s="1" t="s">
        <v>381</v>
      </c>
      <c r="I235" s="1" t="s">
        <v>26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hidden="1" x14ac:dyDescent="0.3">
      <c r="A236" s="1">
        <v>7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18</v>
      </c>
      <c r="G236" s="1" t="s">
        <v>69</v>
      </c>
      <c r="H236" s="1" t="s">
        <v>382</v>
      </c>
      <c r="I236" s="1" t="s">
        <v>21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hidden="1" x14ac:dyDescent="0.3">
      <c r="A237" s="1">
        <v>8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29</v>
      </c>
      <c r="G237" s="1" t="s">
        <v>61</v>
      </c>
      <c r="H237" s="1" t="s">
        <v>383</v>
      </c>
      <c r="I237" s="1" t="s">
        <v>26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hidden="1" x14ac:dyDescent="0.3">
      <c r="A238" s="1">
        <v>9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29</v>
      </c>
      <c r="G238" s="1" t="s">
        <v>61</v>
      </c>
      <c r="H238" s="1" t="s">
        <v>384</v>
      </c>
      <c r="I238" s="1" t="s">
        <v>26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hidden="1" x14ac:dyDescent="0.3">
      <c r="A239" s="1">
        <v>10</v>
      </c>
      <c r="B239" s="1" t="s">
        <v>14</v>
      </c>
      <c r="C239" s="1" t="s">
        <v>375</v>
      </c>
      <c r="D239" s="1" t="s">
        <v>16</v>
      </c>
      <c r="E239" s="1" t="s">
        <v>17</v>
      </c>
      <c r="F239" s="1" t="s">
        <v>29</v>
      </c>
      <c r="G239" s="1" t="s">
        <v>61</v>
      </c>
      <c r="H239" s="1" t="s">
        <v>385</v>
      </c>
      <c r="I239" s="1" t="s">
        <v>26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hidden="1" x14ac:dyDescent="0.3">
      <c r="A240" s="1">
        <v>11</v>
      </c>
      <c r="B240" s="1" t="s">
        <v>14</v>
      </c>
      <c r="C240" s="1" t="s">
        <v>375</v>
      </c>
      <c r="D240" s="1" t="s">
        <v>16</v>
      </c>
      <c r="E240" s="1" t="s">
        <v>17</v>
      </c>
      <c r="F240" s="1" t="s">
        <v>18</v>
      </c>
      <c r="G240" s="1" t="s">
        <v>19</v>
      </c>
      <c r="H240" s="1" t="s">
        <v>386</v>
      </c>
      <c r="I240" s="1" t="s">
        <v>198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hidden="1" x14ac:dyDescent="0.3">
      <c r="A241" s="1">
        <v>12</v>
      </c>
      <c r="B241" s="1" t="s">
        <v>14</v>
      </c>
      <c r="C241" s="1" t="s">
        <v>375</v>
      </c>
      <c r="D241" s="1" t="s">
        <v>16</v>
      </c>
      <c r="E241" s="1" t="s">
        <v>17</v>
      </c>
      <c r="F241" s="1" t="s">
        <v>29</v>
      </c>
      <c r="G241" s="1" t="s">
        <v>79</v>
      </c>
      <c r="H241" s="1" t="s">
        <v>388</v>
      </c>
      <c r="I241" s="1" t="s">
        <v>26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0</v>
      </c>
      <c r="AJ241" s="1">
        <v>0</v>
      </c>
    </row>
    <row r="242" spans="1:36" hidden="1" x14ac:dyDescent="0.3">
      <c r="A242" s="1">
        <v>13</v>
      </c>
      <c r="B242" s="1" t="s">
        <v>14</v>
      </c>
      <c r="C242" s="1" t="s">
        <v>375</v>
      </c>
      <c r="D242" s="1" t="s">
        <v>16</v>
      </c>
      <c r="E242" s="1" t="s">
        <v>17</v>
      </c>
      <c r="F242" s="1" t="s">
        <v>18</v>
      </c>
      <c r="G242" s="1" t="s">
        <v>104</v>
      </c>
      <c r="H242" s="1" t="s">
        <v>390</v>
      </c>
      <c r="I242" s="1" t="s">
        <v>21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hidden="1" x14ac:dyDescent="0.3">
      <c r="A243" s="1">
        <v>14</v>
      </c>
      <c r="B243" s="1" t="s">
        <v>14</v>
      </c>
      <c r="C243" s="1" t="s">
        <v>375</v>
      </c>
      <c r="D243" s="1" t="s">
        <v>16</v>
      </c>
      <c r="E243" s="1" t="s">
        <v>17</v>
      </c>
      <c r="F243" s="1" t="s">
        <v>29</v>
      </c>
      <c r="G243" s="1" t="s">
        <v>195</v>
      </c>
      <c r="H243" s="1" t="s">
        <v>393</v>
      </c>
      <c r="I243" s="1" t="s">
        <v>26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15</v>
      </c>
      <c r="B244" s="1" t="s">
        <v>14</v>
      </c>
      <c r="C244" s="1" t="s">
        <v>375</v>
      </c>
      <c r="D244" s="1" t="s">
        <v>389</v>
      </c>
      <c r="E244" s="1" t="s">
        <v>17</v>
      </c>
      <c r="F244" s="1" t="s">
        <v>49</v>
      </c>
      <c r="G244" s="1" t="s">
        <v>88</v>
      </c>
      <c r="H244" s="1" t="s">
        <v>185</v>
      </c>
      <c r="I244" s="1" t="s">
        <v>49</v>
      </c>
      <c r="J244" s="1">
        <v>11</v>
      </c>
      <c r="K244" s="1">
        <v>837</v>
      </c>
      <c r="L244" s="1">
        <v>837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16</v>
      </c>
      <c r="B245" s="1" t="s">
        <v>14</v>
      </c>
      <c r="C245" s="1" t="s">
        <v>375</v>
      </c>
      <c r="D245" s="1" t="s">
        <v>416</v>
      </c>
      <c r="E245" s="1" t="s">
        <v>17</v>
      </c>
      <c r="F245" s="1" t="s">
        <v>49</v>
      </c>
      <c r="G245" s="1" t="s">
        <v>88</v>
      </c>
      <c r="H245" s="1" t="s">
        <v>187</v>
      </c>
      <c r="I245" s="1" t="s">
        <v>49</v>
      </c>
      <c r="J245" s="1">
        <v>20</v>
      </c>
      <c r="K245" s="1">
        <v>1354</v>
      </c>
      <c r="L245" s="1">
        <v>1354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0</v>
      </c>
      <c r="AJ245" s="1">
        <v>0</v>
      </c>
    </row>
    <row r="246" spans="1:36" x14ac:dyDescent="0.3">
      <c r="A246" s="1">
        <v>17</v>
      </c>
      <c r="B246" s="1" t="s">
        <v>14</v>
      </c>
      <c r="C246" s="1" t="s">
        <v>375</v>
      </c>
      <c r="D246" s="1" t="s">
        <v>387</v>
      </c>
      <c r="E246" s="1" t="s">
        <v>17</v>
      </c>
      <c r="F246" s="1" t="s">
        <v>49</v>
      </c>
      <c r="G246" s="1" t="s">
        <v>88</v>
      </c>
      <c r="H246" s="1" t="s">
        <v>490</v>
      </c>
      <c r="I246" s="1" t="s">
        <v>49</v>
      </c>
      <c r="J246" s="1">
        <v>14</v>
      </c>
      <c r="K246" s="1">
        <v>1074</v>
      </c>
      <c r="L246" s="1">
        <v>1074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0</v>
      </c>
      <c r="AJ246" s="1">
        <v>0</v>
      </c>
    </row>
    <row r="247" spans="1:36" hidden="1" x14ac:dyDescent="0.3">
      <c r="A247" s="1">
        <v>18</v>
      </c>
      <c r="B247" s="1" t="s">
        <v>14</v>
      </c>
      <c r="C247" s="1" t="s">
        <v>375</v>
      </c>
      <c r="D247" s="1" t="s">
        <v>16</v>
      </c>
      <c r="E247" s="1" t="s">
        <v>17</v>
      </c>
      <c r="F247" s="1" t="s">
        <v>37</v>
      </c>
      <c r="G247" s="1" t="s">
        <v>83</v>
      </c>
      <c r="H247" s="1" t="s">
        <v>396</v>
      </c>
      <c r="I247" s="1" t="s">
        <v>198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0</v>
      </c>
      <c r="AJ247" s="1">
        <v>0</v>
      </c>
    </row>
    <row r="248" spans="1:36" hidden="1" x14ac:dyDescent="0.3">
      <c r="A248" s="1">
        <v>19</v>
      </c>
      <c r="B248" s="1" t="s">
        <v>14</v>
      </c>
      <c r="C248" s="1" t="s">
        <v>375</v>
      </c>
      <c r="D248" s="1" t="s">
        <v>16</v>
      </c>
      <c r="E248" s="1" t="s">
        <v>17</v>
      </c>
      <c r="F248" s="1" t="s">
        <v>37</v>
      </c>
      <c r="G248" s="1" t="s">
        <v>38</v>
      </c>
      <c r="H248" s="1" t="s">
        <v>397</v>
      </c>
      <c r="I248" s="1" t="s">
        <v>21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0</v>
      </c>
      <c r="AJ248" s="1">
        <v>0</v>
      </c>
    </row>
    <row r="249" spans="1:36" x14ac:dyDescent="0.3">
      <c r="A249" s="1">
        <v>20</v>
      </c>
      <c r="B249" s="1" t="s">
        <v>14</v>
      </c>
      <c r="C249" s="1" t="s">
        <v>375</v>
      </c>
      <c r="D249" s="1" t="s">
        <v>402</v>
      </c>
      <c r="E249" s="1" t="s">
        <v>17</v>
      </c>
      <c r="F249" s="1" t="s">
        <v>49</v>
      </c>
      <c r="G249" s="1" t="s">
        <v>101</v>
      </c>
      <c r="H249" s="1" t="s">
        <v>399</v>
      </c>
      <c r="I249" s="1" t="s">
        <v>49</v>
      </c>
      <c r="J249" s="1">
        <v>20</v>
      </c>
      <c r="K249" s="1">
        <v>1056</v>
      </c>
      <c r="L249" s="1">
        <v>1056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0</v>
      </c>
      <c r="AJ249" s="1">
        <v>0</v>
      </c>
    </row>
    <row r="250" spans="1:36" x14ac:dyDescent="0.3">
      <c r="A250" s="1">
        <v>21</v>
      </c>
      <c r="B250" s="1" t="s">
        <v>14</v>
      </c>
      <c r="C250" s="1" t="s">
        <v>375</v>
      </c>
      <c r="D250" s="1" t="s">
        <v>574</v>
      </c>
      <c r="E250" s="1" t="s">
        <v>17</v>
      </c>
      <c r="F250" s="1" t="s">
        <v>49</v>
      </c>
      <c r="G250" s="1" t="s">
        <v>101</v>
      </c>
      <c r="H250" s="1" t="s">
        <v>471</v>
      </c>
      <c r="I250" s="1" t="s">
        <v>49</v>
      </c>
      <c r="J250" s="1">
        <v>21</v>
      </c>
      <c r="K250" s="1">
        <v>2000</v>
      </c>
      <c r="L250" s="1">
        <v>2000</v>
      </c>
      <c r="M250" s="1">
        <v>0</v>
      </c>
      <c r="N250" s="1">
        <v>0</v>
      </c>
      <c r="O250" s="1">
        <v>0</v>
      </c>
      <c r="P250" s="1">
        <v>0</v>
      </c>
      <c r="Q250" s="1">
        <v>5000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5000</v>
      </c>
      <c r="X250" s="1">
        <v>0</v>
      </c>
      <c r="Y250" s="1">
        <v>0</v>
      </c>
      <c r="Z250" s="1">
        <v>4000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4000</v>
      </c>
      <c r="AI250" s="7">
        <v>9000</v>
      </c>
      <c r="AJ250" s="1">
        <v>0</v>
      </c>
    </row>
    <row r="251" spans="1:36" x14ac:dyDescent="0.3">
      <c r="A251" s="1">
        <v>22</v>
      </c>
      <c r="B251" s="1" t="s">
        <v>14</v>
      </c>
      <c r="C251" s="1" t="s">
        <v>375</v>
      </c>
      <c r="D251" s="1" t="s">
        <v>394</v>
      </c>
      <c r="E251" s="1" t="s">
        <v>17</v>
      </c>
      <c r="F251" s="1" t="s">
        <v>49</v>
      </c>
      <c r="G251" s="1" t="s">
        <v>101</v>
      </c>
      <c r="H251" s="1" t="s">
        <v>271</v>
      </c>
      <c r="I251" s="1" t="s">
        <v>49</v>
      </c>
      <c r="J251" s="1">
        <v>20</v>
      </c>
      <c r="K251" s="1">
        <v>1306</v>
      </c>
      <c r="L251" s="1">
        <v>1306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0</v>
      </c>
      <c r="AJ251" s="1">
        <v>0</v>
      </c>
    </row>
    <row r="252" spans="1:36" x14ac:dyDescent="0.3">
      <c r="A252" s="1">
        <v>23</v>
      </c>
      <c r="B252" s="1" t="s">
        <v>14</v>
      </c>
      <c r="C252" s="1" t="s">
        <v>375</v>
      </c>
      <c r="D252" s="1" t="s">
        <v>408</v>
      </c>
      <c r="E252" s="1" t="s">
        <v>17</v>
      </c>
      <c r="F252" s="1" t="s">
        <v>29</v>
      </c>
      <c r="G252" s="1" t="s">
        <v>61</v>
      </c>
      <c r="H252" s="1" t="s">
        <v>407</v>
      </c>
      <c r="I252" s="1" t="s">
        <v>26</v>
      </c>
      <c r="J252" s="1">
        <v>21</v>
      </c>
      <c r="K252" s="1">
        <v>2944</v>
      </c>
      <c r="L252" s="1">
        <v>2944</v>
      </c>
      <c r="M252" s="1">
        <v>390000</v>
      </c>
      <c r="N252" s="1">
        <v>0</v>
      </c>
      <c r="O252" s="1">
        <v>0</v>
      </c>
      <c r="P252" s="1">
        <v>0</v>
      </c>
      <c r="Q252" s="1">
        <v>25300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415300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415300</v>
      </c>
      <c r="AJ252" s="1">
        <v>132</v>
      </c>
    </row>
    <row r="253" spans="1:36" x14ac:dyDescent="0.3">
      <c r="A253" s="1">
        <v>24</v>
      </c>
      <c r="B253" s="1" t="s">
        <v>14</v>
      </c>
      <c r="C253" s="1" t="s">
        <v>375</v>
      </c>
      <c r="D253" s="1" t="s">
        <v>599</v>
      </c>
      <c r="E253" s="1" t="s">
        <v>17</v>
      </c>
      <c r="F253" s="1" t="s">
        <v>29</v>
      </c>
      <c r="G253" s="1" t="s">
        <v>61</v>
      </c>
      <c r="H253" s="1" t="s">
        <v>409</v>
      </c>
      <c r="I253" s="1" t="s">
        <v>26</v>
      </c>
      <c r="J253" s="1">
        <v>21</v>
      </c>
      <c r="K253" s="1">
        <v>2319</v>
      </c>
      <c r="L253" s="1">
        <v>2319</v>
      </c>
      <c r="M253" s="1">
        <v>300000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300000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300000</v>
      </c>
      <c r="AJ253" s="1">
        <v>129</v>
      </c>
    </row>
    <row r="254" spans="1:36" x14ac:dyDescent="0.3">
      <c r="A254" s="1">
        <v>25</v>
      </c>
      <c r="B254" s="1" t="s">
        <v>14</v>
      </c>
      <c r="C254" s="1" t="s">
        <v>375</v>
      </c>
      <c r="D254" s="1" t="s">
        <v>90</v>
      </c>
      <c r="E254" s="1" t="s">
        <v>17</v>
      </c>
      <c r="F254" s="1" t="s">
        <v>29</v>
      </c>
      <c r="G254" s="1" t="s">
        <v>61</v>
      </c>
      <c r="H254" s="1" t="s">
        <v>411</v>
      </c>
      <c r="I254" s="1" t="s">
        <v>26</v>
      </c>
      <c r="J254" s="1">
        <v>20</v>
      </c>
      <c r="K254" s="1">
        <v>1252</v>
      </c>
      <c r="L254" s="1">
        <v>1252</v>
      </c>
      <c r="M254" s="1">
        <v>230000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230000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230000</v>
      </c>
      <c r="AJ254" s="1">
        <v>183</v>
      </c>
    </row>
    <row r="255" spans="1:36" x14ac:dyDescent="0.3">
      <c r="A255" s="1">
        <v>26</v>
      </c>
      <c r="B255" s="1" t="s">
        <v>14</v>
      </c>
      <c r="C255" s="1" t="s">
        <v>375</v>
      </c>
      <c r="D255" s="1" t="s">
        <v>412</v>
      </c>
      <c r="E255" s="1" t="s">
        <v>17</v>
      </c>
      <c r="F255" s="1" t="s">
        <v>29</v>
      </c>
      <c r="G255" s="1" t="s">
        <v>61</v>
      </c>
      <c r="H255" s="1" t="s">
        <v>413</v>
      </c>
      <c r="I255" s="1" t="s">
        <v>26</v>
      </c>
      <c r="J255" s="1">
        <v>22</v>
      </c>
      <c r="K255" s="1">
        <v>1030</v>
      </c>
      <c r="L255" s="1">
        <v>1030</v>
      </c>
      <c r="M255" s="1">
        <v>180000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180000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180000</v>
      </c>
      <c r="AJ255" s="1">
        <v>174</v>
      </c>
    </row>
    <row r="256" spans="1:36" x14ac:dyDescent="0.3">
      <c r="A256" s="1">
        <v>27</v>
      </c>
      <c r="B256" s="1" t="s">
        <v>14</v>
      </c>
      <c r="C256" s="1" t="s">
        <v>375</v>
      </c>
      <c r="D256" s="1" t="s">
        <v>414</v>
      </c>
      <c r="E256" s="1" t="s">
        <v>32</v>
      </c>
      <c r="F256" s="1" t="s">
        <v>29</v>
      </c>
      <c r="G256" s="1" t="s">
        <v>33</v>
      </c>
      <c r="H256" s="1" t="s">
        <v>415</v>
      </c>
      <c r="I256" s="1" t="s">
        <v>26</v>
      </c>
      <c r="J256" s="1">
        <v>21</v>
      </c>
      <c r="K256" s="1">
        <v>2424</v>
      </c>
      <c r="L256" s="1">
        <v>2424</v>
      </c>
      <c r="M256" s="1">
        <v>320000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320000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320000</v>
      </c>
      <c r="AJ256" s="1">
        <v>132</v>
      </c>
    </row>
    <row r="257" spans="1:36" hidden="1" x14ac:dyDescent="0.3">
      <c r="A257" s="1">
        <v>28</v>
      </c>
      <c r="B257" s="1" t="s">
        <v>14</v>
      </c>
      <c r="C257" s="1" t="s">
        <v>375</v>
      </c>
      <c r="D257" s="1" t="s">
        <v>16</v>
      </c>
      <c r="E257" s="1" t="s">
        <v>17</v>
      </c>
      <c r="F257" s="1" t="s">
        <v>37</v>
      </c>
      <c r="G257" s="1" t="s">
        <v>123</v>
      </c>
      <c r="H257" s="1" t="s">
        <v>417</v>
      </c>
      <c r="I257" s="1" t="s">
        <v>21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0</v>
      </c>
      <c r="AJ257" s="1">
        <v>0</v>
      </c>
    </row>
    <row r="258" spans="1:36" x14ac:dyDescent="0.3">
      <c r="A258" s="1">
        <v>29</v>
      </c>
      <c r="B258" s="1" t="s">
        <v>14</v>
      </c>
      <c r="C258" s="1" t="s">
        <v>375</v>
      </c>
      <c r="D258" s="1" t="s">
        <v>391</v>
      </c>
      <c r="E258" s="1" t="s">
        <v>17</v>
      </c>
      <c r="F258" s="1" t="s">
        <v>29</v>
      </c>
      <c r="G258" s="1" t="s">
        <v>144</v>
      </c>
      <c r="H258" s="1" t="s">
        <v>418</v>
      </c>
      <c r="I258" s="1" t="s">
        <v>21</v>
      </c>
      <c r="J258" s="1">
        <v>20</v>
      </c>
      <c r="K258" s="1">
        <v>2266</v>
      </c>
      <c r="L258" s="1">
        <v>2266</v>
      </c>
      <c r="M258" s="1">
        <v>480000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480000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480000</v>
      </c>
      <c r="AJ258" s="1">
        <v>211</v>
      </c>
    </row>
    <row r="259" spans="1:36" hidden="1" x14ac:dyDescent="0.3">
      <c r="A259" s="1">
        <v>30</v>
      </c>
      <c r="B259" s="1" t="s">
        <v>14</v>
      </c>
      <c r="C259" s="1" t="s">
        <v>375</v>
      </c>
      <c r="D259" s="1" t="s">
        <v>16</v>
      </c>
      <c r="E259" s="1" t="s">
        <v>17</v>
      </c>
      <c r="F259" s="1" t="s">
        <v>29</v>
      </c>
      <c r="G259" s="1" t="s">
        <v>61</v>
      </c>
      <c r="H259" s="1" t="s">
        <v>419</v>
      </c>
      <c r="I259" s="1" t="s">
        <v>26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0</v>
      </c>
      <c r="AJ259" s="1">
        <v>0</v>
      </c>
    </row>
    <row r="260" spans="1:36" x14ac:dyDescent="0.3">
      <c r="A260" s="1">
        <v>31</v>
      </c>
      <c r="B260" s="1" t="s">
        <v>14</v>
      </c>
      <c r="C260" s="1" t="s">
        <v>375</v>
      </c>
      <c r="D260" s="1" t="s">
        <v>450</v>
      </c>
      <c r="E260" s="1" t="s">
        <v>17</v>
      </c>
      <c r="F260" s="1" t="s">
        <v>29</v>
      </c>
      <c r="G260" s="1" t="s">
        <v>61</v>
      </c>
      <c r="H260" s="1" t="s">
        <v>420</v>
      </c>
      <c r="I260" s="1" t="s">
        <v>26</v>
      </c>
      <c r="J260" s="1">
        <v>22</v>
      </c>
      <c r="K260" s="1">
        <v>2622</v>
      </c>
      <c r="L260" s="1">
        <v>2622</v>
      </c>
      <c r="M260" s="1">
        <v>300000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300000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300000</v>
      </c>
      <c r="AJ260" s="1">
        <v>114</v>
      </c>
    </row>
    <row r="261" spans="1:36" hidden="1" x14ac:dyDescent="0.3">
      <c r="A261" s="1">
        <v>32</v>
      </c>
      <c r="B261" s="1" t="s">
        <v>14</v>
      </c>
      <c r="C261" s="1" t="s">
        <v>375</v>
      </c>
      <c r="D261" s="1" t="s">
        <v>16</v>
      </c>
      <c r="E261" s="1" t="s">
        <v>17</v>
      </c>
      <c r="F261" s="1" t="s">
        <v>29</v>
      </c>
      <c r="G261" s="1" t="s">
        <v>44</v>
      </c>
      <c r="H261" s="1" t="s">
        <v>421</v>
      </c>
      <c r="I261" s="1" t="s">
        <v>21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0</v>
      </c>
      <c r="AJ261" s="1">
        <v>0</v>
      </c>
    </row>
    <row r="262" spans="1:36" hidden="1" x14ac:dyDescent="0.3">
      <c r="A262" s="1">
        <v>33</v>
      </c>
      <c r="B262" s="1" t="s">
        <v>14</v>
      </c>
      <c r="C262" s="1" t="s">
        <v>375</v>
      </c>
      <c r="D262" s="1" t="s">
        <v>16</v>
      </c>
      <c r="E262" s="1" t="s">
        <v>17</v>
      </c>
      <c r="F262" s="1" t="s">
        <v>29</v>
      </c>
      <c r="G262" s="1" t="s">
        <v>44</v>
      </c>
      <c r="H262" s="1" t="s">
        <v>422</v>
      </c>
      <c r="I262" s="1" t="s">
        <v>21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0</v>
      </c>
      <c r="AJ262" s="1">
        <v>0</v>
      </c>
    </row>
    <row r="263" spans="1:36" hidden="1" x14ac:dyDescent="0.3">
      <c r="A263" s="1">
        <v>34</v>
      </c>
      <c r="B263" s="1" t="s">
        <v>14</v>
      </c>
      <c r="C263" s="1" t="s">
        <v>375</v>
      </c>
      <c r="D263" s="1" t="s">
        <v>16</v>
      </c>
      <c r="E263" s="1" t="s">
        <v>17</v>
      </c>
      <c r="F263" s="1" t="s">
        <v>18</v>
      </c>
      <c r="G263" s="1" t="s">
        <v>368</v>
      </c>
      <c r="H263" s="1" t="s">
        <v>423</v>
      </c>
      <c r="I263" s="1" t="s">
        <v>21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hidden="1" x14ac:dyDescent="0.3">
      <c r="A264" s="1">
        <v>35</v>
      </c>
      <c r="B264" s="1" t="s">
        <v>14</v>
      </c>
      <c r="C264" s="1" t="s">
        <v>375</v>
      </c>
      <c r="D264" s="1" t="s">
        <v>16</v>
      </c>
      <c r="E264" s="1" t="s">
        <v>17</v>
      </c>
      <c r="F264" s="1" t="s">
        <v>18</v>
      </c>
      <c r="G264" s="1" t="s">
        <v>368</v>
      </c>
      <c r="H264" s="1" t="s">
        <v>424</v>
      </c>
      <c r="I264" s="1" t="s">
        <v>21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hidden="1" x14ac:dyDescent="0.3">
      <c r="A265" s="1">
        <v>36</v>
      </c>
      <c r="B265" s="1" t="s">
        <v>14</v>
      </c>
      <c r="C265" s="1" t="s">
        <v>375</v>
      </c>
      <c r="D265" s="1" t="s">
        <v>16</v>
      </c>
      <c r="E265" s="1" t="s">
        <v>17</v>
      </c>
      <c r="F265" s="1" t="s">
        <v>18</v>
      </c>
      <c r="G265" s="1" t="s">
        <v>368</v>
      </c>
      <c r="H265" s="1" t="s">
        <v>425</v>
      </c>
      <c r="I265" s="1" t="s">
        <v>21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0</v>
      </c>
      <c r="AJ265" s="1">
        <v>0</v>
      </c>
    </row>
    <row r="266" spans="1:36" x14ac:dyDescent="0.3">
      <c r="A266" s="2"/>
      <c r="B266" s="2" t="s">
        <v>47</v>
      </c>
      <c r="C266" s="2" t="s">
        <v>375</v>
      </c>
      <c r="D266" s="2"/>
      <c r="E266" s="2"/>
      <c r="F266" s="2"/>
      <c r="G266" s="2"/>
      <c r="H266" s="2"/>
      <c r="I266" s="2"/>
      <c r="J266" s="2"/>
      <c r="K266" s="2">
        <v>22484</v>
      </c>
      <c r="L266" s="2">
        <v>22484</v>
      </c>
      <c r="M266" s="2">
        <v>2200000</v>
      </c>
      <c r="N266" s="2">
        <v>0</v>
      </c>
      <c r="O266" s="2">
        <v>0</v>
      </c>
      <c r="P266" s="2">
        <v>0</v>
      </c>
      <c r="Q266" s="2">
        <v>30300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2230300</v>
      </c>
      <c r="X266" s="2">
        <v>0</v>
      </c>
      <c r="Y266" s="2">
        <v>0</v>
      </c>
      <c r="Z266" s="2">
        <v>4000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4000</v>
      </c>
      <c r="AI266" s="2">
        <v>2234300</v>
      </c>
      <c r="AJ266" s="2"/>
    </row>
    <row r="267" spans="1:36" hidden="1" x14ac:dyDescent="0.3">
      <c r="A267" s="1">
        <v>1</v>
      </c>
      <c r="B267" s="1" t="s">
        <v>14</v>
      </c>
      <c r="C267" s="1" t="s">
        <v>426</v>
      </c>
      <c r="D267" s="1" t="s">
        <v>16</v>
      </c>
      <c r="E267" s="1" t="s">
        <v>17</v>
      </c>
      <c r="F267" s="1" t="s">
        <v>29</v>
      </c>
      <c r="G267" s="1" t="s">
        <v>61</v>
      </c>
      <c r="H267" s="1" t="s">
        <v>427</v>
      </c>
      <c r="I267" s="1" t="s">
        <v>26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hidden="1" x14ac:dyDescent="0.3">
      <c r="A268" s="1">
        <v>2</v>
      </c>
      <c r="B268" s="1" t="s">
        <v>14</v>
      </c>
      <c r="C268" s="1" t="s">
        <v>426</v>
      </c>
      <c r="D268" s="1" t="s">
        <v>16</v>
      </c>
      <c r="E268" s="1" t="s">
        <v>17</v>
      </c>
      <c r="F268" s="1" t="s">
        <v>18</v>
      </c>
      <c r="G268" s="1" t="s">
        <v>19</v>
      </c>
      <c r="H268" s="1" t="s">
        <v>428</v>
      </c>
      <c r="I268" s="1" t="s">
        <v>21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hidden="1" x14ac:dyDescent="0.3">
      <c r="A269" s="1">
        <v>3</v>
      </c>
      <c r="B269" s="1" t="s">
        <v>14</v>
      </c>
      <c r="C269" s="1" t="s">
        <v>426</v>
      </c>
      <c r="D269" s="1" t="s">
        <v>16</v>
      </c>
      <c r="E269" s="1" t="s">
        <v>17</v>
      </c>
      <c r="F269" s="1" t="s">
        <v>29</v>
      </c>
      <c r="G269" s="1" t="s">
        <v>61</v>
      </c>
      <c r="H269" s="1" t="s">
        <v>429</v>
      </c>
      <c r="I269" s="1" t="s">
        <v>26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hidden="1" x14ac:dyDescent="0.3">
      <c r="A270" s="1">
        <v>4</v>
      </c>
      <c r="B270" s="1" t="s">
        <v>14</v>
      </c>
      <c r="C270" s="1" t="s">
        <v>426</v>
      </c>
      <c r="D270" s="1" t="s">
        <v>16</v>
      </c>
      <c r="E270" s="1" t="s">
        <v>17</v>
      </c>
      <c r="F270" s="1" t="s">
        <v>29</v>
      </c>
      <c r="G270" s="1" t="s">
        <v>61</v>
      </c>
      <c r="H270" s="1" t="s">
        <v>430</v>
      </c>
      <c r="I270" s="1" t="s">
        <v>26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0</v>
      </c>
      <c r="AJ270" s="1">
        <v>0</v>
      </c>
    </row>
    <row r="271" spans="1:36" hidden="1" x14ac:dyDescent="0.3">
      <c r="A271" s="1">
        <v>5</v>
      </c>
      <c r="B271" s="1" t="s">
        <v>14</v>
      </c>
      <c r="C271" s="1" t="s">
        <v>426</v>
      </c>
      <c r="D271" s="1" t="s">
        <v>16</v>
      </c>
      <c r="E271" s="1" t="s">
        <v>17</v>
      </c>
      <c r="F271" s="1" t="s">
        <v>29</v>
      </c>
      <c r="G271" s="1" t="s">
        <v>61</v>
      </c>
      <c r="H271" s="1" t="s">
        <v>431</v>
      </c>
      <c r="I271" s="1" t="s">
        <v>26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0</v>
      </c>
      <c r="AJ271" s="1">
        <v>0</v>
      </c>
    </row>
    <row r="272" spans="1:36" hidden="1" x14ac:dyDescent="0.3">
      <c r="A272" s="1">
        <v>6</v>
      </c>
      <c r="B272" s="1" t="s">
        <v>14</v>
      </c>
      <c r="C272" s="1" t="s">
        <v>426</v>
      </c>
      <c r="D272" s="1" t="s">
        <v>16</v>
      </c>
      <c r="E272" s="1" t="s">
        <v>17</v>
      </c>
      <c r="F272" s="1" t="s">
        <v>29</v>
      </c>
      <c r="G272" s="1" t="s">
        <v>61</v>
      </c>
      <c r="H272" s="1" t="s">
        <v>432</v>
      </c>
      <c r="I272" s="1" t="s">
        <v>26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0</v>
      </c>
      <c r="AJ272" s="1">
        <v>0</v>
      </c>
    </row>
    <row r="273" spans="1:36" hidden="1" x14ac:dyDescent="0.3">
      <c r="A273" s="1">
        <v>7</v>
      </c>
      <c r="B273" s="1" t="s">
        <v>14</v>
      </c>
      <c r="C273" s="1" t="s">
        <v>426</v>
      </c>
      <c r="D273" s="1" t="s">
        <v>16</v>
      </c>
      <c r="E273" s="1" t="s">
        <v>17</v>
      </c>
      <c r="F273" s="1" t="s">
        <v>18</v>
      </c>
      <c r="G273" s="1" t="s">
        <v>69</v>
      </c>
      <c r="H273" s="1" t="s">
        <v>433</v>
      </c>
      <c r="I273" s="1" t="s">
        <v>21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0</v>
      </c>
      <c r="AJ273" s="1">
        <v>0</v>
      </c>
    </row>
    <row r="274" spans="1:36" hidden="1" x14ac:dyDescent="0.3">
      <c r="A274" s="1">
        <v>8</v>
      </c>
      <c r="B274" s="1" t="s">
        <v>14</v>
      </c>
      <c r="C274" s="1" t="s">
        <v>426</v>
      </c>
      <c r="D274" s="1" t="s">
        <v>16</v>
      </c>
      <c r="E274" s="1" t="s">
        <v>17</v>
      </c>
      <c r="F274" s="1" t="s">
        <v>29</v>
      </c>
      <c r="G274" s="1" t="s">
        <v>79</v>
      </c>
      <c r="H274" s="1" t="s">
        <v>435</v>
      </c>
      <c r="I274" s="1" t="s">
        <v>26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0</v>
      </c>
      <c r="AJ274" s="1">
        <v>0</v>
      </c>
    </row>
    <row r="275" spans="1:36" hidden="1" x14ac:dyDescent="0.3">
      <c r="A275" s="1">
        <v>9</v>
      </c>
      <c r="B275" s="1" t="s">
        <v>14</v>
      </c>
      <c r="C275" s="1" t="s">
        <v>426</v>
      </c>
      <c r="D275" s="1" t="s">
        <v>16</v>
      </c>
      <c r="E275" s="1" t="s">
        <v>17</v>
      </c>
      <c r="F275" s="1" t="s">
        <v>29</v>
      </c>
      <c r="G275" s="1" t="s">
        <v>61</v>
      </c>
      <c r="H275" s="1" t="s">
        <v>437</v>
      </c>
      <c r="I275" s="1" t="s">
        <v>26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0</v>
      </c>
      <c r="AJ275" s="1">
        <v>0</v>
      </c>
    </row>
    <row r="276" spans="1:36" x14ac:dyDescent="0.3">
      <c r="A276" s="1">
        <v>10</v>
      </c>
      <c r="B276" s="1" t="s">
        <v>14</v>
      </c>
      <c r="C276" s="1" t="s">
        <v>426</v>
      </c>
      <c r="D276" s="1" t="s">
        <v>100</v>
      </c>
      <c r="E276" s="1" t="s">
        <v>17</v>
      </c>
      <c r="F276" s="1" t="s">
        <v>49</v>
      </c>
      <c r="G276" s="1" t="s">
        <v>88</v>
      </c>
      <c r="H276" s="1" t="s">
        <v>89</v>
      </c>
      <c r="I276" s="1" t="s">
        <v>49</v>
      </c>
      <c r="J276" s="1">
        <v>14</v>
      </c>
      <c r="K276" s="1">
        <v>1003</v>
      </c>
      <c r="L276" s="1">
        <v>1003</v>
      </c>
      <c r="M276" s="1">
        <v>62593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62593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62593</v>
      </c>
      <c r="AJ276" s="1">
        <v>62</v>
      </c>
    </row>
    <row r="277" spans="1:36" x14ac:dyDescent="0.3">
      <c r="A277" s="1">
        <v>11</v>
      </c>
      <c r="B277" s="1" t="s">
        <v>14</v>
      </c>
      <c r="C277" s="1" t="s">
        <v>426</v>
      </c>
      <c r="D277" s="1" t="s">
        <v>577</v>
      </c>
      <c r="E277" s="1" t="s">
        <v>17</v>
      </c>
      <c r="F277" s="1" t="s">
        <v>29</v>
      </c>
      <c r="G277" s="1" t="s">
        <v>30</v>
      </c>
      <c r="H277" s="1" t="s">
        <v>439</v>
      </c>
      <c r="I277" s="1" t="s">
        <v>26</v>
      </c>
      <c r="J277" s="1">
        <v>19</v>
      </c>
      <c r="K277" s="1">
        <v>2838</v>
      </c>
      <c r="L277" s="1">
        <v>2838</v>
      </c>
      <c r="M277" s="1">
        <v>252748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252748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252748</v>
      </c>
      <c r="AJ277" s="1">
        <v>89</v>
      </c>
    </row>
    <row r="278" spans="1:36" x14ac:dyDescent="0.3">
      <c r="A278" s="1">
        <v>12</v>
      </c>
      <c r="B278" s="1" t="s">
        <v>14</v>
      </c>
      <c r="C278" s="1" t="s">
        <v>426</v>
      </c>
      <c r="D278" s="1" t="s">
        <v>440</v>
      </c>
      <c r="E278" s="1" t="s">
        <v>32</v>
      </c>
      <c r="F278" s="1" t="s">
        <v>29</v>
      </c>
      <c r="G278" s="1" t="s">
        <v>268</v>
      </c>
      <c r="H278" s="1" t="s">
        <v>441</v>
      </c>
      <c r="I278" s="1" t="s">
        <v>26</v>
      </c>
      <c r="J278" s="1">
        <v>21</v>
      </c>
      <c r="K278" s="1">
        <v>2155</v>
      </c>
      <c r="L278" s="1">
        <v>2150</v>
      </c>
      <c r="M278" s="1">
        <v>266000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266000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266000</v>
      </c>
      <c r="AJ278" s="1">
        <v>123</v>
      </c>
    </row>
    <row r="279" spans="1:36" x14ac:dyDescent="0.3">
      <c r="A279" s="1">
        <v>13</v>
      </c>
      <c r="B279" s="1" t="s">
        <v>14</v>
      </c>
      <c r="C279" s="1" t="s">
        <v>426</v>
      </c>
      <c r="D279" s="1" t="s">
        <v>446</v>
      </c>
      <c r="E279" s="1" t="s">
        <v>17</v>
      </c>
      <c r="F279" s="1" t="s">
        <v>29</v>
      </c>
      <c r="G279" s="1" t="s">
        <v>61</v>
      </c>
      <c r="H279" s="1" t="s">
        <v>447</v>
      </c>
      <c r="I279" s="1" t="s">
        <v>26</v>
      </c>
      <c r="J279" s="1">
        <v>21</v>
      </c>
      <c r="K279" s="1">
        <v>2920</v>
      </c>
      <c r="L279" s="1">
        <v>2920</v>
      </c>
      <c r="M279" s="1">
        <v>348000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348000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348000</v>
      </c>
      <c r="AJ279" s="1">
        <v>119</v>
      </c>
    </row>
    <row r="280" spans="1:36" hidden="1" x14ac:dyDescent="0.3">
      <c r="A280" s="1">
        <v>14</v>
      </c>
      <c r="B280" s="1" t="s">
        <v>14</v>
      </c>
      <c r="C280" s="1" t="s">
        <v>426</v>
      </c>
      <c r="D280" s="1" t="s">
        <v>16</v>
      </c>
      <c r="E280" s="1" t="s">
        <v>17</v>
      </c>
      <c r="F280" s="1" t="s">
        <v>37</v>
      </c>
      <c r="G280" s="1" t="s">
        <v>121</v>
      </c>
      <c r="H280" s="1" t="s">
        <v>448</v>
      </c>
      <c r="I280" s="1" t="s">
        <v>198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0</v>
      </c>
      <c r="AJ280" s="1">
        <v>0</v>
      </c>
    </row>
    <row r="281" spans="1:36" hidden="1" x14ac:dyDescent="0.3">
      <c r="A281" s="1">
        <v>15</v>
      </c>
      <c r="B281" s="1" t="s">
        <v>14</v>
      </c>
      <c r="C281" s="1" t="s">
        <v>426</v>
      </c>
      <c r="D281" s="1" t="s">
        <v>16</v>
      </c>
      <c r="E281" s="1" t="s">
        <v>17</v>
      </c>
      <c r="F281" s="1" t="s">
        <v>152</v>
      </c>
      <c r="G281" s="1" t="s">
        <v>223</v>
      </c>
      <c r="H281" s="1" t="s">
        <v>449</v>
      </c>
      <c r="I281" s="1" t="s">
        <v>21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0</v>
      </c>
      <c r="AJ281" s="1">
        <v>0</v>
      </c>
    </row>
    <row r="282" spans="1:36" x14ac:dyDescent="0.3">
      <c r="A282" s="1">
        <v>16</v>
      </c>
      <c r="B282" s="1" t="s">
        <v>14</v>
      </c>
      <c r="C282" s="1" t="s">
        <v>426</v>
      </c>
      <c r="D282" s="1" t="s">
        <v>100</v>
      </c>
      <c r="E282" s="1" t="s">
        <v>17</v>
      </c>
      <c r="F282" s="1" t="s">
        <v>29</v>
      </c>
      <c r="G282" s="1" t="s">
        <v>129</v>
      </c>
      <c r="H282" s="1" t="s">
        <v>451</v>
      </c>
      <c r="I282" s="1" t="s">
        <v>21</v>
      </c>
      <c r="J282" s="1">
        <v>1</v>
      </c>
      <c r="K282" s="1">
        <v>111</v>
      </c>
      <c r="L282" s="1">
        <v>111</v>
      </c>
      <c r="M282" s="1">
        <v>50000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50000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50000</v>
      </c>
      <c r="AJ282" s="1">
        <v>450</v>
      </c>
    </row>
    <row r="283" spans="1:36" x14ac:dyDescent="0.3">
      <c r="A283" s="1">
        <v>17</v>
      </c>
      <c r="B283" s="1" t="s">
        <v>14</v>
      </c>
      <c r="C283" s="1" t="s">
        <v>426</v>
      </c>
      <c r="D283" s="1" t="s">
        <v>100</v>
      </c>
      <c r="E283" s="1" t="s">
        <v>17</v>
      </c>
      <c r="F283" s="1" t="s">
        <v>29</v>
      </c>
      <c r="G283" s="1" t="s">
        <v>61</v>
      </c>
      <c r="H283" s="1" t="s">
        <v>135</v>
      </c>
      <c r="I283" s="1" t="s">
        <v>26</v>
      </c>
      <c r="J283" s="1">
        <v>14</v>
      </c>
      <c r="K283" s="1">
        <v>1946</v>
      </c>
      <c r="L283" s="1">
        <v>1946</v>
      </c>
      <c r="M283" s="1">
        <v>190000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190000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190000</v>
      </c>
      <c r="AJ283" s="1">
        <v>97</v>
      </c>
    </row>
    <row r="284" spans="1:36" x14ac:dyDescent="0.3">
      <c r="A284" s="1">
        <v>18</v>
      </c>
      <c r="B284" s="1" t="s">
        <v>14</v>
      </c>
      <c r="C284" s="1" t="s">
        <v>426</v>
      </c>
      <c r="D284" s="1" t="s">
        <v>452</v>
      </c>
      <c r="E284" s="1" t="s">
        <v>32</v>
      </c>
      <c r="F284" s="1" t="s">
        <v>29</v>
      </c>
      <c r="G284" s="1" t="s">
        <v>33</v>
      </c>
      <c r="H284" s="1" t="s">
        <v>453</v>
      </c>
      <c r="I284" s="1" t="s">
        <v>26</v>
      </c>
      <c r="J284" s="1">
        <v>19</v>
      </c>
      <c r="K284" s="1">
        <v>1764</v>
      </c>
      <c r="L284" s="1">
        <v>1764</v>
      </c>
      <c r="M284" s="1">
        <v>280000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280000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280000</v>
      </c>
      <c r="AJ284" s="1">
        <v>158</v>
      </c>
    </row>
    <row r="285" spans="1:36" hidden="1" x14ac:dyDescent="0.3">
      <c r="A285" s="1">
        <v>19</v>
      </c>
      <c r="B285" s="1" t="s">
        <v>14</v>
      </c>
      <c r="C285" s="1" t="s">
        <v>426</v>
      </c>
      <c r="D285" s="1" t="s">
        <v>16</v>
      </c>
      <c r="E285" s="1" t="s">
        <v>17</v>
      </c>
      <c r="F285" s="1" t="s">
        <v>37</v>
      </c>
      <c r="G285" s="1" t="s">
        <v>454</v>
      </c>
      <c r="H285" s="1" t="s">
        <v>455</v>
      </c>
      <c r="I285" s="1" t="s">
        <v>198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0</v>
      </c>
      <c r="AJ285" s="1">
        <v>0</v>
      </c>
    </row>
    <row r="286" spans="1:36" hidden="1" x14ac:dyDescent="0.3">
      <c r="A286" s="1">
        <v>20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29</v>
      </c>
      <c r="G286" s="1" t="s">
        <v>61</v>
      </c>
      <c r="H286" s="1" t="s">
        <v>456</v>
      </c>
      <c r="I286" s="1" t="s">
        <v>26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hidden="1" x14ac:dyDescent="0.3">
      <c r="A287" s="1">
        <v>21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29</v>
      </c>
      <c r="G287" s="1" t="s">
        <v>61</v>
      </c>
      <c r="H287" s="1" t="s">
        <v>457</v>
      </c>
      <c r="I287" s="1" t="s">
        <v>26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hidden="1" x14ac:dyDescent="0.3">
      <c r="A288" s="1">
        <v>22</v>
      </c>
      <c r="B288" s="1" t="s">
        <v>14</v>
      </c>
      <c r="C288" s="1" t="s">
        <v>426</v>
      </c>
      <c r="D288" s="1" t="s">
        <v>16</v>
      </c>
      <c r="E288" s="1" t="s">
        <v>17</v>
      </c>
      <c r="F288" s="1" t="s">
        <v>29</v>
      </c>
      <c r="G288" s="1" t="s">
        <v>458</v>
      </c>
      <c r="H288" s="1" t="s">
        <v>459</v>
      </c>
      <c r="I288" s="1" t="s">
        <v>26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0</v>
      </c>
      <c r="AJ288" s="1">
        <v>0</v>
      </c>
    </row>
    <row r="289" spans="1:36" x14ac:dyDescent="0.3">
      <c r="A289" s="1">
        <v>23</v>
      </c>
      <c r="B289" s="1" t="s">
        <v>14</v>
      </c>
      <c r="C289" s="1" t="s">
        <v>426</v>
      </c>
      <c r="D289" s="1" t="s">
        <v>434</v>
      </c>
      <c r="E289" s="1" t="s">
        <v>17</v>
      </c>
      <c r="F289" s="1" t="s">
        <v>29</v>
      </c>
      <c r="G289" s="1" t="s">
        <v>61</v>
      </c>
      <c r="H289" s="1" t="s">
        <v>460</v>
      </c>
      <c r="I289" s="1" t="s">
        <v>26</v>
      </c>
      <c r="J289" s="1">
        <v>23</v>
      </c>
      <c r="K289" s="1">
        <v>3716</v>
      </c>
      <c r="L289" s="1">
        <v>3716</v>
      </c>
      <c r="M289" s="1">
        <v>403000</v>
      </c>
      <c r="N289" s="1">
        <v>8400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411400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411400</v>
      </c>
      <c r="AJ289" s="1">
        <v>108</v>
      </c>
    </row>
    <row r="290" spans="1:36" x14ac:dyDescent="0.3">
      <c r="A290" s="1">
        <v>24</v>
      </c>
      <c r="B290" s="1" t="s">
        <v>14</v>
      </c>
      <c r="C290" s="1" t="s">
        <v>426</v>
      </c>
      <c r="D290" s="1" t="s">
        <v>442</v>
      </c>
      <c r="E290" s="1" t="s">
        <v>17</v>
      </c>
      <c r="F290" s="1" t="s">
        <v>29</v>
      </c>
      <c r="G290" s="1" t="s">
        <v>61</v>
      </c>
      <c r="H290" s="1" t="s">
        <v>461</v>
      </c>
      <c r="I290" s="1" t="s">
        <v>26</v>
      </c>
      <c r="J290" s="1">
        <v>24</v>
      </c>
      <c r="K290" s="1">
        <v>2920</v>
      </c>
      <c r="L290" s="1">
        <v>2920</v>
      </c>
      <c r="M290" s="1">
        <v>369000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369000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369000</v>
      </c>
      <c r="AJ290" s="1">
        <v>126</v>
      </c>
    </row>
    <row r="291" spans="1:36" x14ac:dyDescent="0.3">
      <c r="A291" s="1">
        <v>25</v>
      </c>
      <c r="B291" s="1" t="s">
        <v>14</v>
      </c>
      <c r="C291" s="1" t="s">
        <v>426</v>
      </c>
      <c r="D291" s="1" t="s">
        <v>100</v>
      </c>
      <c r="E291" s="1" t="s">
        <v>17</v>
      </c>
      <c r="F291" s="1" t="s">
        <v>29</v>
      </c>
      <c r="G291" s="1" t="s">
        <v>98</v>
      </c>
      <c r="H291" s="1" t="s">
        <v>462</v>
      </c>
      <c r="I291" s="1" t="s">
        <v>26</v>
      </c>
      <c r="J291" s="1">
        <v>2</v>
      </c>
      <c r="K291" s="1">
        <v>228</v>
      </c>
      <c r="L291" s="1">
        <v>228</v>
      </c>
      <c r="M291" s="1">
        <v>70000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70000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70000</v>
      </c>
      <c r="AJ291" s="1">
        <v>307</v>
      </c>
    </row>
    <row r="292" spans="1:36" hidden="1" x14ac:dyDescent="0.3">
      <c r="A292" s="1">
        <v>26</v>
      </c>
      <c r="B292" s="1" t="s">
        <v>14</v>
      </c>
      <c r="C292" s="1" t="s">
        <v>426</v>
      </c>
      <c r="D292" s="1" t="s">
        <v>16</v>
      </c>
      <c r="E292" s="1" t="s">
        <v>17</v>
      </c>
      <c r="F292" s="1" t="s">
        <v>29</v>
      </c>
      <c r="G292" s="1" t="s">
        <v>44</v>
      </c>
      <c r="H292" s="1" t="s">
        <v>463</v>
      </c>
      <c r="I292" s="1" t="s">
        <v>21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0</v>
      </c>
      <c r="AJ292" s="1">
        <v>0</v>
      </c>
    </row>
    <row r="293" spans="1:36" hidden="1" x14ac:dyDescent="0.3">
      <c r="A293" s="1">
        <v>27</v>
      </c>
      <c r="B293" s="1" t="s">
        <v>14</v>
      </c>
      <c r="C293" s="1" t="s">
        <v>426</v>
      </c>
      <c r="D293" s="1" t="s">
        <v>16</v>
      </c>
      <c r="E293" s="1" t="s">
        <v>17</v>
      </c>
      <c r="F293" s="1" t="s">
        <v>18</v>
      </c>
      <c r="G293" s="1" t="s">
        <v>368</v>
      </c>
      <c r="H293" s="1" t="s">
        <v>464</v>
      </c>
      <c r="I293" s="1" t="s">
        <v>21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x14ac:dyDescent="0.3">
      <c r="A294" s="2"/>
      <c r="B294" s="2" t="s">
        <v>47</v>
      </c>
      <c r="C294" s="2" t="s">
        <v>426</v>
      </c>
      <c r="D294" s="2"/>
      <c r="E294" s="2"/>
      <c r="F294" s="2"/>
      <c r="G294" s="2"/>
      <c r="H294" s="2"/>
      <c r="I294" s="2"/>
      <c r="J294" s="2"/>
      <c r="K294" s="2">
        <v>19601</v>
      </c>
      <c r="L294" s="2">
        <v>19596</v>
      </c>
      <c r="M294" s="2">
        <v>2291341</v>
      </c>
      <c r="N294" s="2">
        <v>8400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2299741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2299741</v>
      </c>
      <c r="AJ294" s="2"/>
    </row>
    <row r="295" spans="1:36" hidden="1" x14ac:dyDescent="0.3">
      <c r="A295" s="1">
        <v>1</v>
      </c>
      <c r="B295" s="1" t="s">
        <v>14</v>
      </c>
      <c r="C295" s="1" t="s">
        <v>465</v>
      </c>
      <c r="D295" s="1" t="s">
        <v>16</v>
      </c>
      <c r="E295" s="1" t="s">
        <v>22</v>
      </c>
      <c r="F295" s="1" t="s">
        <v>29</v>
      </c>
      <c r="G295" s="1" t="s">
        <v>246</v>
      </c>
      <c r="H295" s="1" t="s">
        <v>466</v>
      </c>
      <c r="I295" s="1" t="s">
        <v>26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0</v>
      </c>
      <c r="AJ295" s="1">
        <v>0</v>
      </c>
    </row>
    <row r="296" spans="1:36" hidden="1" x14ac:dyDescent="0.3">
      <c r="A296" s="1">
        <v>2</v>
      </c>
      <c r="B296" s="1" t="s">
        <v>14</v>
      </c>
      <c r="C296" s="1" t="s">
        <v>465</v>
      </c>
      <c r="D296" s="1" t="s">
        <v>16</v>
      </c>
      <c r="E296" s="1" t="s">
        <v>17</v>
      </c>
      <c r="F296" s="1" t="s">
        <v>49</v>
      </c>
      <c r="G296" s="1" t="s">
        <v>63</v>
      </c>
      <c r="H296" s="1" t="s">
        <v>467</v>
      </c>
      <c r="I296" s="1" t="s">
        <v>49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hidden="1" x14ac:dyDescent="0.3">
      <c r="A297" s="1">
        <v>3</v>
      </c>
      <c r="B297" s="1" t="s">
        <v>14</v>
      </c>
      <c r="C297" s="1" t="s">
        <v>465</v>
      </c>
      <c r="D297" s="1" t="s">
        <v>16</v>
      </c>
      <c r="E297" s="1" t="s">
        <v>22</v>
      </c>
      <c r="F297" s="1" t="s">
        <v>49</v>
      </c>
      <c r="G297" s="1" t="s">
        <v>195</v>
      </c>
      <c r="H297" s="1" t="s">
        <v>468</v>
      </c>
      <c r="I297" s="1" t="s">
        <v>49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7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>
        <v>0</v>
      </c>
      <c r="AI297" s="7">
        <v>0</v>
      </c>
      <c r="AJ297" s="1">
        <v>0</v>
      </c>
    </row>
    <row r="298" spans="1:36" hidden="1" x14ac:dyDescent="0.3">
      <c r="A298" s="1">
        <v>4</v>
      </c>
      <c r="B298" s="1" t="s">
        <v>14</v>
      </c>
      <c r="C298" s="1" t="s">
        <v>465</v>
      </c>
      <c r="D298" s="1" t="s">
        <v>16</v>
      </c>
      <c r="E298" s="1" t="s">
        <v>17</v>
      </c>
      <c r="F298" s="1" t="s">
        <v>29</v>
      </c>
      <c r="G298" s="1" t="s">
        <v>98</v>
      </c>
      <c r="H298" s="1" t="s">
        <v>469</v>
      </c>
      <c r="I298" s="1" t="s">
        <v>26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x14ac:dyDescent="0.3">
      <c r="A299" s="2"/>
      <c r="B299" s="2" t="s">
        <v>47</v>
      </c>
      <c r="C299" s="2" t="s">
        <v>465</v>
      </c>
      <c r="D299" s="2"/>
      <c r="E299" s="2"/>
      <c r="F299" s="2"/>
      <c r="G299" s="2"/>
      <c r="H299" s="2"/>
      <c r="I299" s="2"/>
      <c r="J299" s="2"/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/>
    </row>
    <row r="300" spans="1:36" hidden="1" x14ac:dyDescent="0.3">
      <c r="A300" s="1">
        <v>1</v>
      </c>
      <c r="B300" s="1" t="s">
        <v>14</v>
      </c>
      <c r="C300" s="1" t="s">
        <v>472</v>
      </c>
      <c r="D300" s="1" t="s">
        <v>16</v>
      </c>
      <c r="E300" s="1" t="s">
        <v>17</v>
      </c>
      <c r="F300" s="1" t="s">
        <v>49</v>
      </c>
      <c r="G300" s="1" t="s">
        <v>63</v>
      </c>
      <c r="H300" s="1" t="s">
        <v>473</v>
      </c>
      <c r="I300" s="1" t="s">
        <v>49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hidden="1" x14ac:dyDescent="0.3">
      <c r="A301" s="1">
        <v>2</v>
      </c>
      <c r="B301" s="1" t="s">
        <v>14</v>
      </c>
      <c r="C301" s="1" t="s">
        <v>472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474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hidden="1" x14ac:dyDescent="0.3">
      <c r="A302" s="1">
        <v>3</v>
      </c>
      <c r="B302" s="1" t="s">
        <v>14</v>
      </c>
      <c r="C302" s="1" t="s">
        <v>472</v>
      </c>
      <c r="D302" s="1" t="s">
        <v>16</v>
      </c>
      <c r="E302" s="1" t="s">
        <v>17</v>
      </c>
      <c r="F302" s="1" t="s">
        <v>49</v>
      </c>
      <c r="G302" s="1" t="s">
        <v>63</v>
      </c>
      <c r="H302" s="1" t="s">
        <v>475</v>
      </c>
      <c r="I302" s="1" t="s">
        <v>49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hidden="1" x14ac:dyDescent="0.3">
      <c r="A303" s="1">
        <v>4</v>
      </c>
      <c r="B303" s="1" t="s">
        <v>14</v>
      </c>
      <c r="C303" s="1" t="s">
        <v>472</v>
      </c>
      <c r="D303" s="1" t="s">
        <v>16</v>
      </c>
      <c r="E303" s="1" t="s">
        <v>17</v>
      </c>
      <c r="F303" s="1" t="s">
        <v>49</v>
      </c>
      <c r="G303" s="1" t="s">
        <v>63</v>
      </c>
      <c r="H303" s="1" t="s">
        <v>476</v>
      </c>
      <c r="I303" s="1" t="s">
        <v>49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hidden="1" x14ac:dyDescent="0.3">
      <c r="A304" s="1">
        <v>5</v>
      </c>
      <c r="B304" s="1" t="s">
        <v>14</v>
      </c>
      <c r="C304" s="1" t="s">
        <v>472</v>
      </c>
      <c r="D304" s="1" t="s">
        <v>16</v>
      </c>
      <c r="E304" s="1" t="s">
        <v>17</v>
      </c>
      <c r="F304" s="1" t="s">
        <v>49</v>
      </c>
      <c r="G304" s="1" t="s">
        <v>63</v>
      </c>
      <c r="H304" s="1" t="s">
        <v>477</v>
      </c>
      <c r="I304" s="1" t="s">
        <v>49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hidden="1" x14ac:dyDescent="0.3">
      <c r="A305" s="1">
        <v>6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18</v>
      </c>
      <c r="G305" s="1" t="s">
        <v>69</v>
      </c>
      <c r="H305" s="1" t="s">
        <v>478</v>
      </c>
      <c r="I305" s="1" t="s">
        <v>21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hidden="1" x14ac:dyDescent="0.3">
      <c r="A306" s="1">
        <v>7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29</v>
      </c>
      <c r="G306" s="1" t="s">
        <v>61</v>
      </c>
      <c r="H306" s="1" t="s">
        <v>479</v>
      </c>
      <c r="I306" s="1" t="s">
        <v>26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hidden="1" x14ac:dyDescent="0.3">
      <c r="A307" s="1">
        <v>8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18</v>
      </c>
      <c r="G307" s="1" t="s">
        <v>19</v>
      </c>
      <c r="H307" s="1" t="s">
        <v>480</v>
      </c>
      <c r="I307" s="1" t="s">
        <v>21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hidden="1" x14ac:dyDescent="0.3">
      <c r="A308" s="1">
        <v>9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40</v>
      </c>
      <c r="G308" s="1" t="s">
        <v>242</v>
      </c>
      <c r="H308" s="1" t="s">
        <v>481</v>
      </c>
      <c r="I308" s="1" t="s">
        <v>26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hidden="1" x14ac:dyDescent="0.3">
      <c r="A309" s="1">
        <v>10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29</v>
      </c>
      <c r="G309" s="1" t="s">
        <v>61</v>
      </c>
      <c r="H309" s="1" t="s">
        <v>482</v>
      </c>
      <c r="I309" s="1" t="s">
        <v>26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hidden="1" x14ac:dyDescent="0.3">
      <c r="A310" s="1">
        <v>11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40</v>
      </c>
      <c r="G310" s="1" t="s">
        <v>242</v>
      </c>
      <c r="H310" s="1" t="s">
        <v>483</v>
      </c>
      <c r="I310" s="1" t="s">
        <v>26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hidden="1" x14ac:dyDescent="0.3">
      <c r="A311" s="1">
        <v>12</v>
      </c>
      <c r="B311" s="1" t="s">
        <v>14</v>
      </c>
      <c r="C311" s="1" t="s">
        <v>472</v>
      </c>
      <c r="D311" s="1" t="s">
        <v>16</v>
      </c>
      <c r="E311" s="1" t="s">
        <v>17</v>
      </c>
      <c r="F311" s="1" t="s">
        <v>49</v>
      </c>
      <c r="G311" s="1" t="s">
        <v>63</v>
      </c>
      <c r="H311" s="1" t="s">
        <v>484</v>
      </c>
      <c r="I311" s="1" t="s">
        <v>49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hidden="1" x14ac:dyDescent="0.3">
      <c r="A312" s="1">
        <v>13</v>
      </c>
      <c r="B312" s="1" t="s">
        <v>14</v>
      </c>
      <c r="C312" s="1" t="s">
        <v>472</v>
      </c>
      <c r="D312" s="1" t="s">
        <v>16</v>
      </c>
      <c r="E312" s="1" t="s">
        <v>17</v>
      </c>
      <c r="F312" s="1" t="s">
        <v>49</v>
      </c>
      <c r="G312" s="1" t="s">
        <v>63</v>
      </c>
      <c r="H312" s="1" t="s">
        <v>485</v>
      </c>
      <c r="I312" s="1" t="s">
        <v>49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hidden="1" x14ac:dyDescent="0.3">
      <c r="A313" s="1">
        <v>14</v>
      </c>
      <c r="B313" s="1" t="s">
        <v>14</v>
      </c>
      <c r="C313" s="1" t="s">
        <v>472</v>
      </c>
      <c r="D313" s="1" t="s">
        <v>16</v>
      </c>
      <c r="E313" s="1" t="s">
        <v>17</v>
      </c>
      <c r="F313" s="1" t="s">
        <v>18</v>
      </c>
      <c r="G313" s="1" t="s">
        <v>104</v>
      </c>
      <c r="H313" s="1" t="s">
        <v>487</v>
      </c>
      <c r="I313" s="1" t="s">
        <v>21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hidden="1" x14ac:dyDescent="0.3">
      <c r="A314" s="1">
        <v>15</v>
      </c>
      <c r="B314" s="1" t="s">
        <v>14</v>
      </c>
      <c r="C314" s="1" t="s">
        <v>472</v>
      </c>
      <c r="D314" s="1" t="s">
        <v>16</v>
      </c>
      <c r="E314" s="1" t="s">
        <v>17</v>
      </c>
      <c r="F314" s="1" t="s">
        <v>49</v>
      </c>
      <c r="G314" s="1" t="s">
        <v>88</v>
      </c>
      <c r="H314" s="1" t="s">
        <v>488</v>
      </c>
      <c r="I314" s="1" t="s">
        <v>49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16</v>
      </c>
      <c r="B315" s="1" t="s">
        <v>14</v>
      </c>
      <c r="C315" s="1" t="s">
        <v>472</v>
      </c>
      <c r="D315" s="1" t="s">
        <v>507</v>
      </c>
      <c r="E315" s="1" t="s">
        <v>17</v>
      </c>
      <c r="F315" s="1" t="s">
        <v>49</v>
      </c>
      <c r="G315" s="1" t="s">
        <v>88</v>
      </c>
      <c r="H315" s="1" t="s">
        <v>91</v>
      </c>
      <c r="I315" s="1" t="s">
        <v>49</v>
      </c>
      <c r="J315" s="1">
        <v>18</v>
      </c>
      <c r="K315" s="1">
        <v>1207</v>
      </c>
      <c r="L315" s="1">
        <v>1207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17</v>
      </c>
      <c r="B316" s="1" t="s">
        <v>14</v>
      </c>
      <c r="C316" s="1" t="s">
        <v>472</v>
      </c>
      <c r="D316" s="1" t="s">
        <v>699</v>
      </c>
      <c r="E316" s="1" t="s">
        <v>17</v>
      </c>
      <c r="F316" s="1" t="s">
        <v>49</v>
      </c>
      <c r="G316" s="1" t="s">
        <v>88</v>
      </c>
      <c r="H316" s="1" t="s">
        <v>492</v>
      </c>
      <c r="I316" s="1" t="s">
        <v>49</v>
      </c>
      <c r="J316" s="1">
        <v>17</v>
      </c>
      <c r="K316" s="1">
        <v>608</v>
      </c>
      <c r="L316" s="1">
        <v>608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1">
        <v>18</v>
      </c>
      <c r="B317" s="1" t="s">
        <v>14</v>
      </c>
      <c r="C317" s="1" t="s">
        <v>472</v>
      </c>
      <c r="D317" s="1" t="s">
        <v>109</v>
      </c>
      <c r="E317" s="1" t="s">
        <v>17</v>
      </c>
      <c r="F317" s="1" t="s">
        <v>49</v>
      </c>
      <c r="G317" s="1" t="s">
        <v>88</v>
      </c>
      <c r="H317" s="1" t="s">
        <v>93</v>
      </c>
      <c r="I317" s="1" t="s">
        <v>49</v>
      </c>
      <c r="J317" s="1">
        <v>18</v>
      </c>
      <c r="K317" s="1">
        <v>1134</v>
      </c>
      <c r="L317" s="1">
        <v>1134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x14ac:dyDescent="0.3">
      <c r="A318" s="1">
        <v>19</v>
      </c>
      <c r="B318" s="1" t="s">
        <v>14</v>
      </c>
      <c r="C318" s="1" t="s">
        <v>472</v>
      </c>
      <c r="D318" s="1" t="s">
        <v>486</v>
      </c>
      <c r="E318" s="1" t="s">
        <v>17</v>
      </c>
      <c r="F318" s="1" t="s">
        <v>49</v>
      </c>
      <c r="G318" s="1" t="s">
        <v>88</v>
      </c>
      <c r="H318" s="1" t="s">
        <v>95</v>
      </c>
      <c r="I318" s="1" t="s">
        <v>49</v>
      </c>
      <c r="J318" s="1">
        <v>11</v>
      </c>
      <c r="K318" s="1">
        <v>671</v>
      </c>
      <c r="L318" s="1">
        <v>671</v>
      </c>
      <c r="M318" s="1">
        <v>0</v>
      </c>
      <c r="N318" s="1">
        <v>2400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2400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2400</v>
      </c>
      <c r="AJ318" s="1">
        <v>0</v>
      </c>
    </row>
    <row r="319" spans="1:36" hidden="1" x14ac:dyDescent="0.3">
      <c r="A319" s="1">
        <v>20</v>
      </c>
      <c r="B319" s="1" t="s">
        <v>14</v>
      </c>
      <c r="C319" s="1" t="s">
        <v>472</v>
      </c>
      <c r="D319" s="1" t="s">
        <v>16</v>
      </c>
      <c r="E319" s="1" t="s">
        <v>17</v>
      </c>
      <c r="F319" s="1" t="s">
        <v>37</v>
      </c>
      <c r="G319" s="1" t="s">
        <v>38</v>
      </c>
      <c r="H319" s="1" t="s">
        <v>495</v>
      </c>
      <c r="I319" s="1" t="s">
        <v>198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hidden="1" x14ac:dyDescent="0.3">
      <c r="A320" s="1">
        <v>21</v>
      </c>
      <c r="B320" s="1" t="s">
        <v>14</v>
      </c>
      <c r="C320" s="1" t="s">
        <v>472</v>
      </c>
      <c r="D320" s="1" t="s">
        <v>16</v>
      </c>
      <c r="E320" s="1" t="s">
        <v>17</v>
      </c>
      <c r="F320" s="1" t="s">
        <v>29</v>
      </c>
      <c r="G320" s="1" t="s">
        <v>227</v>
      </c>
      <c r="H320" s="1" t="s">
        <v>496</v>
      </c>
      <c r="I320" s="1" t="s">
        <v>26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22</v>
      </c>
      <c r="B321" s="1" t="s">
        <v>14</v>
      </c>
      <c r="C321" s="1" t="s">
        <v>472</v>
      </c>
      <c r="D321" s="1" t="s">
        <v>600</v>
      </c>
      <c r="E321" s="1" t="s">
        <v>17</v>
      </c>
      <c r="F321" s="1" t="s">
        <v>49</v>
      </c>
      <c r="G321" s="1" t="s">
        <v>101</v>
      </c>
      <c r="H321" s="1" t="s">
        <v>498</v>
      </c>
      <c r="I321" s="1" t="s">
        <v>49</v>
      </c>
      <c r="J321" s="1">
        <v>20</v>
      </c>
      <c r="K321" s="1">
        <v>707</v>
      </c>
      <c r="L321" s="1">
        <v>707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23</v>
      </c>
      <c r="B322" s="1" t="s">
        <v>14</v>
      </c>
      <c r="C322" s="1" t="s">
        <v>472</v>
      </c>
      <c r="D322" s="1" t="s">
        <v>581</v>
      </c>
      <c r="E322" s="1" t="s">
        <v>17</v>
      </c>
      <c r="F322" s="1" t="s">
        <v>49</v>
      </c>
      <c r="G322" s="1" t="s">
        <v>101</v>
      </c>
      <c r="H322" s="1" t="s">
        <v>500</v>
      </c>
      <c r="I322" s="1" t="s">
        <v>49</v>
      </c>
      <c r="J322" s="1">
        <v>22</v>
      </c>
      <c r="K322" s="1">
        <v>2082</v>
      </c>
      <c r="L322" s="1">
        <v>2082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x14ac:dyDescent="0.3">
      <c r="A323" s="1">
        <v>24</v>
      </c>
      <c r="B323" s="1" t="s">
        <v>14</v>
      </c>
      <c r="C323" s="1" t="s">
        <v>472</v>
      </c>
      <c r="D323" s="1" t="s">
        <v>501</v>
      </c>
      <c r="E323" s="1" t="s">
        <v>17</v>
      </c>
      <c r="F323" s="1" t="s">
        <v>49</v>
      </c>
      <c r="G323" s="1" t="s">
        <v>101</v>
      </c>
      <c r="H323" s="1" t="s">
        <v>502</v>
      </c>
      <c r="I323" s="1" t="s">
        <v>49</v>
      </c>
      <c r="J323" s="1">
        <v>23</v>
      </c>
      <c r="K323" s="1">
        <v>1004</v>
      </c>
      <c r="L323" s="1">
        <v>1004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25</v>
      </c>
      <c r="B324" s="1" t="s">
        <v>14</v>
      </c>
      <c r="C324" s="1" t="s">
        <v>472</v>
      </c>
      <c r="D324" s="1" t="s">
        <v>514</v>
      </c>
      <c r="E324" s="1" t="s">
        <v>17</v>
      </c>
      <c r="F324" s="1" t="s">
        <v>49</v>
      </c>
      <c r="G324" s="1" t="s">
        <v>101</v>
      </c>
      <c r="H324" s="1" t="s">
        <v>504</v>
      </c>
      <c r="I324" s="1" t="s">
        <v>49</v>
      </c>
      <c r="J324" s="1">
        <v>22</v>
      </c>
      <c r="K324" s="1">
        <v>804</v>
      </c>
      <c r="L324" s="1">
        <v>804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26</v>
      </c>
      <c r="B325" s="1" t="s">
        <v>14</v>
      </c>
      <c r="C325" s="1" t="s">
        <v>472</v>
      </c>
      <c r="D325" s="1" t="s">
        <v>585</v>
      </c>
      <c r="E325" s="1" t="s">
        <v>17</v>
      </c>
      <c r="F325" s="1" t="s">
        <v>49</v>
      </c>
      <c r="G325" s="1" t="s">
        <v>101</v>
      </c>
      <c r="H325" s="1" t="s">
        <v>506</v>
      </c>
      <c r="I325" s="1" t="s">
        <v>49</v>
      </c>
      <c r="J325" s="1">
        <v>22</v>
      </c>
      <c r="K325" s="1">
        <v>846</v>
      </c>
      <c r="L325" s="1">
        <v>846</v>
      </c>
      <c r="M325" s="1">
        <v>41300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41300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41300</v>
      </c>
      <c r="AJ325" s="1">
        <v>48</v>
      </c>
    </row>
    <row r="326" spans="1:36" x14ac:dyDescent="0.3">
      <c r="A326" s="1">
        <v>27</v>
      </c>
      <c r="B326" s="1" t="s">
        <v>14</v>
      </c>
      <c r="C326" s="1" t="s">
        <v>472</v>
      </c>
      <c r="D326" s="1" t="s">
        <v>497</v>
      </c>
      <c r="E326" s="1" t="s">
        <v>17</v>
      </c>
      <c r="F326" s="1" t="s">
        <v>49</v>
      </c>
      <c r="G326" s="1" t="s">
        <v>101</v>
      </c>
      <c r="H326" s="1" t="s">
        <v>544</v>
      </c>
      <c r="I326" s="1" t="s">
        <v>49</v>
      </c>
      <c r="J326" s="1">
        <v>22</v>
      </c>
      <c r="K326" s="1">
        <v>728</v>
      </c>
      <c r="L326" s="1">
        <v>728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0</v>
      </c>
      <c r="AJ326" s="1">
        <v>0</v>
      </c>
    </row>
    <row r="327" spans="1:36" x14ac:dyDescent="0.3">
      <c r="A327" s="1">
        <v>28</v>
      </c>
      <c r="B327" s="1" t="s">
        <v>14</v>
      </c>
      <c r="C327" s="1" t="s">
        <v>472</v>
      </c>
      <c r="D327" s="1" t="s">
        <v>491</v>
      </c>
      <c r="E327" s="1" t="s">
        <v>17</v>
      </c>
      <c r="F327" s="1" t="s">
        <v>40</v>
      </c>
      <c r="G327" s="1" t="s">
        <v>55</v>
      </c>
      <c r="H327" s="1" t="s">
        <v>112</v>
      </c>
      <c r="I327" s="1" t="s">
        <v>21</v>
      </c>
      <c r="J327" s="1">
        <v>19</v>
      </c>
      <c r="K327" s="1">
        <v>1755</v>
      </c>
      <c r="L327" s="1">
        <v>1755</v>
      </c>
      <c r="M327" s="1">
        <v>260000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260000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260000</v>
      </c>
      <c r="AJ327" s="1">
        <v>148</v>
      </c>
    </row>
    <row r="328" spans="1:36" hidden="1" x14ac:dyDescent="0.3">
      <c r="A328" s="1">
        <v>29</v>
      </c>
      <c r="B328" s="1" t="s">
        <v>14</v>
      </c>
      <c r="C328" s="1" t="s">
        <v>472</v>
      </c>
      <c r="D328" s="1" t="s">
        <v>16</v>
      </c>
      <c r="E328" s="1" t="s">
        <v>17</v>
      </c>
      <c r="F328" s="1" t="s">
        <v>49</v>
      </c>
      <c r="G328" s="1" t="s">
        <v>221</v>
      </c>
      <c r="H328" s="1" t="s">
        <v>509</v>
      </c>
      <c r="I328" s="1" t="s">
        <v>49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0</v>
      </c>
      <c r="AJ328" s="1">
        <v>0</v>
      </c>
    </row>
    <row r="329" spans="1:36" x14ac:dyDescent="0.3">
      <c r="A329" s="1">
        <v>30</v>
      </c>
      <c r="B329" s="1" t="s">
        <v>14</v>
      </c>
      <c r="C329" s="1" t="s">
        <v>472</v>
      </c>
      <c r="D329" s="1" t="s">
        <v>580</v>
      </c>
      <c r="E329" s="1" t="s">
        <v>17</v>
      </c>
      <c r="F329" s="1" t="s">
        <v>49</v>
      </c>
      <c r="G329" s="1" t="s">
        <v>101</v>
      </c>
      <c r="H329" s="1" t="s">
        <v>127</v>
      </c>
      <c r="I329" s="1" t="s">
        <v>49</v>
      </c>
      <c r="J329" s="1">
        <v>24</v>
      </c>
      <c r="K329" s="1">
        <v>994</v>
      </c>
      <c r="L329" s="1">
        <v>994</v>
      </c>
      <c r="M329" s="1">
        <v>111283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111283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111283</v>
      </c>
      <c r="AJ329" s="1">
        <v>111</v>
      </c>
    </row>
    <row r="330" spans="1:36" x14ac:dyDescent="0.3">
      <c r="A330" s="1">
        <v>31</v>
      </c>
      <c r="B330" s="1" t="s">
        <v>14</v>
      </c>
      <c r="C330" s="1" t="s">
        <v>472</v>
      </c>
      <c r="D330" s="1" t="s">
        <v>182</v>
      </c>
      <c r="E330" s="1" t="s">
        <v>17</v>
      </c>
      <c r="F330" s="1" t="s">
        <v>49</v>
      </c>
      <c r="G330" s="1" t="s">
        <v>101</v>
      </c>
      <c r="H330" s="1" t="s">
        <v>511</v>
      </c>
      <c r="I330" s="1" t="s">
        <v>49</v>
      </c>
      <c r="J330" s="1">
        <v>19</v>
      </c>
      <c r="K330" s="1">
        <v>2029</v>
      </c>
      <c r="L330" s="1">
        <v>2029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0</v>
      </c>
      <c r="AJ330" s="1">
        <v>0</v>
      </c>
    </row>
    <row r="331" spans="1:36" hidden="1" x14ac:dyDescent="0.3">
      <c r="A331" s="1">
        <v>32</v>
      </c>
      <c r="B331" s="1" t="s">
        <v>14</v>
      </c>
      <c r="C331" s="1" t="s">
        <v>472</v>
      </c>
      <c r="D331" s="1" t="s">
        <v>16</v>
      </c>
      <c r="E331" s="1" t="s">
        <v>17</v>
      </c>
      <c r="F331" s="1" t="s">
        <v>29</v>
      </c>
      <c r="G331" s="1" t="s">
        <v>98</v>
      </c>
      <c r="H331" s="1" t="s">
        <v>516</v>
      </c>
      <c r="I331" s="1" t="s">
        <v>26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0</v>
      </c>
      <c r="AJ331" s="1">
        <v>0</v>
      </c>
    </row>
    <row r="332" spans="1:36" x14ac:dyDescent="0.3">
      <c r="A332" s="1">
        <v>33</v>
      </c>
      <c r="B332" s="1" t="s">
        <v>14</v>
      </c>
      <c r="C332" s="1" t="s">
        <v>472</v>
      </c>
      <c r="D332" s="1" t="s">
        <v>700</v>
      </c>
      <c r="E332" s="1" t="s">
        <v>17</v>
      </c>
      <c r="F332" s="1" t="s">
        <v>29</v>
      </c>
      <c r="G332" s="1" t="s">
        <v>61</v>
      </c>
      <c r="H332" s="1" t="s">
        <v>518</v>
      </c>
      <c r="I332" s="1" t="s">
        <v>26</v>
      </c>
      <c r="J332" s="1">
        <v>24</v>
      </c>
      <c r="K332" s="1">
        <v>2379</v>
      </c>
      <c r="L332" s="1">
        <v>2379</v>
      </c>
      <c r="M332" s="1">
        <v>394000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394000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394000</v>
      </c>
      <c r="AJ332" s="1">
        <v>165</v>
      </c>
    </row>
    <row r="333" spans="1:36" x14ac:dyDescent="0.3">
      <c r="A333" s="1">
        <v>34</v>
      </c>
      <c r="B333" s="1" t="s">
        <v>14</v>
      </c>
      <c r="C333" s="1" t="s">
        <v>472</v>
      </c>
      <c r="D333" s="1" t="s">
        <v>499</v>
      </c>
      <c r="E333" s="1" t="s">
        <v>17</v>
      </c>
      <c r="F333" s="1" t="s">
        <v>29</v>
      </c>
      <c r="G333" s="1" t="s">
        <v>61</v>
      </c>
      <c r="H333" s="1" t="s">
        <v>520</v>
      </c>
      <c r="I333" s="1" t="s">
        <v>26</v>
      </c>
      <c r="J333" s="1">
        <v>22</v>
      </c>
      <c r="K333" s="1">
        <v>2820</v>
      </c>
      <c r="L333" s="1">
        <v>2820</v>
      </c>
      <c r="M333" s="1">
        <v>370000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370000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370000</v>
      </c>
      <c r="AJ333" s="1">
        <v>131</v>
      </c>
    </row>
    <row r="334" spans="1:36" hidden="1" x14ac:dyDescent="0.3">
      <c r="A334" s="1">
        <v>35</v>
      </c>
      <c r="B334" s="1" t="s">
        <v>14</v>
      </c>
      <c r="C334" s="1" t="s">
        <v>472</v>
      </c>
      <c r="D334" s="1" t="s">
        <v>16</v>
      </c>
      <c r="E334" s="1" t="s">
        <v>17</v>
      </c>
      <c r="F334" s="1" t="s">
        <v>29</v>
      </c>
      <c r="G334" s="1" t="s">
        <v>38</v>
      </c>
      <c r="H334" s="1" t="s">
        <v>523</v>
      </c>
      <c r="I334" s="1" t="s">
        <v>21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0</v>
      </c>
      <c r="AJ334" s="1">
        <v>0</v>
      </c>
    </row>
    <row r="335" spans="1:36" x14ac:dyDescent="0.3">
      <c r="A335" s="1">
        <v>36</v>
      </c>
      <c r="B335" s="1" t="s">
        <v>14</v>
      </c>
      <c r="C335" s="1" t="s">
        <v>472</v>
      </c>
      <c r="D335" s="1" t="s">
        <v>182</v>
      </c>
      <c r="E335" s="1" t="s">
        <v>17</v>
      </c>
      <c r="F335" s="1" t="s">
        <v>49</v>
      </c>
      <c r="G335" s="1" t="s">
        <v>221</v>
      </c>
      <c r="H335" s="1" t="s">
        <v>524</v>
      </c>
      <c r="I335" s="1" t="s">
        <v>49</v>
      </c>
      <c r="J335" s="1">
        <v>1</v>
      </c>
      <c r="K335" s="1">
        <v>52</v>
      </c>
      <c r="L335" s="1">
        <v>52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hidden="1" x14ac:dyDescent="0.3">
      <c r="A336" s="1">
        <v>37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37</v>
      </c>
      <c r="G336" s="1" t="s">
        <v>123</v>
      </c>
      <c r="H336" s="1" t="s">
        <v>525</v>
      </c>
      <c r="I336" s="1" t="s">
        <v>21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hidden="1" x14ac:dyDescent="0.3">
      <c r="A337" s="1">
        <v>38</v>
      </c>
      <c r="B337" s="1" t="s">
        <v>14</v>
      </c>
      <c r="C337" s="1" t="s">
        <v>472</v>
      </c>
      <c r="D337" s="1" t="s">
        <v>16</v>
      </c>
      <c r="E337" s="1" t="s">
        <v>17</v>
      </c>
      <c r="F337" s="1" t="s">
        <v>49</v>
      </c>
      <c r="G337" s="1" t="s">
        <v>101</v>
      </c>
      <c r="H337" s="1" t="s">
        <v>526</v>
      </c>
      <c r="I337" s="1" t="s">
        <v>49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0</v>
      </c>
      <c r="AJ337" s="1">
        <v>0</v>
      </c>
    </row>
    <row r="338" spans="1:36" hidden="1" x14ac:dyDescent="0.3">
      <c r="A338" s="1">
        <v>39</v>
      </c>
      <c r="B338" s="1" t="s">
        <v>14</v>
      </c>
      <c r="C338" s="1" t="s">
        <v>472</v>
      </c>
      <c r="D338" s="1" t="s">
        <v>16</v>
      </c>
      <c r="E338" s="1" t="s">
        <v>17</v>
      </c>
      <c r="F338" s="1" t="s">
        <v>29</v>
      </c>
      <c r="G338" s="1" t="s">
        <v>44</v>
      </c>
      <c r="H338" s="1" t="s">
        <v>527</v>
      </c>
      <c r="I338" s="1" t="s">
        <v>21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hidden="1" x14ac:dyDescent="0.3">
      <c r="A339" s="1">
        <v>40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29</v>
      </c>
      <c r="G339" s="1" t="s">
        <v>44</v>
      </c>
      <c r="H339" s="1" t="s">
        <v>528</v>
      </c>
      <c r="I339" s="1" t="s">
        <v>21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hidden="1" x14ac:dyDescent="0.3">
      <c r="A340" s="1">
        <v>41</v>
      </c>
      <c r="B340" s="1" t="s">
        <v>14</v>
      </c>
      <c r="C340" s="1" t="s">
        <v>472</v>
      </c>
      <c r="D340" s="1" t="s">
        <v>16</v>
      </c>
      <c r="E340" s="1" t="s">
        <v>17</v>
      </c>
      <c r="F340" s="1" t="s">
        <v>29</v>
      </c>
      <c r="G340" s="1" t="s">
        <v>44</v>
      </c>
      <c r="H340" s="1" t="s">
        <v>529</v>
      </c>
      <c r="I340" s="1" t="s">
        <v>21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hidden="1" x14ac:dyDescent="0.3">
      <c r="A341" s="1">
        <v>42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29</v>
      </c>
      <c r="G341" s="1" t="s">
        <v>44</v>
      </c>
      <c r="H341" s="1" t="s">
        <v>530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hidden="1" x14ac:dyDescent="0.3">
      <c r="A342" s="1">
        <v>43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29</v>
      </c>
      <c r="G342" s="1" t="s">
        <v>44</v>
      </c>
      <c r="H342" s="1" t="s">
        <v>531</v>
      </c>
      <c r="I342" s="1" t="s">
        <v>21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hidden="1" x14ac:dyDescent="0.3">
      <c r="A343" s="1">
        <v>44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29</v>
      </c>
      <c r="G343" s="1" t="s">
        <v>44</v>
      </c>
      <c r="H343" s="1" t="s">
        <v>532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hidden="1" x14ac:dyDescent="0.3">
      <c r="A344" s="1">
        <v>45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37</v>
      </c>
      <c r="G344" s="1" t="s">
        <v>533</v>
      </c>
      <c r="H344" s="1" t="s">
        <v>534</v>
      </c>
      <c r="I344" s="1" t="s">
        <v>21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hidden="1" x14ac:dyDescent="0.3">
      <c r="A345" s="1">
        <v>46</v>
      </c>
      <c r="B345" s="1" t="s">
        <v>14</v>
      </c>
      <c r="C345" s="1" t="s">
        <v>472</v>
      </c>
      <c r="D345" s="1" t="s">
        <v>16</v>
      </c>
      <c r="E345" s="1" t="s">
        <v>17</v>
      </c>
      <c r="F345" s="1" t="s">
        <v>18</v>
      </c>
      <c r="G345" s="1" t="s">
        <v>368</v>
      </c>
      <c r="H345" s="1" t="s">
        <v>535</v>
      </c>
      <c r="I345" s="1" t="s">
        <v>21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0</v>
      </c>
      <c r="AJ345" s="1">
        <v>0</v>
      </c>
    </row>
    <row r="346" spans="1:36" hidden="1" x14ac:dyDescent="0.3">
      <c r="A346" s="1">
        <v>47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18</v>
      </c>
      <c r="G346" s="1" t="s">
        <v>368</v>
      </c>
      <c r="H346" s="1" t="s">
        <v>536</v>
      </c>
      <c r="I346" s="1" t="s">
        <v>21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hidden="1" x14ac:dyDescent="0.3">
      <c r="A347" s="1">
        <v>48</v>
      </c>
      <c r="B347" s="1" t="s">
        <v>14</v>
      </c>
      <c r="C347" s="1" t="s">
        <v>472</v>
      </c>
      <c r="D347" s="1" t="s">
        <v>16</v>
      </c>
      <c r="E347" s="1" t="s">
        <v>17</v>
      </c>
      <c r="F347" s="1" t="s">
        <v>18</v>
      </c>
      <c r="G347" s="1" t="s">
        <v>368</v>
      </c>
      <c r="H347" s="1" t="s">
        <v>537</v>
      </c>
      <c r="I347" s="1" t="s">
        <v>21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hidden="1" x14ac:dyDescent="0.3">
      <c r="A348" s="1">
        <v>49</v>
      </c>
      <c r="B348" s="1" t="s">
        <v>14</v>
      </c>
      <c r="C348" s="1" t="s">
        <v>472</v>
      </c>
      <c r="D348" s="1" t="s">
        <v>16</v>
      </c>
      <c r="E348" s="1" t="s">
        <v>17</v>
      </c>
      <c r="F348" s="1" t="s">
        <v>18</v>
      </c>
      <c r="G348" s="1" t="s">
        <v>368</v>
      </c>
      <c r="H348" s="1" t="s">
        <v>538</v>
      </c>
      <c r="I348" s="1" t="s">
        <v>21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0</v>
      </c>
      <c r="AJ348" s="1">
        <v>0</v>
      </c>
    </row>
    <row r="349" spans="1:36" hidden="1" x14ac:dyDescent="0.3">
      <c r="A349" s="1">
        <v>50</v>
      </c>
      <c r="B349" s="1" t="s">
        <v>14</v>
      </c>
      <c r="C349" s="1" t="s">
        <v>472</v>
      </c>
      <c r="D349" s="1" t="s">
        <v>16</v>
      </c>
      <c r="E349" s="1" t="s">
        <v>17</v>
      </c>
      <c r="F349" s="1" t="s">
        <v>18</v>
      </c>
      <c r="G349" s="1" t="s">
        <v>368</v>
      </c>
      <c r="H349" s="1" t="s">
        <v>539</v>
      </c>
      <c r="I349" s="1" t="s">
        <v>21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7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7">
        <v>0</v>
      </c>
      <c r="AI349" s="7">
        <v>0</v>
      </c>
      <c r="AJ349" s="1">
        <v>0</v>
      </c>
    </row>
    <row r="350" spans="1:36" hidden="1" x14ac:dyDescent="0.3">
      <c r="A350" s="1">
        <v>51</v>
      </c>
      <c r="B350" s="1" t="s">
        <v>14</v>
      </c>
      <c r="C350" s="1" t="s">
        <v>472</v>
      </c>
      <c r="D350" s="1" t="s">
        <v>16</v>
      </c>
      <c r="E350" s="1" t="s">
        <v>17</v>
      </c>
      <c r="F350" s="1" t="s">
        <v>29</v>
      </c>
      <c r="G350" s="1" t="s">
        <v>246</v>
      </c>
      <c r="H350" s="1" t="s">
        <v>540</v>
      </c>
      <c r="I350" s="1" t="s">
        <v>26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7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7">
        <v>0</v>
      </c>
      <c r="AI350" s="7">
        <v>0</v>
      </c>
      <c r="AJ350" s="1">
        <v>0</v>
      </c>
    </row>
    <row r="351" spans="1:36" x14ac:dyDescent="0.3">
      <c r="A351" s="2"/>
      <c r="B351" s="2" t="s">
        <v>47</v>
      </c>
      <c r="C351" s="2" t="s">
        <v>472</v>
      </c>
      <c r="D351" s="2"/>
      <c r="E351" s="2"/>
      <c r="F351" s="2"/>
      <c r="G351" s="2"/>
      <c r="H351" s="2"/>
      <c r="I351" s="2"/>
      <c r="J351" s="2"/>
      <c r="K351" s="2">
        <v>19820</v>
      </c>
      <c r="L351" s="2">
        <v>19820</v>
      </c>
      <c r="M351" s="2">
        <v>1176583</v>
      </c>
      <c r="N351" s="2">
        <v>2400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1178983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1178983</v>
      </c>
      <c r="AJ351" s="2"/>
    </row>
    <row r="352" spans="1:36" x14ac:dyDescent="0.3">
      <c r="A352" s="1">
        <v>1</v>
      </c>
      <c r="B352" s="1" t="s">
        <v>14</v>
      </c>
      <c r="C352" s="1" t="s">
        <v>545</v>
      </c>
      <c r="D352" s="1" t="s">
        <v>742</v>
      </c>
      <c r="E352" s="1" t="s">
        <v>17</v>
      </c>
      <c r="F352" s="1" t="s">
        <v>29</v>
      </c>
      <c r="G352" s="1" t="s">
        <v>144</v>
      </c>
      <c r="H352" s="1" t="s">
        <v>546</v>
      </c>
      <c r="I352" s="1" t="s">
        <v>21</v>
      </c>
      <c r="J352" s="1">
        <v>11</v>
      </c>
      <c r="K352" s="1">
        <v>445</v>
      </c>
      <c r="L352" s="1">
        <v>445</v>
      </c>
      <c r="M352" s="1">
        <v>125000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7">
        <v>125000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7">
        <v>0</v>
      </c>
      <c r="AI352" s="7">
        <v>125000</v>
      </c>
      <c r="AJ352" s="1">
        <v>280</v>
      </c>
    </row>
    <row r="353" spans="1:36" x14ac:dyDescent="0.3">
      <c r="A353" s="2"/>
      <c r="B353" s="2" t="s">
        <v>47</v>
      </c>
      <c r="C353" s="2" t="s">
        <v>545</v>
      </c>
      <c r="D353" s="2"/>
      <c r="E353" s="2"/>
      <c r="F353" s="2"/>
      <c r="G353" s="2"/>
      <c r="H353" s="2"/>
      <c r="I353" s="2"/>
      <c r="J353" s="2"/>
      <c r="K353" s="2">
        <v>445</v>
      </c>
      <c r="L353" s="2">
        <v>445</v>
      </c>
      <c r="M353" s="2">
        <v>125000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125000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125000</v>
      </c>
      <c r="AJ353" s="2"/>
    </row>
    <row r="354" spans="1:36" x14ac:dyDescent="0.3">
      <c r="A354" s="1">
        <v>1</v>
      </c>
      <c r="B354" s="1" t="s">
        <v>14</v>
      </c>
      <c r="C354" s="1" t="s">
        <v>547</v>
      </c>
      <c r="D354" s="1" t="s">
        <v>313</v>
      </c>
      <c r="E354" s="1" t="s">
        <v>17</v>
      </c>
      <c r="F354" s="1" t="s">
        <v>49</v>
      </c>
      <c r="G354" s="1" t="s">
        <v>101</v>
      </c>
      <c r="H354" s="1" t="s">
        <v>102</v>
      </c>
      <c r="I354" s="1" t="s">
        <v>49</v>
      </c>
      <c r="J354" s="1">
        <v>7</v>
      </c>
      <c r="K354" s="1">
        <v>842</v>
      </c>
      <c r="L354" s="1">
        <v>842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7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7">
        <v>0</v>
      </c>
      <c r="AI354" s="7">
        <v>0</v>
      </c>
      <c r="AJ354" s="1">
        <v>0</v>
      </c>
    </row>
    <row r="355" spans="1:36" hidden="1" x14ac:dyDescent="0.3">
      <c r="A355" s="1">
        <v>2</v>
      </c>
      <c r="B355" s="1" t="s">
        <v>14</v>
      </c>
      <c r="C355" s="1" t="s">
        <v>547</v>
      </c>
      <c r="D355" s="1" t="s">
        <v>16</v>
      </c>
      <c r="E355" s="1" t="s">
        <v>17</v>
      </c>
      <c r="F355" s="1" t="s">
        <v>29</v>
      </c>
      <c r="G355" s="1" t="s">
        <v>44</v>
      </c>
      <c r="H355" s="1" t="s">
        <v>548</v>
      </c>
      <c r="I355" s="1" t="s">
        <v>21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0</v>
      </c>
      <c r="AJ355" s="1">
        <v>0</v>
      </c>
    </row>
    <row r="356" spans="1:36" x14ac:dyDescent="0.3">
      <c r="A356" s="2"/>
      <c r="B356" s="2" t="s">
        <v>47</v>
      </c>
      <c r="C356" s="2" t="s">
        <v>547</v>
      </c>
      <c r="D356" s="2"/>
      <c r="E356" s="2"/>
      <c r="F356" s="2"/>
      <c r="G356" s="2"/>
      <c r="H356" s="2"/>
      <c r="I356" s="2"/>
      <c r="J356" s="2"/>
      <c r="K356" s="2">
        <v>842</v>
      </c>
      <c r="L356" s="2">
        <v>842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</row>
    <row r="357" spans="1:36" x14ac:dyDescent="0.3">
      <c r="A357" s="1">
        <v>1</v>
      </c>
      <c r="B357" s="1" t="s">
        <v>14</v>
      </c>
      <c r="C357" s="1" t="s">
        <v>549</v>
      </c>
      <c r="D357" s="1" t="s">
        <v>578</v>
      </c>
      <c r="E357" s="1" t="s">
        <v>17</v>
      </c>
      <c r="F357" s="1" t="s">
        <v>29</v>
      </c>
      <c r="G357" s="1" t="s">
        <v>144</v>
      </c>
      <c r="H357" s="1" t="s">
        <v>550</v>
      </c>
      <c r="I357" s="1" t="s">
        <v>21</v>
      </c>
      <c r="J357" s="1">
        <v>12</v>
      </c>
      <c r="K357" s="1">
        <v>1117</v>
      </c>
      <c r="L357" s="1">
        <v>1117</v>
      </c>
      <c r="M357" s="1">
        <v>196000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7">
        <v>196000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7">
        <v>0</v>
      </c>
      <c r="AI357" s="7">
        <v>196000</v>
      </c>
      <c r="AJ357" s="1">
        <v>175</v>
      </c>
    </row>
    <row r="358" spans="1:36" x14ac:dyDescent="0.3">
      <c r="A358" s="2"/>
      <c r="B358" s="2" t="s">
        <v>47</v>
      </c>
      <c r="C358" s="2" t="s">
        <v>549</v>
      </c>
      <c r="D358" s="2"/>
      <c r="E358" s="2"/>
      <c r="F358" s="2"/>
      <c r="G358" s="2"/>
      <c r="H358" s="2"/>
      <c r="I358" s="2"/>
      <c r="J358" s="2"/>
      <c r="K358" s="2">
        <v>1117</v>
      </c>
      <c r="L358" s="2">
        <v>1117</v>
      </c>
      <c r="M358" s="2">
        <v>196000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196000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196000</v>
      </c>
      <c r="AJ358" s="2"/>
    </row>
    <row r="359" spans="1:36" x14ac:dyDescent="0.3">
      <c r="A359" s="2"/>
      <c r="B359" s="2" t="s">
        <v>12</v>
      </c>
      <c r="C359" s="2" t="s">
        <v>14</v>
      </c>
      <c r="D359" s="2"/>
      <c r="E359" s="2"/>
      <c r="F359" s="2"/>
      <c r="G359" s="2"/>
      <c r="H359" s="2"/>
      <c r="I359" s="2"/>
      <c r="J359" s="2"/>
      <c r="K359" s="2">
        <v>211941</v>
      </c>
      <c r="L359" s="2">
        <v>211936</v>
      </c>
      <c r="M359" s="2">
        <v>24804772</v>
      </c>
      <c r="N359" s="2">
        <v>18800</v>
      </c>
      <c r="O359" s="2">
        <v>0</v>
      </c>
      <c r="P359" s="2">
        <v>0</v>
      </c>
      <c r="Q359" s="2">
        <v>30300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24853872</v>
      </c>
      <c r="X359" s="2">
        <v>0</v>
      </c>
      <c r="Y359" s="2">
        <v>0</v>
      </c>
      <c r="Z359" s="2">
        <v>4000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4000</v>
      </c>
      <c r="AI359" s="2">
        <v>24857872</v>
      </c>
      <c r="AJ359" s="2"/>
    </row>
    <row r="360" spans="1:36" x14ac:dyDescent="0.3">
      <c r="A360" s="3">
        <v>343</v>
      </c>
      <c r="B360" s="3"/>
      <c r="C360" s="3"/>
      <c r="D360" s="3"/>
      <c r="E360" s="3"/>
      <c r="F360" s="3"/>
      <c r="G360" s="3"/>
      <c r="H360" s="3"/>
      <c r="I360" s="3"/>
      <c r="J360" s="3"/>
      <c r="K360" s="3">
        <v>211941</v>
      </c>
      <c r="L360" s="3">
        <v>211936</v>
      </c>
      <c r="M360" s="3">
        <v>24804772</v>
      </c>
      <c r="N360" s="3">
        <v>18800</v>
      </c>
      <c r="O360" s="3">
        <v>0</v>
      </c>
      <c r="P360" s="3">
        <v>0</v>
      </c>
      <c r="Q360" s="3">
        <v>30300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24853872</v>
      </c>
      <c r="X360" s="3">
        <v>0</v>
      </c>
      <c r="Y360" s="3">
        <v>0</v>
      </c>
      <c r="Z360" s="3">
        <v>4000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4000</v>
      </c>
      <c r="AI360" s="3">
        <v>24857872</v>
      </c>
      <c r="AJ360" s="3"/>
    </row>
    <row r="361" spans="1:3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7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7"/>
      <c r="AJ361" s="1"/>
    </row>
  </sheetData>
  <autoFilter ref="A2:AQ360" xr:uid="{00000000-0009-0000-0000-000009000000}">
    <filterColumn colId="9">
      <filters blank="1">
        <filter val="1"/>
        <filter val="10"/>
        <filter val="11"/>
        <filter val="12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4"/>
        <filter val="5"/>
        <filter val="6"/>
        <filter val="7"/>
        <filter val="8"/>
        <filter val="9"/>
      </filters>
    </filterColumn>
  </autoFilter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79998168889431442"/>
  </sheetPr>
  <dimension ref="A1:AQ372"/>
  <sheetViews>
    <sheetView topLeftCell="A37" zoomScale="70" zoomScaleNormal="70" workbookViewId="0">
      <selection activeCell="B80" sqref="B80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702</v>
      </c>
      <c r="B1" s="114" t="s">
        <v>686</v>
      </c>
      <c r="C1" s="116" t="s">
        <v>687</v>
      </c>
      <c r="D1" s="116" t="s">
        <v>727</v>
      </c>
      <c r="E1" s="114" t="s">
        <v>688</v>
      </c>
      <c r="F1" s="114" t="s">
        <v>617</v>
      </c>
      <c r="G1" s="114" t="s">
        <v>704</v>
      </c>
      <c r="H1" s="114" t="s">
        <v>672</v>
      </c>
      <c r="I1" s="114" t="s">
        <v>729</v>
      </c>
      <c r="J1" s="114" t="s">
        <v>691</v>
      </c>
      <c r="K1" s="115" t="s">
        <v>706</v>
      </c>
      <c r="L1" s="115" t="s">
        <v>707</v>
      </c>
      <c r="M1" s="110" t="s">
        <v>674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694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725</v>
      </c>
      <c r="AJ1" s="113" t="s">
        <v>639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638</v>
      </c>
      <c r="AI2" s="113"/>
      <c r="AJ2" s="113" t="s">
        <v>639</v>
      </c>
    </row>
    <row r="3" spans="1:43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28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7</v>
      </c>
      <c r="K6" s="1">
        <v>680</v>
      </c>
      <c r="L6" s="1">
        <v>680</v>
      </c>
      <c r="M6" s="1">
        <v>50000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50000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50000</v>
      </c>
      <c r="AJ6" s="1">
        <v>73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28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7</v>
      </c>
      <c r="K7" s="1">
        <v>618</v>
      </c>
      <c r="L7" s="1">
        <v>618</v>
      </c>
      <c r="M7" s="1">
        <v>40000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40000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40000</v>
      </c>
      <c r="AJ7" s="1">
        <v>64</v>
      </c>
    </row>
    <row r="8" spans="1:43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x14ac:dyDescent="0.3">
      <c r="A12" s="1">
        <v>10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0</v>
      </c>
      <c r="AJ12" s="1">
        <v>0</v>
      </c>
    </row>
    <row r="13" spans="1:43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1298</v>
      </c>
      <c r="L14" s="2">
        <v>1298</v>
      </c>
      <c r="M14" s="2">
        <v>90000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90000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90000</v>
      </c>
      <c r="AJ14" s="2"/>
    </row>
    <row r="15" spans="1:43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11</v>
      </c>
      <c r="K17" s="1">
        <v>182</v>
      </c>
      <c r="L17" s="1">
        <v>182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0</v>
      </c>
      <c r="AJ17" s="1">
        <v>0</v>
      </c>
    </row>
    <row r="18" spans="1:36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10</v>
      </c>
      <c r="K19" s="1">
        <v>104</v>
      </c>
      <c r="L19" s="1">
        <v>104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0</v>
      </c>
      <c r="AJ19" s="1">
        <v>0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286</v>
      </c>
      <c r="L20" s="2">
        <v>286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/>
    </row>
    <row r="21" spans="1:36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x14ac:dyDescent="0.3">
      <c r="A34" s="1">
        <v>14</v>
      </c>
      <c r="B34" s="1" t="s">
        <v>14</v>
      </c>
      <c r="C34" s="1" t="s">
        <v>60</v>
      </c>
      <c r="D34" s="1" t="s">
        <v>16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0</v>
      </c>
      <c r="AJ34" s="1">
        <v>0</v>
      </c>
    </row>
    <row r="35" spans="1:36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92</v>
      </c>
      <c r="E37" s="1" t="s">
        <v>17</v>
      </c>
      <c r="F37" s="1" t="s">
        <v>29</v>
      </c>
      <c r="G37" s="1" t="s">
        <v>30</v>
      </c>
      <c r="H37" s="1" t="s">
        <v>392</v>
      </c>
      <c r="I37" s="1" t="s">
        <v>21</v>
      </c>
      <c r="J37" s="1">
        <v>19</v>
      </c>
      <c r="K37" s="1">
        <v>1210</v>
      </c>
      <c r="L37" s="1">
        <v>1210</v>
      </c>
      <c r="M37" s="1">
        <v>180000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180000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180000</v>
      </c>
      <c r="AJ37" s="1">
        <v>148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131</v>
      </c>
      <c r="E38" s="1" t="s">
        <v>17</v>
      </c>
      <c r="F38" s="1" t="s">
        <v>29</v>
      </c>
      <c r="G38" s="1" t="s">
        <v>30</v>
      </c>
      <c r="H38" s="1" t="s">
        <v>323</v>
      </c>
      <c r="I38" s="1" t="s">
        <v>21</v>
      </c>
      <c r="J38" s="1">
        <v>20</v>
      </c>
      <c r="K38" s="1">
        <v>1459</v>
      </c>
      <c r="L38" s="1">
        <v>1459</v>
      </c>
      <c r="M38" s="1">
        <v>150000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150000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150000</v>
      </c>
      <c r="AJ38" s="1">
        <v>102</v>
      </c>
    </row>
    <row r="39" spans="1:36" x14ac:dyDescent="0.3">
      <c r="A39" s="1">
        <v>19</v>
      </c>
      <c r="B39" s="1" t="s">
        <v>14</v>
      </c>
      <c r="C39" s="1" t="s">
        <v>60</v>
      </c>
      <c r="D39" s="1" t="s">
        <v>16</v>
      </c>
      <c r="E39" s="1" t="s">
        <v>17</v>
      </c>
      <c r="F39" s="1" t="s">
        <v>29</v>
      </c>
      <c r="G39" s="1" t="s">
        <v>85</v>
      </c>
      <c r="H39" s="1" t="s">
        <v>86</v>
      </c>
      <c r="I39" s="1" t="s">
        <v>26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603</v>
      </c>
      <c r="E40" s="1" t="s">
        <v>17</v>
      </c>
      <c r="F40" s="1" t="s">
        <v>29</v>
      </c>
      <c r="G40" s="1" t="s">
        <v>30</v>
      </c>
      <c r="H40" s="1" t="s">
        <v>395</v>
      </c>
      <c r="I40" s="1" t="s">
        <v>26</v>
      </c>
      <c r="J40" s="1">
        <v>15</v>
      </c>
      <c r="K40" s="1">
        <v>2617</v>
      </c>
      <c r="L40" s="1">
        <v>2617</v>
      </c>
      <c r="M40" s="1">
        <v>278000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278000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278000</v>
      </c>
      <c r="AJ40" s="1">
        <v>106</v>
      </c>
    </row>
    <row r="41" spans="1:36" x14ac:dyDescent="0.3">
      <c r="A41" s="1">
        <v>21</v>
      </c>
      <c r="B41" s="1" t="s">
        <v>14</v>
      </c>
      <c r="C41" s="1" t="s">
        <v>60</v>
      </c>
      <c r="D41" s="1" t="s">
        <v>554</v>
      </c>
      <c r="E41" s="1" t="s">
        <v>17</v>
      </c>
      <c r="F41" s="1" t="s">
        <v>29</v>
      </c>
      <c r="G41" s="1" t="s">
        <v>30</v>
      </c>
      <c r="H41" s="1" t="s">
        <v>97</v>
      </c>
      <c r="I41" s="1" t="s">
        <v>26</v>
      </c>
      <c r="J41" s="1">
        <v>7</v>
      </c>
      <c r="K41" s="1">
        <v>1013</v>
      </c>
      <c r="L41" s="1">
        <v>1013</v>
      </c>
      <c r="M41" s="1">
        <v>120000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120000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120000</v>
      </c>
      <c r="AJ41" s="1">
        <v>118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16</v>
      </c>
      <c r="E42" s="1" t="s">
        <v>17</v>
      </c>
      <c r="F42" s="1" t="s">
        <v>29</v>
      </c>
      <c r="G42" s="1" t="s">
        <v>98</v>
      </c>
      <c r="H42" s="1" t="s">
        <v>99</v>
      </c>
      <c r="I42" s="1" t="s">
        <v>26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0</v>
      </c>
      <c r="AJ42" s="1">
        <v>0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106</v>
      </c>
      <c r="E43" s="1" t="s">
        <v>17</v>
      </c>
      <c r="F43" s="1" t="s">
        <v>18</v>
      </c>
      <c r="G43" s="1" t="s">
        <v>107</v>
      </c>
      <c r="H43" s="1" t="s">
        <v>108</v>
      </c>
      <c r="I43" s="1" t="s">
        <v>21</v>
      </c>
      <c r="J43" s="1">
        <v>7</v>
      </c>
      <c r="K43" s="1">
        <v>416</v>
      </c>
      <c r="L43" s="1">
        <v>416</v>
      </c>
      <c r="M43" s="1">
        <v>40000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40000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40000</v>
      </c>
      <c r="AJ43" s="1">
        <v>96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556</v>
      </c>
      <c r="E44" s="1" t="s">
        <v>17</v>
      </c>
      <c r="F44" s="1" t="s">
        <v>18</v>
      </c>
      <c r="G44" s="1" t="s">
        <v>107</v>
      </c>
      <c r="H44" s="1" t="s">
        <v>445</v>
      </c>
      <c r="I44" s="1" t="s">
        <v>21</v>
      </c>
      <c r="J44" s="1">
        <v>11</v>
      </c>
      <c r="K44" s="1">
        <v>1050</v>
      </c>
      <c r="L44" s="1">
        <v>1033</v>
      </c>
      <c r="M44" s="1">
        <v>138000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138000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138000</v>
      </c>
      <c r="AJ44" s="1">
        <v>131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519</v>
      </c>
      <c r="E45" s="1" t="s">
        <v>17</v>
      </c>
      <c r="F45" s="1" t="s">
        <v>18</v>
      </c>
      <c r="G45" s="1" t="s">
        <v>107</v>
      </c>
      <c r="H45" s="1" t="s">
        <v>110</v>
      </c>
      <c r="I45" s="1" t="s">
        <v>21</v>
      </c>
      <c r="J45" s="1">
        <v>5</v>
      </c>
      <c r="K45" s="1">
        <v>467</v>
      </c>
      <c r="L45" s="1">
        <v>467</v>
      </c>
      <c r="M45" s="1">
        <v>50000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50000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50000</v>
      </c>
      <c r="AJ45" s="1">
        <v>107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111</v>
      </c>
      <c r="E46" s="1" t="s">
        <v>17</v>
      </c>
      <c r="F46" s="1" t="s">
        <v>40</v>
      </c>
      <c r="G46" s="1" t="s">
        <v>55</v>
      </c>
      <c r="H46" s="1" t="s">
        <v>112</v>
      </c>
      <c r="I46" s="1" t="s">
        <v>21</v>
      </c>
      <c r="J46" s="1">
        <v>7</v>
      </c>
      <c r="K46" s="1">
        <v>1138</v>
      </c>
      <c r="L46" s="1">
        <v>1138</v>
      </c>
      <c r="M46" s="1">
        <v>140000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140000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140000</v>
      </c>
      <c r="AJ46" s="1">
        <v>123</v>
      </c>
    </row>
    <row r="47" spans="1:36" x14ac:dyDescent="0.3">
      <c r="A47" s="1">
        <v>27</v>
      </c>
      <c r="B47" s="1" t="s">
        <v>14</v>
      </c>
      <c r="C47" s="1" t="s">
        <v>60</v>
      </c>
      <c r="D47" s="1" t="s">
        <v>113</v>
      </c>
      <c r="E47" s="1" t="s">
        <v>17</v>
      </c>
      <c r="F47" s="1" t="s">
        <v>29</v>
      </c>
      <c r="G47" s="1" t="s">
        <v>61</v>
      </c>
      <c r="H47" s="1" t="s">
        <v>114</v>
      </c>
      <c r="I47" s="1" t="s">
        <v>26</v>
      </c>
      <c r="J47" s="1">
        <v>21</v>
      </c>
      <c r="K47" s="1">
        <v>2091</v>
      </c>
      <c r="L47" s="1">
        <v>2091</v>
      </c>
      <c r="M47" s="1">
        <v>300000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300000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300000</v>
      </c>
      <c r="AJ47" s="1">
        <v>143</v>
      </c>
    </row>
    <row r="48" spans="1:36" x14ac:dyDescent="0.3">
      <c r="A48" s="1">
        <v>28</v>
      </c>
      <c r="B48" s="1" t="s">
        <v>14</v>
      </c>
      <c r="C48" s="1" t="s">
        <v>60</v>
      </c>
      <c r="D48" s="1" t="s">
        <v>140</v>
      </c>
      <c r="E48" s="1" t="s">
        <v>17</v>
      </c>
      <c r="F48" s="1" t="s">
        <v>29</v>
      </c>
      <c r="G48" s="1" t="s">
        <v>61</v>
      </c>
      <c r="H48" s="1" t="s">
        <v>116</v>
      </c>
      <c r="I48" s="1" t="s">
        <v>26</v>
      </c>
      <c r="J48" s="1">
        <v>22</v>
      </c>
      <c r="K48" s="1">
        <v>2773</v>
      </c>
      <c r="L48" s="1">
        <v>2773</v>
      </c>
      <c r="M48" s="1">
        <v>400000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400000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400000</v>
      </c>
      <c r="AJ48" s="1">
        <v>144</v>
      </c>
    </row>
    <row r="49" spans="1:36" x14ac:dyDescent="0.3">
      <c r="A49" s="1">
        <v>29</v>
      </c>
      <c r="B49" s="1" t="s">
        <v>14</v>
      </c>
      <c r="C49" s="1" t="s">
        <v>60</v>
      </c>
      <c r="D49" s="1" t="s">
        <v>78</v>
      </c>
      <c r="E49" s="1" t="s">
        <v>32</v>
      </c>
      <c r="F49" s="1" t="s">
        <v>118</v>
      </c>
      <c r="G49" s="1" t="s">
        <v>119</v>
      </c>
      <c r="H49" s="1" t="s">
        <v>120</v>
      </c>
      <c r="I49" s="1" t="s">
        <v>26</v>
      </c>
      <c r="J49" s="1">
        <v>2</v>
      </c>
      <c r="K49" s="1">
        <v>116</v>
      </c>
      <c r="L49" s="1">
        <v>116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0</v>
      </c>
      <c r="AJ49" s="1">
        <v>0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16</v>
      </c>
      <c r="E50" s="1" t="s">
        <v>17</v>
      </c>
      <c r="F50" s="1" t="s">
        <v>37</v>
      </c>
      <c r="G50" s="1" t="s">
        <v>121</v>
      </c>
      <c r="H50" s="1" t="s">
        <v>122</v>
      </c>
      <c r="I50" s="1" t="s">
        <v>21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0</v>
      </c>
      <c r="AJ50" s="1">
        <v>0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16</v>
      </c>
      <c r="E51" s="1" t="s">
        <v>17</v>
      </c>
      <c r="F51" s="1" t="s">
        <v>40</v>
      </c>
      <c r="G51" s="1" t="s">
        <v>123</v>
      </c>
      <c r="H51" s="1" t="s">
        <v>124</v>
      </c>
      <c r="I51" s="1" t="s">
        <v>21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0</v>
      </c>
      <c r="AJ51" s="1">
        <v>0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16</v>
      </c>
      <c r="E52" s="1" t="s">
        <v>17</v>
      </c>
      <c r="F52" s="1" t="s">
        <v>37</v>
      </c>
      <c r="G52" s="1" t="s">
        <v>121</v>
      </c>
      <c r="H52" s="1" t="s">
        <v>125</v>
      </c>
      <c r="I52" s="1" t="s">
        <v>26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0</v>
      </c>
      <c r="AJ52" s="1">
        <v>0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555</v>
      </c>
      <c r="E53" s="1" t="s">
        <v>17</v>
      </c>
      <c r="F53" s="1" t="s">
        <v>29</v>
      </c>
      <c r="G53" s="1" t="s">
        <v>129</v>
      </c>
      <c r="H53" s="1" t="s">
        <v>130</v>
      </c>
      <c r="I53" s="1" t="s">
        <v>21</v>
      </c>
      <c r="J53" s="1">
        <v>21</v>
      </c>
      <c r="K53" s="1">
        <v>1956</v>
      </c>
      <c r="L53" s="1">
        <v>1956</v>
      </c>
      <c r="M53" s="1">
        <v>338000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338000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338000</v>
      </c>
      <c r="AJ53" s="1">
        <v>172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201</v>
      </c>
      <c r="E54" s="1" t="s">
        <v>17</v>
      </c>
      <c r="F54" s="1" t="s">
        <v>29</v>
      </c>
      <c r="G54" s="1" t="s">
        <v>129</v>
      </c>
      <c r="H54" s="1" t="s">
        <v>132</v>
      </c>
      <c r="I54" s="1" t="s">
        <v>21</v>
      </c>
      <c r="J54" s="1">
        <v>23</v>
      </c>
      <c r="K54" s="1">
        <v>2123</v>
      </c>
      <c r="L54" s="1">
        <v>2123</v>
      </c>
      <c r="M54" s="1">
        <v>333000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333000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333000</v>
      </c>
      <c r="AJ54" s="1">
        <v>156</v>
      </c>
    </row>
    <row r="55" spans="1:36" x14ac:dyDescent="0.3">
      <c r="A55" s="1">
        <v>35</v>
      </c>
      <c r="B55" s="1" t="s">
        <v>14</v>
      </c>
      <c r="C55" s="1" t="s">
        <v>60</v>
      </c>
      <c r="D55" s="1" t="s">
        <v>489</v>
      </c>
      <c r="E55" s="1" t="s">
        <v>17</v>
      </c>
      <c r="F55" s="1" t="s">
        <v>29</v>
      </c>
      <c r="G55" s="1" t="s">
        <v>129</v>
      </c>
      <c r="H55" s="1" t="s">
        <v>405</v>
      </c>
      <c r="I55" s="1" t="s">
        <v>21</v>
      </c>
      <c r="J55" s="1">
        <v>8</v>
      </c>
      <c r="K55" s="1">
        <v>607</v>
      </c>
      <c r="L55" s="1">
        <v>607</v>
      </c>
      <c r="M55" s="1">
        <v>100000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100000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100000</v>
      </c>
      <c r="AJ55" s="1">
        <v>164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128</v>
      </c>
      <c r="E56" s="1" t="s">
        <v>17</v>
      </c>
      <c r="F56" s="1" t="s">
        <v>29</v>
      </c>
      <c r="G56" s="1" t="s">
        <v>129</v>
      </c>
      <c r="H56" s="1" t="s">
        <v>345</v>
      </c>
      <c r="I56" s="1" t="s">
        <v>21</v>
      </c>
      <c r="J56" s="1">
        <v>20</v>
      </c>
      <c r="K56" s="1">
        <v>2339</v>
      </c>
      <c r="L56" s="1">
        <v>2339</v>
      </c>
      <c r="M56" s="1">
        <v>420000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420000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420000</v>
      </c>
      <c r="AJ56" s="1">
        <v>179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16</v>
      </c>
      <c r="E57" s="1" t="s">
        <v>17</v>
      </c>
      <c r="F57" s="1" t="s">
        <v>29</v>
      </c>
      <c r="G57" s="1" t="s">
        <v>85</v>
      </c>
      <c r="H57" s="1" t="s">
        <v>133</v>
      </c>
      <c r="I57" s="1" t="s">
        <v>26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0</v>
      </c>
      <c r="AJ57" s="1">
        <v>0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592</v>
      </c>
      <c r="E58" s="1" t="s">
        <v>17</v>
      </c>
      <c r="F58" s="1" t="s">
        <v>29</v>
      </c>
      <c r="G58" s="1" t="s">
        <v>61</v>
      </c>
      <c r="H58" s="1" t="s">
        <v>135</v>
      </c>
      <c r="I58" s="1" t="s">
        <v>26</v>
      </c>
      <c r="J58" s="1">
        <v>18</v>
      </c>
      <c r="K58" s="1">
        <v>1645</v>
      </c>
      <c r="L58" s="1">
        <v>1645</v>
      </c>
      <c r="M58" s="1">
        <v>225000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225000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225000</v>
      </c>
      <c r="AJ58" s="1">
        <v>136</v>
      </c>
    </row>
    <row r="59" spans="1:36" x14ac:dyDescent="0.3">
      <c r="A59" s="1">
        <v>39</v>
      </c>
      <c r="B59" s="1" t="s">
        <v>14</v>
      </c>
      <c r="C59" s="1" t="s">
        <v>60</v>
      </c>
      <c r="D59" s="1" t="s">
        <v>117</v>
      </c>
      <c r="E59" s="1" t="s">
        <v>32</v>
      </c>
      <c r="F59" s="1" t="s">
        <v>29</v>
      </c>
      <c r="G59" s="1" t="s">
        <v>33</v>
      </c>
      <c r="H59" s="1" t="s">
        <v>137</v>
      </c>
      <c r="I59" s="1" t="s">
        <v>26</v>
      </c>
      <c r="J59" s="1">
        <v>23</v>
      </c>
      <c r="K59" s="1">
        <v>2081</v>
      </c>
      <c r="L59" s="1">
        <v>2081</v>
      </c>
      <c r="M59" s="1">
        <v>370000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370000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370000</v>
      </c>
      <c r="AJ59" s="1">
        <v>177</v>
      </c>
    </row>
    <row r="60" spans="1:36" x14ac:dyDescent="0.3">
      <c r="A60" s="1">
        <v>40</v>
      </c>
      <c r="B60" s="1" t="s">
        <v>14</v>
      </c>
      <c r="C60" s="1" t="s">
        <v>60</v>
      </c>
      <c r="D60" s="1" t="s">
        <v>225</v>
      </c>
      <c r="E60" s="1" t="s">
        <v>32</v>
      </c>
      <c r="F60" s="1" t="s">
        <v>29</v>
      </c>
      <c r="G60" s="1" t="s">
        <v>33</v>
      </c>
      <c r="H60" s="1" t="s">
        <v>226</v>
      </c>
      <c r="I60" s="1" t="s">
        <v>26</v>
      </c>
      <c r="J60" s="1">
        <v>10</v>
      </c>
      <c r="K60" s="1">
        <v>461</v>
      </c>
      <c r="L60" s="1">
        <v>461</v>
      </c>
      <c r="M60" s="1">
        <v>90000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90000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90000</v>
      </c>
      <c r="AJ60" s="1">
        <v>195</v>
      </c>
    </row>
    <row r="61" spans="1:36" x14ac:dyDescent="0.3">
      <c r="A61" s="1">
        <v>41</v>
      </c>
      <c r="B61" s="1" t="s">
        <v>14</v>
      </c>
      <c r="C61" s="1" t="s">
        <v>60</v>
      </c>
      <c r="D61" s="1" t="s">
        <v>521</v>
      </c>
      <c r="E61" s="1" t="s">
        <v>32</v>
      </c>
      <c r="F61" s="1" t="s">
        <v>29</v>
      </c>
      <c r="G61" s="1" t="s">
        <v>33</v>
      </c>
      <c r="H61" s="1" t="s">
        <v>522</v>
      </c>
      <c r="I61" s="1" t="s">
        <v>26</v>
      </c>
      <c r="J61" s="1">
        <v>9</v>
      </c>
      <c r="K61" s="1">
        <v>830</v>
      </c>
      <c r="L61" s="1">
        <v>830</v>
      </c>
      <c r="M61" s="1">
        <v>90000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90000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90000</v>
      </c>
      <c r="AJ61" s="1">
        <v>108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16</v>
      </c>
      <c r="E62" s="1" t="s">
        <v>17</v>
      </c>
      <c r="F62" s="1" t="s">
        <v>29</v>
      </c>
      <c r="G62" s="1" t="s">
        <v>138</v>
      </c>
      <c r="H62" s="1" t="s">
        <v>139</v>
      </c>
      <c r="I62" s="1" t="s">
        <v>26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0</v>
      </c>
      <c r="AJ62" s="1">
        <v>0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16</v>
      </c>
      <c r="E63" s="1" t="s">
        <v>17</v>
      </c>
      <c r="F63" s="1" t="s">
        <v>29</v>
      </c>
      <c r="G63" s="1" t="s">
        <v>98</v>
      </c>
      <c r="H63" s="1" t="s">
        <v>141</v>
      </c>
      <c r="I63" s="1" t="s">
        <v>26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0</v>
      </c>
      <c r="AJ63" s="1">
        <v>0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16</v>
      </c>
      <c r="E64" s="1" t="s">
        <v>17</v>
      </c>
      <c r="F64" s="1" t="s">
        <v>29</v>
      </c>
      <c r="G64" s="1" t="s">
        <v>61</v>
      </c>
      <c r="H64" s="1" t="s">
        <v>142</v>
      </c>
      <c r="I64" s="1" t="s">
        <v>26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0</v>
      </c>
      <c r="AJ64" s="1">
        <v>0</v>
      </c>
    </row>
    <row r="65" spans="1:36" x14ac:dyDescent="0.3">
      <c r="A65" s="1">
        <v>45</v>
      </c>
      <c r="B65" s="1" t="s">
        <v>14</v>
      </c>
      <c r="C65" s="1" t="s">
        <v>60</v>
      </c>
      <c r="D65" s="1" t="s">
        <v>521</v>
      </c>
      <c r="E65" s="1" t="s">
        <v>32</v>
      </c>
      <c r="F65" s="1" t="s">
        <v>29</v>
      </c>
      <c r="G65" s="1" t="s">
        <v>33</v>
      </c>
      <c r="H65" s="1" t="s">
        <v>143</v>
      </c>
      <c r="I65" s="1" t="s">
        <v>26</v>
      </c>
      <c r="J65" s="1">
        <v>19</v>
      </c>
      <c r="K65" s="1">
        <v>1815</v>
      </c>
      <c r="L65" s="1">
        <v>1815</v>
      </c>
      <c r="M65" s="1">
        <v>244000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244000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244000</v>
      </c>
      <c r="AJ65" s="1">
        <v>134</v>
      </c>
    </row>
    <row r="66" spans="1:36" x14ac:dyDescent="0.3">
      <c r="A66" s="1">
        <v>46</v>
      </c>
      <c r="B66" s="1" t="s">
        <v>14</v>
      </c>
      <c r="C66" s="1" t="s">
        <v>60</v>
      </c>
      <c r="D66" s="1" t="s">
        <v>715</v>
      </c>
      <c r="E66" s="1" t="s">
        <v>17</v>
      </c>
      <c r="F66" s="1" t="s">
        <v>29</v>
      </c>
      <c r="G66" s="1" t="s">
        <v>144</v>
      </c>
      <c r="H66" s="1" t="s">
        <v>285</v>
      </c>
      <c r="I66" s="1" t="s">
        <v>21</v>
      </c>
      <c r="J66" s="1">
        <v>8</v>
      </c>
      <c r="K66" s="1">
        <v>556</v>
      </c>
      <c r="L66" s="1">
        <v>556</v>
      </c>
      <c r="M66" s="1">
        <v>110000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110000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110000</v>
      </c>
      <c r="AJ66" s="1">
        <v>197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103</v>
      </c>
      <c r="E67" s="1" t="s">
        <v>17</v>
      </c>
      <c r="F67" s="1" t="s">
        <v>29</v>
      </c>
      <c r="G67" s="1" t="s">
        <v>144</v>
      </c>
      <c r="H67" s="1" t="s">
        <v>145</v>
      </c>
      <c r="I67" s="1" t="s">
        <v>21</v>
      </c>
      <c r="J67" s="1">
        <v>14</v>
      </c>
      <c r="K67" s="1">
        <v>2040</v>
      </c>
      <c r="L67" s="1">
        <v>2040</v>
      </c>
      <c r="M67" s="1">
        <v>358000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358000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358000</v>
      </c>
      <c r="AJ67" s="1">
        <v>175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16</v>
      </c>
      <c r="E68" s="1" t="s">
        <v>17</v>
      </c>
      <c r="F68" s="1" t="s">
        <v>29</v>
      </c>
      <c r="G68" s="1" t="s">
        <v>61</v>
      </c>
      <c r="H68" s="1" t="s">
        <v>146</v>
      </c>
      <c r="I68" s="1" t="s">
        <v>26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0</v>
      </c>
      <c r="AJ68" s="1">
        <v>0</v>
      </c>
    </row>
    <row r="69" spans="1:36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29</v>
      </c>
      <c r="G69" s="1" t="s">
        <v>61</v>
      </c>
      <c r="H69" s="1" t="s">
        <v>147</v>
      </c>
      <c r="I69" s="1" t="s">
        <v>26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78</v>
      </c>
      <c r="E70" s="1" t="s">
        <v>17</v>
      </c>
      <c r="F70" s="1" t="s">
        <v>29</v>
      </c>
      <c r="G70" s="1" t="s">
        <v>61</v>
      </c>
      <c r="H70" s="1" t="s">
        <v>148</v>
      </c>
      <c r="I70" s="1" t="s">
        <v>26</v>
      </c>
      <c r="J70" s="1">
        <v>19</v>
      </c>
      <c r="K70" s="1">
        <v>2730</v>
      </c>
      <c r="L70" s="1">
        <v>2730</v>
      </c>
      <c r="M70" s="1">
        <v>320000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320000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320000</v>
      </c>
      <c r="AJ70" s="1">
        <v>117</v>
      </c>
    </row>
    <row r="71" spans="1:36" x14ac:dyDescent="0.3">
      <c r="A71" s="1">
        <v>51</v>
      </c>
      <c r="B71" s="1" t="s">
        <v>14</v>
      </c>
      <c r="C71" s="1" t="s">
        <v>60</v>
      </c>
      <c r="D71" s="1" t="s">
        <v>591</v>
      </c>
      <c r="E71" s="1" t="s">
        <v>17</v>
      </c>
      <c r="F71" s="1" t="s">
        <v>29</v>
      </c>
      <c r="G71" s="1" t="s">
        <v>61</v>
      </c>
      <c r="H71" s="1" t="s">
        <v>149</v>
      </c>
      <c r="I71" s="1" t="s">
        <v>26</v>
      </c>
      <c r="J71" s="1">
        <v>19</v>
      </c>
      <c r="K71" s="1">
        <v>2675</v>
      </c>
      <c r="L71" s="1">
        <v>2675</v>
      </c>
      <c r="M71" s="1">
        <v>257000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257000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257000</v>
      </c>
      <c r="AJ71" s="1">
        <v>96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603</v>
      </c>
      <c r="E72" s="1" t="s">
        <v>17</v>
      </c>
      <c r="F72" s="1" t="s">
        <v>29</v>
      </c>
      <c r="G72" s="1" t="s">
        <v>150</v>
      </c>
      <c r="H72" s="1" t="s">
        <v>151</v>
      </c>
      <c r="I72" s="1" t="s">
        <v>21</v>
      </c>
      <c r="J72" s="1">
        <v>1</v>
      </c>
      <c r="K72" s="1">
        <v>166</v>
      </c>
      <c r="L72" s="1">
        <v>166</v>
      </c>
      <c r="M72" s="1">
        <v>50000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50000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50000</v>
      </c>
      <c r="AJ72" s="1">
        <v>301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16</v>
      </c>
      <c r="E73" s="1" t="s">
        <v>17</v>
      </c>
      <c r="F73" s="1" t="s">
        <v>152</v>
      </c>
      <c r="G73" s="1" t="s">
        <v>153</v>
      </c>
      <c r="H73" s="1" t="s">
        <v>154</v>
      </c>
      <c r="I73" s="1" t="s">
        <v>21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0</v>
      </c>
      <c r="AJ73" s="1">
        <v>0</v>
      </c>
    </row>
    <row r="74" spans="1:36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37</v>
      </c>
      <c r="G74" s="1" t="s">
        <v>155</v>
      </c>
      <c r="H74" s="1" t="s">
        <v>156</v>
      </c>
      <c r="I74" s="1" t="s">
        <v>21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44</v>
      </c>
      <c r="H75" s="1" t="s">
        <v>157</v>
      </c>
      <c r="I75" s="1" t="s">
        <v>21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x14ac:dyDescent="0.3">
      <c r="A76" s="1">
        <v>56</v>
      </c>
      <c r="B76" s="1" t="s">
        <v>14</v>
      </c>
      <c r="C76" s="1" t="s">
        <v>60</v>
      </c>
      <c r="D76" s="1" t="s">
        <v>16</v>
      </c>
      <c r="E76" s="1" t="s">
        <v>17</v>
      </c>
      <c r="F76" s="1" t="s">
        <v>29</v>
      </c>
      <c r="G76" s="1" t="s">
        <v>44</v>
      </c>
      <c r="H76" s="1" t="s">
        <v>158</v>
      </c>
      <c r="I76" s="1" t="s">
        <v>21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0</v>
      </c>
      <c r="AJ76" s="1">
        <v>0</v>
      </c>
    </row>
    <row r="77" spans="1:36" x14ac:dyDescent="0.3">
      <c r="A77" s="1">
        <v>57</v>
      </c>
      <c r="B77" s="1" t="s">
        <v>14</v>
      </c>
      <c r="C77" s="1" t="s">
        <v>60</v>
      </c>
      <c r="D77" s="1" t="s">
        <v>16</v>
      </c>
      <c r="E77" s="1" t="s">
        <v>17</v>
      </c>
      <c r="F77" s="1" t="s">
        <v>29</v>
      </c>
      <c r="G77" s="1" t="s">
        <v>44</v>
      </c>
      <c r="H77" s="1" t="s">
        <v>159</v>
      </c>
      <c r="I77" s="1" t="s">
        <v>21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7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7">
        <v>0</v>
      </c>
      <c r="AI77" s="7">
        <v>0</v>
      </c>
      <c r="AJ77" s="1">
        <v>0</v>
      </c>
    </row>
    <row r="78" spans="1:36" x14ac:dyDescent="0.3">
      <c r="A78" s="1">
        <v>58</v>
      </c>
      <c r="B78" s="1" t="s">
        <v>14</v>
      </c>
      <c r="C78" s="1" t="s">
        <v>60</v>
      </c>
      <c r="D78" s="1" t="s">
        <v>16</v>
      </c>
      <c r="E78" s="1" t="s">
        <v>17</v>
      </c>
      <c r="F78" s="1" t="s">
        <v>29</v>
      </c>
      <c r="G78" s="1" t="s">
        <v>85</v>
      </c>
      <c r="H78" s="1" t="s">
        <v>160</v>
      </c>
      <c r="I78" s="1" t="s">
        <v>26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x14ac:dyDescent="0.3">
      <c r="A79" s="1">
        <v>59</v>
      </c>
      <c r="B79" s="1" t="s">
        <v>14</v>
      </c>
      <c r="C79" s="1" t="s">
        <v>60</v>
      </c>
      <c r="D79" s="1" t="s">
        <v>16</v>
      </c>
      <c r="E79" s="1" t="s">
        <v>17</v>
      </c>
      <c r="F79" s="1" t="s">
        <v>29</v>
      </c>
      <c r="G79" s="1" t="s">
        <v>161</v>
      </c>
      <c r="H79" s="1" t="s">
        <v>162</v>
      </c>
      <c r="I79" s="1" t="s">
        <v>26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x14ac:dyDescent="0.3">
      <c r="A80" s="2"/>
      <c r="B80" s="2" t="s">
        <v>47</v>
      </c>
      <c r="C80" s="2" t="s">
        <v>60</v>
      </c>
      <c r="D80" s="2"/>
      <c r="E80" s="2"/>
      <c r="F80" s="2"/>
      <c r="G80" s="2"/>
      <c r="H80" s="2"/>
      <c r="I80" s="2"/>
      <c r="J80" s="2"/>
      <c r="K80" s="2">
        <v>36374</v>
      </c>
      <c r="L80" s="2">
        <v>36357</v>
      </c>
      <c r="M80" s="2">
        <v>5101000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5101000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5101000</v>
      </c>
      <c r="AJ80" s="2"/>
    </row>
    <row r="81" spans="1:36" x14ac:dyDescent="0.3">
      <c r="A81" s="1">
        <v>1</v>
      </c>
      <c r="B81" s="1" t="s">
        <v>14</v>
      </c>
      <c r="C81" s="1" t="s">
        <v>163</v>
      </c>
      <c r="D81" s="1" t="s">
        <v>16</v>
      </c>
      <c r="E81" s="1" t="s">
        <v>32</v>
      </c>
      <c r="F81" s="1" t="s">
        <v>118</v>
      </c>
      <c r="G81" s="1" t="s">
        <v>164</v>
      </c>
      <c r="H81" s="1" t="s">
        <v>165</v>
      </c>
      <c r="I81" s="1" t="s">
        <v>26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x14ac:dyDescent="0.3">
      <c r="A82" s="1">
        <v>2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18</v>
      </c>
      <c r="G82" s="1" t="s">
        <v>19</v>
      </c>
      <c r="H82" s="1" t="s">
        <v>166</v>
      </c>
      <c r="I82" s="1" t="s">
        <v>21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x14ac:dyDescent="0.3">
      <c r="A83" s="1">
        <v>3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49</v>
      </c>
      <c r="G83" s="1" t="s">
        <v>63</v>
      </c>
      <c r="H83" s="1" t="s">
        <v>167</v>
      </c>
      <c r="I83" s="1" t="s">
        <v>49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x14ac:dyDescent="0.3">
      <c r="A84" s="1">
        <v>4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49</v>
      </c>
      <c r="G84" s="1" t="s">
        <v>63</v>
      </c>
      <c r="H84" s="1" t="s">
        <v>168</v>
      </c>
      <c r="I84" s="1" t="s">
        <v>49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x14ac:dyDescent="0.3">
      <c r="A85" s="1">
        <v>5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49</v>
      </c>
      <c r="G85" s="1" t="s">
        <v>63</v>
      </c>
      <c r="H85" s="1" t="s">
        <v>169</v>
      </c>
      <c r="I85" s="1" t="s">
        <v>49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x14ac:dyDescent="0.3">
      <c r="A86" s="1">
        <v>6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170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x14ac:dyDescent="0.3">
      <c r="A87" s="1">
        <v>7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18</v>
      </c>
      <c r="G87" s="1" t="s">
        <v>19</v>
      </c>
      <c r="H87" s="1" t="s">
        <v>171</v>
      </c>
      <c r="I87" s="1" t="s">
        <v>21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x14ac:dyDescent="0.3">
      <c r="A88" s="1">
        <v>8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18</v>
      </c>
      <c r="G88" s="1" t="s">
        <v>19</v>
      </c>
      <c r="H88" s="1" t="s">
        <v>172</v>
      </c>
      <c r="I88" s="1" t="s">
        <v>21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x14ac:dyDescent="0.3">
      <c r="A89" s="1">
        <v>9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18</v>
      </c>
      <c r="G89" s="1" t="s">
        <v>19</v>
      </c>
      <c r="H89" s="1" t="s">
        <v>173</v>
      </c>
      <c r="I89" s="1" t="s">
        <v>21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x14ac:dyDescent="0.3">
      <c r="A90" s="1">
        <v>10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29</v>
      </c>
      <c r="G90" s="1" t="s">
        <v>61</v>
      </c>
      <c r="H90" s="1" t="s">
        <v>174</v>
      </c>
      <c r="I90" s="1" t="s">
        <v>26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x14ac:dyDescent="0.3">
      <c r="A91" s="1">
        <v>11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18</v>
      </c>
      <c r="G91" s="1" t="s">
        <v>69</v>
      </c>
      <c r="H91" s="1" t="s">
        <v>175</v>
      </c>
      <c r="I91" s="1" t="s">
        <v>21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x14ac:dyDescent="0.3">
      <c r="A92" s="1">
        <v>12</v>
      </c>
      <c r="B92" s="1" t="s">
        <v>14</v>
      </c>
      <c r="C92" s="1" t="s">
        <v>163</v>
      </c>
      <c r="D92" s="1" t="s">
        <v>16</v>
      </c>
      <c r="E92" s="1" t="s">
        <v>17</v>
      </c>
      <c r="F92" s="1" t="s">
        <v>29</v>
      </c>
      <c r="G92" s="1" t="s">
        <v>61</v>
      </c>
      <c r="H92" s="1" t="s">
        <v>176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x14ac:dyDescent="0.3">
      <c r="A93" s="1">
        <v>13</v>
      </c>
      <c r="B93" s="1" t="s">
        <v>14</v>
      </c>
      <c r="C93" s="1" t="s">
        <v>163</v>
      </c>
      <c r="D93" s="1" t="s">
        <v>16</v>
      </c>
      <c r="E93" s="1" t="s">
        <v>17</v>
      </c>
      <c r="F93" s="1" t="s">
        <v>18</v>
      </c>
      <c r="G93" s="1" t="s">
        <v>69</v>
      </c>
      <c r="H93" s="1" t="s">
        <v>177</v>
      </c>
      <c r="I93" s="1" t="s">
        <v>21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0</v>
      </c>
      <c r="AJ93" s="1">
        <v>0</v>
      </c>
    </row>
    <row r="94" spans="1:36" x14ac:dyDescent="0.3">
      <c r="A94" s="1">
        <v>14</v>
      </c>
      <c r="B94" s="1" t="s">
        <v>14</v>
      </c>
      <c r="C94" s="1" t="s">
        <v>163</v>
      </c>
      <c r="D94" s="1" t="s">
        <v>16</v>
      </c>
      <c r="E94" s="1" t="s">
        <v>17</v>
      </c>
      <c r="F94" s="1" t="s">
        <v>29</v>
      </c>
      <c r="G94" s="1" t="s">
        <v>61</v>
      </c>
      <c r="H94" s="1" t="s">
        <v>178</v>
      </c>
      <c r="I94" s="1" t="s">
        <v>26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0</v>
      </c>
      <c r="AJ94" s="1">
        <v>0</v>
      </c>
    </row>
    <row r="95" spans="1:36" x14ac:dyDescent="0.3">
      <c r="A95" s="1">
        <v>15</v>
      </c>
      <c r="B95" s="1" t="s">
        <v>14</v>
      </c>
      <c r="C95" s="1" t="s">
        <v>163</v>
      </c>
      <c r="D95" s="1" t="s">
        <v>16</v>
      </c>
      <c r="E95" s="1" t="s">
        <v>22</v>
      </c>
      <c r="F95" s="1" t="s">
        <v>23</v>
      </c>
      <c r="G95" s="1" t="s">
        <v>24</v>
      </c>
      <c r="H95" s="1" t="s">
        <v>179</v>
      </c>
      <c r="I95" s="1" t="s">
        <v>26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0</v>
      </c>
      <c r="AJ95" s="1">
        <v>0</v>
      </c>
    </row>
    <row r="96" spans="1:36" x14ac:dyDescent="0.3">
      <c r="A96" s="1">
        <v>16</v>
      </c>
      <c r="B96" s="1" t="s">
        <v>14</v>
      </c>
      <c r="C96" s="1" t="s">
        <v>163</v>
      </c>
      <c r="D96" s="1" t="s">
        <v>16</v>
      </c>
      <c r="E96" s="1" t="s">
        <v>17</v>
      </c>
      <c r="F96" s="1" t="s">
        <v>29</v>
      </c>
      <c r="G96" s="1" t="s">
        <v>79</v>
      </c>
      <c r="H96" s="1" t="s">
        <v>183</v>
      </c>
      <c r="I96" s="1" t="s">
        <v>26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0</v>
      </c>
      <c r="AJ96" s="1">
        <v>0</v>
      </c>
    </row>
    <row r="97" spans="1:36" x14ac:dyDescent="0.3">
      <c r="A97" s="1">
        <v>17</v>
      </c>
      <c r="B97" s="1" t="s">
        <v>14</v>
      </c>
      <c r="C97" s="1" t="s">
        <v>163</v>
      </c>
      <c r="D97" s="1" t="s">
        <v>493</v>
      </c>
      <c r="E97" s="1" t="s">
        <v>17</v>
      </c>
      <c r="F97" s="1" t="s">
        <v>29</v>
      </c>
      <c r="G97" s="1" t="s">
        <v>30</v>
      </c>
      <c r="H97" s="1" t="s">
        <v>193</v>
      </c>
      <c r="I97" s="1" t="s">
        <v>26</v>
      </c>
      <c r="J97" s="1">
        <v>17</v>
      </c>
      <c r="K97" s="1">
        <v>1281</v>
      </c>
      <c r="L97" s="1">
        <v>1281</v>
      </c>
      <c r="M97" s="1">
        <v>200000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200000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200000</v>
      </c>
      <c r="AJ97" s="1">
        <v>156</v>
      </c>
    </row>
    <row r="98" spans="1:36" x14ac:dyDescent="0.3">
      <c r="A98" s="1">
        <v>18</v>
      </c>
      <c r="B98" s="1" t="s">
        <v>14</v>
      </c>
      <c r="C98" s="1" t="s">
        <v>163</v>
      </c>
      <c r="D98" s="1" t="s">
        <v>554</v>
      </c>
      <c r="E98" s="1" t="s">
        <v>17</v>
      </c>
      <c r="F98" s="1" t="s">
        <v>29</v>
      </c>
      <c r="G98" s="1" t="s">
        <v>30</v>
      </c>
      <c r="H98" s="1" t="s">
        <v>97</v>
      </c>
      <c r="I98" s="1" t="s">
        <v>26</v>
      </c>
      <c r="J98" s="1">
        <v>11</v>
      </c>
      <c r="K98" s="1">
        <v>558</v>
      </c>
      <c r="L98" s="1">
        <v>558</v>
      </c>
      <c r="M98" s="1">
        <v>60000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60000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60000</v>
      </c>
      <c r="AJ98" s="1">
        <v>107</v>
      </c>
    </row>
    <row r="99" spans="1:36" x14ac:dyDescent="0.3">
      <c r="A99" s="1">
        <v>19</v>
      </c>
      <c r="B99" s="1" t="s">
        <v>14</v>
      </c>
      <c r="C99" s="1" t="s">
        <v>163</v>
      </c>
      <c r="D99" s="1" t="s">
        <v>190</v>
      </c>
      <c r="E99" s="1" t="s">
        <v>17</v>
      </c>
      <c r="F99" s="1" t="s">
        <v>29</v>
      </c>
      <c r="G99" s="1" t="s">
        <v>30</v>
      </c>
      <c r="H99" s="1" t="s">
        <v>494</v>
      </c>
      <c r="I99" s="1" t="s">
        <v>26</v>
      </c>
      <c r="J99" s="1">
        <v>19</v>
      </c>
      <c r="K99" s="1">
        <v>1239</v>
      </c>
      <c r="L99" s="1">
        <v>1239</v>
      </c>
      <c r="M99" s="1">
        <v>150000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150000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150000</v>
      </c>
      <c r="AJ99" s="1">
        <v>121</v>
      </c>
    </row>
    <row r="100" spans="1:36" x14ac:dyDescent="0.3">
      <c r="A100" s="1">
        <v>20</v>
      </c>
      <c r="B100" s="1" t="s">
        <v>14</v>
      </c>
      <c r="C100" s="1" t="s">
        <v>163</v>
      </c>
      <c r="D100" s="1" t="s">
        <v>16</v>
      </c>
      <c r="E100" s="1" t="s">
        <v>17</v>
      </c>
      <c r="F100" s="1" t="s">
        <v>29</v>
      </c>
      <c r="G100" s="1" t="s">
        <v>98</v>
      </c>
      <c r="H100" s="1" t="s">
        <v>194</v>
      </c>
      <c r="I100" s="1" t="s">
        <v>26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x14ac:dyDescent="0.3">
      <c r="A101" s="1">
        <v>21</v>
      </c>
      <c r="B101" s="1" t="s">
        <v>14</v>
      </c>
      <c r="C101" s="1" t="s">
        <v>163</v>
      </c>
      <c r="D101" s="1" t="s">
        <v>16</v>
      </c>
      <c r="E101" s="1" t="s">
        <v>17</v>
      </c>
      <c r="F101" s="1" t="s">
        <v>49</v>
      </c>
      <c r="G101" s="1" t="s">
        <v>195</v>
      </c>
      <c r="H101" s="1" t="s">
        <v>196</v>
      </c>
      <c r="I101" s="1" t="s">
        <v>49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0</v>
      </c>
      <c r="AJ101" s="1">
        <v>0</v>
      </c>
    </row>
    <row r="102" spans="1:36" x14ac:dyDescent="0.3">
      <c r="A102" s="1">
        <v>22</v>
      </c>
      <c r="B102" s="1" t="s">
        <v>14</v>
      </c>
      <c r="C102" s="1" t="s">
        <v>163</v>
      </c>
      <c r="D102" s="1" t="s">
        <v>16</v>
      </c>
      <c r="E102" s="1" t="s">
        <v>17</v>
      </c>
      <c r="F102" s="1" t="s">
        <v>18</v>
      </c>
      <c r="G102" s="1" t="s">
        <v>19</v>
      </c>
      <c r="H102" s="1" t="s">
        <v>197</v>
      </c>
      <c r="I102" s="1" t="s">
        <v>198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0</v>
      </c>
      <c r="AJ102" s="1">
        <v>0</v>
      </c>
    </row>
    <row r="103" spans="1:36" x14ac:dyDescent="0.3">
      <c r="A103" s="1">
        <v>23</v>
      </c>
      <c r="B103" s="1" t="s">
        <v>14</v>
      </c>
      <c r="C103" s="1" t="s">
        <v>163</v>
      </c>
      <c r="D103" s="1" t="s">
        <v>16</v>
      </c>
      <c r="E103" s="1" t="s">
        <v>17</v>
      </c>
      <c r="F103" s="1" t="s">
        <v>37</v>
      </c>
      <c r="G103" s="1" t="s">
        <v>123</v>
      </c>
      <c r="H103" s="1" t="s">
        <v>203</v>
      </c>
      <c r="I103" s="1" t="s">
        <v>21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0</v>
      </c>
      <c r="AJ103" s="1">
        <v>0</v>
      </c>
    </row>
    <row r="104" spans="1:36" x14ac:dyDescent="0.3">
      <c r="A104" s="1">
        <v>24</v>
      </c>
      <c r="B104" s="1" t="s">
        <v>14</v>
      </c>
      <c r="C104" s="1" t="s">
        <v>163</v>
      </c>
      <c r="D104" s="1" t="s">
        <v>184</v>
      </c>
      <c r="E104" s="1" t="s">
        <v>17</v>
      </c>
      <c r="F104" s="1" t="s">
        <v>18</v>
      </c>
      <c r="G104" s="1" t="s">
        <v>107</v>
      </c>
      <c r="H104" s="1" t="s">
        <v>508</v>
      </c>
      <c r="I104" s="1" t="s">
        <v>21</v>
      </c>
      <c r="J104" s="1">
        <v>4</v>
      </c>
      <c r="K104" s="1">
        <v>164</v>
      </c>
      <c r="L104" s="1">
        <v>164</v>
      </c>
      <c r="M104" s="1">
        <v>30000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30000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30000</v>
      </c>
      <c r="AJ104" s="1">
        <v>182</v>
      </c>
    </row>
    <row r="105" spans="1:36" x14ac:dyDescent="0.3">
      <c r="A105" s="1">
        <v>25</v>
      </c>
      <c r="B105" s="1" t="s">
        <v>14</v>
      </c>
      <c r="C105" s="1" t="s">
        <v>163</v>
      </c>
      <c r="D105" s="1" t="s">
        <v>206</v>
      </c>
      <c r="E105" s="1" t="s">
        <v>17</v>
      </c>
      <c r="F105" s="1" t="s">
        <v>18</v>
      </c>
      <c r="G105" s="1" t="s">
        <v>107</v>
      </c>
      <c r="H105" s="1" t="s">
        <v>207</v>
      </c>
      <c r="I105" s="1" t="s">
        <v>21</v>
      </c>
      <c r="J105" s="1">
        <v>21</v>
      </c>
      <c r="K105" s="1">
        <v>735</v>
      </c>
      <c r="L105" s="1">
        <v>735</v>
      </c>
      <c r="M105" s="1">
        <v>143000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143000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143000</v>
      </c>
      <c r="AJ105" s="1">
        <v>194</v>
      </c>
    </row>
    <row r="106" spans="1:36" x14ac:dyDescent="0.3">
      <c r="A106" s="1">
        <v>26</v>
      </c>
      <c r="B106" s="1" t="s">
        <v>14</v>
      </c>
      <c r="C106" s="1" t="s">
        <v>163</v>
      </c>
      <c r="D106" s="1" t="s">
        <v>208</v>
      </c>
      <c r="E106" s="1" t="s">
        <v>17</v>
      </c>
      <c r="F106" s="1" t="s">
        <v>18</v>
      </c>
      <c r="G106" s="1" t="s">
        <v>107</v>
      </c>
      <c r="H106" s="1" t="s">
        <v>209</v>
      </c>
      <c r="I106" s="1" t="s">
        <v>21</v>
      </c>
      <c r="J106" s="1">
        <v>17</v>
      </c>
      <c r="K106" s="1">
        <v>1844</v>
      </c>
      <c r="L106" s="1">
        <v>1844</v>
      </c>
      <c r="M106" s="1">
        <v>240000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240000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240000</v>
      </c>
      <c r="AJ106" s="1">
        <v>130</v>
      </c>
    </row>
    <row r="107" spans="1:36" x14ac:dyDescent="0.3">
      <c r="A107" s="1">
        <v>27</v>
      </c>
      <c r="B107" s="1" t="s">
        <v>14</v>
      </c>
      <c r="C107" s="1" t="s">
        <v>163</v>
      </c>
      <c r="D107" s="1" t="s">
        <v>593</v>
      </c>
      <c r="E107" s="1" t="s">
        <v>17</v>
      </c>
      <c r="F107" s="1" t="s">
        <v>18</v>
      </c>
      <c r="G107" s="1" t="s">
        <v>107</v>
      </c>
      <c r="H107" s="1" t="s">
        <v>110</v>
      </c>
      <c r="I107" s="1" t="s">
        <v>21</v>
      </c>
      <c r="J107" s="1">
        <v>7</v>
      </c>
      <c r="K107" s="1">
        <v>352</v>
      </c>
      <c r="L107" s="1">
        <v>352</v>
      </c>
      <c r="M107" s="1">
        <v>53000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53000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53000</v>
      </c>
      <c r="AJ107" s="1">
        <v>150</v>
      </c>
    </row>
    <row r="108" spans="1:36" x14ac:dyDescent="0.3">
      <c r="A108" s="1">
        <v>28</v>
      </c>
      <c r="B108" s="1" t="s">
        <v>14</v>
      </c>
      <c r="C108" s="1" t="s">
        <v>163</v>
      </c>
      <c r="D108" s="1" t="s">
        <v>204</v>
      </c>
      <c r="E108" s="1" t="s">
        <v>17</v>
      </c>
      <c r="F108" s="1" t="s">
        <v>18</v>
      </c>
      <c r="G108" s="1" t="s">
        <v>107</v>
      </c>
      <c r="H108" s="1" t="s">
        <v>211</v>
      </c>
      <c r="I108" s="1" t="s">
        <v>21</v>
      </c>
      <c r="J108" s="1">
        <v>9</v>
      </c>
      <c r="K108" s="1">
        <v>140</v>
      </c>
      <c r="L108" s="1">
        <v>140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0</v>
      </c>
      <c r="AJ108" s="1">
        <v>0</v>
      </c>
    </row>
    <row r="109" spans="1:36" x14ac:dyDescent="0.3">
      <c r="A109" s="1">
        <v>29</v>
      </c>
      <c r="B109" s="1" t="s">
        <v>14</v>
      </c>
      <c r="C109" s="1" t="s">
        <v>163</v>
      </c>
      <c r="D109" s="1" t="s">
        <v>559</v>
      </c>
      <c r="E109" s="1" t="s">
        <v>17</v>
      </c>
      <c r="F109" s="1" t="s">
        <v>29</v>
      </c>
      <c r="G109" s="1" t="s">
        <v>61</v>
      </c>
      <c r="H109" s="1" t="s">
        <v>338</v>
      </c>
      <c r="I109" s="1" t="s">
        <v>26</v>
      </c>
      <c r="J109" s="1">
        <v>21</v>
      </c>
      <c r="K109" s="1">
        <v>1627</v>
      </c>
      <c r="L109" s="1">
        <v>1627</v>
      </c>
      <c r="M109" s="1">
        <v>206000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206000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206000</v>
      </c>
      <c r="AJ109" s="1">
        <v>126</v>
      </c>
    </row>
    <row r="110" spans="1:36" x14ac:dyDescent="0.3">
      <c r="A110" s="1">
        <v>30</v>
      </c>
      <c r="B110" s="1" t="s">
        <v>14</v>
      </c>
      <c r="C110" s="1" t="s">
        <v>163</v>
      </c>
      <c r="D110" s="1" t="s">
        <v>680</v>
      </c>
      <c r="E110" s="1" t="s">
        <v>17</v>
      </c>
      <c r="F110" s="1" t="s">
        <v>29</v>
      </c>
      <c r="G110" s="1" t="s">
        <v>61</v>
      </c>
      <c r="H110" s="1" t="s">
        <v>213</v>
      </c>
      <c r="I110" s="1" t="s">
        <v>26</v>
      </c>
      <c r="J110" s="1">
        <v>19</v>
      </c>
      <c r="K110" s="1">
        <v>2020</v>
      </c>
      <c r="L110" s="1">
        <v>2020</v>
      </c>
      <c r="M110" s="1">
        <v>221000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221000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221000</v>
      </c>
      <c r="AJ110" s="1">
        <v>109</v>
      </c>
    </row>
    <row r="111" spans="1:36" x14ac:dyDescent="0.3">
      <c r="A111" s="1">
        <v>31</v>
      </c>
      <c r="B111" s="1" t="s">
        <v>14</v>
      </c>
      <c r="C111" s="1" t="s">
        <v>163</v>
      </c>
      <c r="D111" s="1" t="s">
        <v>696</v>
      </c>
      <c r="E111" s="1" t="s">
        <v>17</v>
      </c>
      <c r="F111" s="1" t="s">
        <v>18</v>
      </c>
      <c r="G111" s="1" t="s">
        <v>69</v>
      </c>
      <c r="H111" s="1" t="s">
        <v>403</v>
      </c>
      <c r="I111" s="1" t="s">
        <v>21</v>
      </c>
      <c r="J111" s="1">
        <v>24</v>
      </c>
      <c r="K111" s="1">
        <v>1054</v>
      </c>
      <c r="L111" s="1">
        <v>1054</v>
      </c>
      <c r="M111" s="1">
        <v>156000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156000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156000</v>
      </c>
      <c r="AJ111" s="1">
        <v>148</v>
      </c>
    </row>
    <row r="112" spans="1:36" x14ac:dyDescent="0.3">
      <c r="A112" s="1">
        <v>32</v>
      </c>
      <c r="B112" s="1" t="s">
        <v>14</v>
      </c>
      <c r="C112" s="1" t="s">
        <v>163</v>
      </c>
      <c r="D112" s="1" t="s">
        <v>16</v>
      </c>
      <c r="E112" s="1" t="s">
        <v>17</v>
      </c>
      <c r="F112" s="1" t="s">
        <v>37</v>
      </c>
      <c r="G112" s="1" t="s">
        <v>38</v>
      </c>
      <c r="H112" s="1" t="s">
        <v>216</v>
      </c>
      <c r="I112" s="1" t="s">
        <v>21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0</v>
      </c>
      <c r="AJ112" s="1">
        <v>0</v>
      </c>
    </row>
    <row r="113" spans="1:36" x14ac:dyDescent="0.3">
      <c r="A113" s="1">
        <v>33</v>
      </c>
      <c r="B113" s="1" t="s">
        <v>14</v>
      </c>
      <c r="C113" s="1" t="s">
        <v>163</v>
      </c>
      <c r="D113" s="1" t="s">
        <v>186</v>
      </c>
      <c r="E113" s="1" t="s">
        <v>17</v>
      </c>
      <c r="F113" s="1" t="s">
        <v>29</v>
      </c>
      <c r="G113" s="1" t="s">
        <v>129</v>
      </c>
      <c r="H113" s="1" t="s">
        <v>513</v>
      </c>
      <c r="I113" s="1" t="s">
        <v>21</v>
      </c>
      <c r="J113" s="1">
        <v>23</v>
      </c>
      <c r="K113" s="1">
        <v>1071</v>
      </c>
      <c r="L113" s="1">
        <v>1071</v>
      </c>
      <c r="M113" s="1">
        <v>257000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257000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257000</v>
      </c>
      <c r="AJ113" s="1">
        <v>239</v>
      </c>
    </row>
    <row r="114" spans="1:36" x14ac:dyDescent="0.3">
      <c r="A114" s="1">
        <v>34</v>
      </c>
      <c r="B114" s="1" t="s">
        <v>14</v>
      </c>
      <c r="C114" s="1" t="s">
        <v>163</v>
      </c>
      <c r="D114" s="1" t="s">
        <v>557</v>
      </c>
      <c r="E114" s="1" t="s">
        <v>17</v>
      </c>
      <c r="F114" s="1" t="s">
        <v>29</v>
      </c>
      <c r="G114" s="1" t="s">
        <v>129</v>
      </c>
      <c r="H114" s="1" t="s">
        <v>515</v>
      </c>
      <c r="I114" s="1" t="s">
        <v>21</v>
      </c>
      <c r="J114" s="1">
        <v>22</v>
      </c>
      <c r="K114" s="1">
        <v>831</v>
      </c>
      <c r="L114" s="1">
        <v>831</v>
      </c>
      <c r="M114" s="1">
        <v>200000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200000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200000</v>
      </c>
      <c r="AJ114" s="1">
        <v>240</v>
      </c>
    </row>
    <row r="115" spans="1:36" x14ac:dyDescent="0.3">
      <c r="A115" s="1">
        <v>35</v>
      </c>
      <c r="B115" s="1" t="s">
        <v>14</v>
      </c>
      <c r="C115" s="1" t="s">
        <v>163</v>
      </c>
      <c r="D115" s="1" t="s">
        <v>217</v>
      </c>
      <c r="E115" s="1" t="s">
        <v>17</v>
      </c>
      <c r="F115" s="1" t="s">
        <v>29</v>
      </c>
      <c r="G115" s="1" t="s">
        <v>129</v>
      </c>
      <c r="H115" s="1" t="s">
        <v>218</v>
      </c>
      <c r="I115" s="1" t="s">
        <v>21</v>
      </c>
      <c r="J115" s="1">
        <v>23</v>
      </c>
      <c r="K115" s="1">
        <v>859</v>
      </c>
      <c r="L115" s="1">
        <v>859</v>
      </c>
      <c r="M115" s="1">
        <v>184000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184000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184000</v>
      </c>
      <c r="AJ115" s="1">
        <v>214</v>
      </c>
    </row>
    <row r="116" spans="1:36" x14ac:dyDescent="0.3">
      <c r="A116" s="1">
        <v>36</v>
      </c>
      <c r="B116" s="1" t="s">
        <v>14</v>
      </c>
      <c r="C116" s="1" t="s">
        <v>163</v>
      </c>
      <c r="D116" s="1" t="s">
        <v>210</v>
      </c>
      <c r="E116" s="1" t="s">
        <v>17</v>
      </c>
      <c r="F116" s="1" t="s">
        <v>29</v>
      </c>
      <c r="G116" s="1" t="s">
        <v>129</v>
      </c>
      <c r="H116" s="1" t="s">
        <v>220</v>
      </c>
      <c r="I116" s="1" t="s">
        <v>21</v>
      </c>
      <c r="J116" s="1">
        <v>21</v>
      </c>
      <c r="K116" s="1">
        <v>1282</v>
      </c>
      <c r="L116" s="1">
        <v>1282</v>
      </c>
      <c r="M116" s="1">
        <v>295000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295000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295000</v>
      </c>
      <c r="AJ116" s="1">
        <v>230</v>
      </c>
    </row>
    <row r="117" spans="1:36" x14ac:dyDescent="0.3">
      <c r="A117" s="1">
        <v>37</v>
      </c>
      <c r="B117" s="1" t="s">
        <v>14</v>
      </c>
      <c r="C117" s="1" t="s">
        <v>163</v>
      </c>
      <c r="D117" s="1" t="s">
        <v>593</v>
      </c>
      <c r="E117" s="1" t="s">
        <v>17</v>
      </c>
      <c r="F117" s="1" t="s">
        <v>29</v>
      </c>
      <c r="G117" s="1" t="s">
        <v>129</v>
      </c>
      <c r="H117" s="1" t="s">
        <v>347</v>
      </c>
      <c r="I117" s="1" t="s">
        <v>21</v>
      </c>
      <c r="J117" s="1">
        <v>12</v>
      </c>
      <c r="K117" s="1">
        <v>750</v>
      </c>
      <c r="L117" s="1">
        <v>750</v>
      </c>
      <c r="M117" s="1">
        <v>139000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139000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139000</v>
      </c>
      <c r="AJ117" s="1">
        <v>185</v>
      </c>
    </row>
    <row r="118" spans="1:36" x14ac:dyDescent="0.3">
      <c r="A118" s="1">
        <v>38</v>
      </c>
      <c r="B118" s="1" t="s">
        <v>14</v>
      </c>
      <c r="C118" s="1" t="s">
        <v>163</v>
      </c>
      <c r="D118" s="1" t="s">
        <v>16</v>
      </c>
      <c r="E118" s="1" t="s">
        <v>17</v>
      </c>
      <c r="F118" s="1" t="s">
        <v>49</v>
      </c>
      <c r="G118" s="1" t="s">
        <v>221</v>
      </c>
      <c r="H118" s="1" t="s">
        <v>222</v>
      </c>
      <c r="I118" s="1" t="s">
        <v>49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0</v>
      </c>
      <c r="AJ118" s="1">
        <v>0</v>
      </c>
    </row>
    <row r="119" spans="1:36" x14ac:dyDescent="0.3">
      <c r="A119" s="1">
        <v>39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152</v>
      </c>
      <c r="G119" s="1" t="s">
        <v>223</v>
      </c>
      <c r="H119" s="1" t="s">
        <v>224</v>
      </c>
      <c r="I119" s="1" t="s">
        <v>198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x14ac:dyDescent="0.3">
      <c r="A120" s="1">
        <v>40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29</v>
      </c>
      <c r="G120" s="1" t="s">
        <v>227</v>
      </c>
      <c r="H120" s="1" t="s">
        <v>228</v>
      </c>
      <c r="I120" s="1" t="s">
        <v>26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x14ac:dyDescent="0.3">
      <c r="A121" s="1">
        <v>41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29</v>
      </c>
      <c r="G121" s="1" t="s">
        <v>61</v>
      </c>
      <c r="H121" s="1" t="s">
        <v>229</v>
      </c>
      <c r="I121" s="1" t="s">
        <v>26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x14ac:dyDescent="0.3">
      <c r="A122" s="1">
        <v>42</v>
      </c>
      <c r="B122" s="1" t="s">
        <v>14</v>
      </c>
      <c r="C122" s="1" t="s">
        <v>163</v>
      </c>
      <c r="D122" s="1" t="s">
        <v>606</v>
      </c>
      <c r="E122" s="1" t="s">
        <v>17</v>
      </c>
      <c r="F122" s="1" t="s">
        <v>29</v>
      </c>
      <c r="G122" s="1" t="s">
        <v>61</v>
      </c>
      <c r="H122" s="1" t="s">
        <v>230</v>
      </c>
      <c r="I122" s="1" t="s">
        <v>26</v>
      </c>
      <c r="J122" s="1">
        <v>22</v>
      </c>
      <c r="K122" s="1">
        <v>1019</v>
      </c>
      <c r="L122" s="1">
        <v>1019</v>
      </c>
      <c r="M122" s="1">
        <v>210000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210000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210000</v>
      </c>
      <c r="AJ122" s="1">
        <v>206</v>
      </c>
    </row>
    <row r="123" spans="1:36" x14ac:dyDescent="0.3">
      <c r="A123" s="1">
        <v>43</v>
      </c>
      <c r="B123" s="1" t="s">
        <v>14</v>
      </c>
      <c r="C123" s="1" t="s">
        <v>163</v>
      </c>
      <c r="D123" s="1" t="s">
        <v>16</v>
      </c>
      <c r="E123" s="1" t="s">
        <v>17</v>
      </c>
      <c r="F123" s="1" t="s">
        <v>37</v>
      </c>
      <c r="G123" s="1" t="s">
        <v>123</v>
      </c>
      <c r="H123" s="1" t="s">
        <v>231</v>
      </c>
      <c r="I123" s="1" t="s">
        <v>21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0</v>
      </c>
      <c r="AJ123" s="1">
        <v>0</v>
      </c>
    </row>
    <row r="124" spans="1:36" x14ac:dyDescent="0.3">
      <c r="A124" s="1">
        <v>44</v>
      </c>
      <c r="B124" s="1" t="s">
        <v>14</v>
      </c>
      <c r="C124" s="1" t="s">
        <v>163</v>
      </c>
      <c r="D124" s="1" t="s">
        <v>16</v>
      </c>
      <c r="E124" s="1" t="s">
        <v>17</v>
      </c>
      <c r="F124" s="1" t="s">
        <v>29</v>
      </c>
      <c r="G124" s="1" t="s">
        <v>98</v>
      </c>
      <c r="H124" s="1" t="s">
        <v>232</v>
      </c>
      <c r="I124" s="1" t="s">
        <v>21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0</v>
      </c>
      <c r="AJ124" s="1">
        <v>0</v>
      </c>
    </row>
    <row r="125" spans="1:36" x14ac:dyDescent="0.3">
      <c r="A125" s="1">
        <v>45</v>
      </c>
      <c r="B125" s="1" t="s">
        <v>14</v>
      </c>
      <c r="C125" s="1" t="s">
        <v>163</v>
      </c>
      <c r="D125" s="1" t="s">
        <v>16</v>
      </c>
      <c r="E125" s="1" t="s">
        <v>17</v>
      </c>
      <c r="F125" s="1" t="s">
        <v>18</v>
      </c>
      <c r="G125" s="1" t="s">
        <v>69</v>
      </c>
      <c r="H125" s="1" t="s">
        <v>233</v>
      </c>
      <c r="I125" s="1" t="s">
        <v>21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7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7">
        <v>0</v>
      </c>
      <c r="AI125" s="7">
        <v>0</v>
      </c>
      <c r="AJ125" s="1">
        <v>0</v>
      </c>
    </row>
    <row r="126" spans="1:36" x14ac:dyDescent="0.3">
      <c r="A126" s="1">
        <v>46</v>
      </c>
      <c r="B126" s="1" t="s">
        <v>14</v>
      </c>
      <c r="C126" s="1" t="s">
        <v>163</v>
      </c>
      <c r="D126" s="1" t="s">
        <v>16</v>
      </c>
      <c r="E126" s="1" t="s">
        <v>17</v>
      </c>
      <c r="F126" s="1" t="s">
        <v>29</v>
      </c>
      <c r="G126" s="1" t="s">
        <v>44</v>
      </c>
      <c r="H126" s="1" t="s">
        <v>234</v>
      </c>
      <c r="I126" s="1" t="s">
        <v>21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0</v>
      </c>
      <c r="AJ126" s="1">
        <v>0</v>
      </c>
    </row>
    <row r="127" spans="1:36" x14ac:dyDescent="0.3">
      <c r="A127" s="1">
        <v>47</v>
      </c>
      <c r="B127" s="1" t="s">
        <v>14</v>
      </c>
      <c r="C127" s="1" t="s">
        <v>163</v>
      </c>
      <c r="D127" s="1" t="s">
        <v>16</v>
      </c>
      <c r="E127" s="1" t="s">
        <v>17</v>
      </c>
      <c r="F127" s="1" t="s">
        <v>29</v>
      </c>
      <c r="G127" s="1" t="s">
        <v>44</v>
      </c>
      <c r="H127" s="1" t="s">
        <v>235</v>
      </c>
      <c r="I127" s="1" t="s">
        <v>21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x14ac:dyDescent="0.3">
      <c r="A128" s="1">
        <v>48</v>
      </c>
      <c r="B128" s="1" t="s">
        <v>14</v>
      </c>
      <c r="C128" s="1" t="s">
        <v>163</v>
      </c>
      <c r="D128" s="1" t="s">
        <v>16</v>
      </c>
      <c r="E128" s="1" t="s">
        <v>17</v>
      </c>
      <c r="F128" s="1" t="s">
        <v>29</v>
      </c>
      <c r="G128" s="1" t="s">
        <v>44</v>
      </c>
      <c r="H128" s="1" t="s">
        <v>236</v>
      </c>
      <c r="I128" s="1" t="s">
        <v>21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x14ac:dyDescent="0.3">
      <c r="A129" s="2"/>
      <c r="B129" s="2" t="s">
        <v>47</v>
      </c>
      <c r="C129" s="2" t="s">
        <v>163</v>
      </c>
      <c r="D129" s="2"/>
      <c r="E129" s="2"/>
      <c r="F129" s="2"/>
      <c r="G129" s="2"/>
      <c r="H129" s="2"/>
      <c r="I129" s="2"/>
      <c r="J129" s="2"/>
      <c r="K129" s="2">
        <v>16826</v>
      </c>
      <c r="L129" s="2">
        <v>16826</v>
      </c>
      <c r="M129" s="2">
        <v>2744000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2744000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2744000</v>
      </c>
      <c r="AJ129" s="2"/>
    </row>
    <row r="130" spans="1:36" x14ac:dyDescent="0.3">
      <c r="A130" s="1">
        <v>1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49</v>
      </c>
      <c r="G130" s="1" t="s">
        <v>63</v>
      </c>
      <c r="H130" s="1" t="s">
        <v>238</v>
      </c>
      <c r="I130" s="1" t="s">
        <v>49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x14ac:dyDescent="0.3">
      <c r="A131" s="1">
        <v>2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61</v>
      </c>
      <c r="H131" s="1" t="s">
        <v>239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x14ac:dyDescent="0.3">
      <c r="A132" s="1">
        <v>3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29</v>
      </c>
      <c r="G132" s="1" t="s">
        <v>61</v>
      </c>
      <c r="H132" s="1" t="s">
        <v>240</v>
      </c>
      <c r="I132" s="1" t="s">
        <v>26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x14ac:dyDescent="0.3">
      <c r="A133" s="1">
        <v>4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29</v>
      </c>
      <c r="G133" s="1" t="s">
        <v>61</v>
      </c>
      <c r="H133" s="1" t="s">
        <v>241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x14ac:dyDescent="0.3">
      <c r="A134" s="1">
        <v>5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40</v>
      </c>
      <c r="G134" s="1" t="s">
        <v>242</v>
      </c>
      <c r="H134" s="1" t="s">
        <v>243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x14ac:dyDescent="0.3">
      <c r="A135" s="1">
        <v>6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61</v>
      </c>
      <c r="H135" s="1" t="s">
        <v>244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x14ac:dyDescent="0.3">
      <c r="A136" s="1">
        <v>7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18</v>
      </c>
      <c r="G136" s="1" t="s">
        <v>69</v>
      </c>
      <c r="H136" s="1" t="s">
        <v>245</v>
      </c>
      <c r="I136" s="1" t="s">
        <v>21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x14ac:dyDescent="0.3">
      <c r="A137" s="1">
        <v>8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246</v>
      </c>
      <c r="H137" s="1" t="s">
        <v>247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x14ac:dyDescent="0.3">
      <c r="A138" s="1">
        <v>9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246</v>
      </c>
      <c r="H138" s="1" t="s">
        <v>248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x14ac:dyDescent="0.3">
      <c r="A139" s="1">
        <v>10</v>
      </c>
      <c r="B139" s="1" t="s">
        <v>14</v>
      </c>
      <c r="C139" s="1" t="s">
        <v>237</v>
      </c>
      <c r="D139" s="1" t="s">
        <v>16</v>
      </c>
      <c r="E139" s="1" t="s">
        <v>17</v>
      </c>
      <c r="F139" s="1" t="s">
        <v>29</v>
      </c>
      <c r="G139" s="1" t="s">
        <v>61</v>
      </c>
      <c r="H139" s="1" t="s">
        <v>249</v>
      </c>
      <c r="I139" s="1" t="s">
        <v>26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0</v>
      </c>
      <c r="AJ139" s="1">
        <v>0</v>
      </c>
    </row>
    <row r="140" spans="1:36" x14ac:dyDescent="0.3">
      <c r="A140" s="1">
        <v>11</v>
      </c>
      <c r="B140" s="1" t="s">
        <v>14</v>
      </c>
      <c r="C140" s="1" t="s">
        <v>237</v>
      </c>
      <c r="D140" s="1" t="s">
        <v>16</v>
      </c>
      <c r="E140" s="1" t="s">
        <v>17</v>
      </c>
      <c r="F140" s="1" t="s">
        <v>29</v>
      </c>
      <c r="G140" s="1" t="s">
        <v>61</v>
      </c>
      <c r="H140" s="1" t="s">
        <v>250</v>
      </c>
      <c r="I140" s="1" t="s">
        <v>26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0</v>
      </c>
      <c r="AJ140" s="1">
        <v>0</v>
      </c>
    </row>
    <row r="141" spans="1:36" x14ac:dyDescent="0.3">
      <c r="A141" s="1">
        <v>12</v>
      </c>
      <c r="B141" s="1" t="s">
        <v>14</v>
      </c>
      <c r="C141" s="1" t="s">
        <v>237</v>
      </c>
      <c r="D141" s="1" t="s">
        <v>16</v>
      </c>
      <c r="E141" s="1" t="s">
        <v>17</v>
      </c>
      <c r="F141" s="1" t="s">
        <v>29</v>
      </c>
      <c r="G141" s="1" t="s">
        <v>61</v>
      </c>
      <c r="H141" s="1" t="s">
        <v>251</v>
      </c>
      <c r="I141" s="1" t="s">
        <v>26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0</v>
      </c>
      <c r="AJ141" s="1">
        <v>0</v>
      </c>
    </row>
    <row r="142" spans="1:36" x14ac:dyDescent="0.3">
      <c r="A142" s="1">
        <v>13</v>
      </c>
      <c r="B142" s="1" t="s">
        <v>14</v>
      </c>
      <c r="C142" s="1" t="s">
        <v>237</v>
      </c>
      <c r="D142" s="1" t="s">
        <v>16</v>
      </c>
      <c r="E142" s="1" t="s">
        <v>17</v>
      </c>
      <c r="F142" s="1" t="s">
        <v>29</v>
      </c>
      <c r="G142" s="1" t="s">
        <v>79</v>
      </c>
      <c r="H142" s="1" t="s">
        <v>253</v>
      </c>
      <c r="I142" s="1" t="s">
        <v>26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0</v>
      </c>
      <c r="AJ142" s="1">
        <v>0</v>
      </c>
    </row>
    <row r="143" spans="1:36" x14ac:dyDescent="0.3">
      <c r="A143" s="1">
        <v>14</v>
      </c>
      <c r="B143" s="1" t="s">
        <v>14</v>
      </c>
      <c r="C143" s="1" t="s">
        <v>237</v>
      </c>
      <c r="D143" s="1" t="s">
        <v>16</v>
      </c>
      <c r="E143" s="1" t="s">
        <v>17</v>
      </c>
      <c r="F143" s="1" t="s">
        <v>29</v>
      </c>
      <c r="G143" s="1" t="s">
        <v>61</v>
      </c>
      <c r="H143" s="1" t="s">
        <v>256</v>
      </c>
      <c r="I143" s="1" t="s">
        <v>26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0</v>
      </c>
      <c r="AJ143" s="1">
        <v>0</v>
      </c>
    </row>
    <row r="144" spans="1:36" x14ac:dyDescent="0.3">
      <c r="A144" s="1">
        <v>15</v>
      </c>
      <c r="B144" s="1" t="s">
        <v>14</v>
      </c>
      <c r="C144" s="1" t="s">
        <v>237</v>
      </c>
      <c r="D144" s="1" t="s">
        <v>16</v>
      </c>
      <c r="E144" s="1" t="s">
        <v>17</v>
      </c>
      <c r="F144" s="1" t="s">
        <v>29</v>
      </c>
      <c r="G144" s="1" t="s">
        <v>61</v>
      </c>
      <c r="H144" s="1" t="s">
        <v>258</v>
      </c>
      <c r="I144" s="1" t="s">
        <v>26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0</v>
      </c>
      <c r="AI144" s="7">
        <v>0</v>
      </c>
      <c r="AJ144" s="1">
        <v>0</v>
      </c>
    </row>
    <row r="145" spans="1:36" x14ac:dyDescent="0.3">
      <c r="A145" s="1">
        <v>16</v>
      </c>
      <c r="B145" s="1" t="s">
        <v>14</v>
      </c>
      <c r="C145" s="1" t="s">
        <v>237</v>
      </c>
      <c r="D145" s="1" t="s">
        <v>259</v>
      </c>
      <c r="E145" s="1" t="s">
        <v>17</v>
      </c>
      <c r="F145" s="1" t="s">
        <v>29</v>
      </c>
      <c r="G145" s="1" t="s">
        <v>61</v>
      </c>
      <c r="H145" s="1" t="s">
        <v>260</v>
      </c>
      <c r="I145" s="1" t="s">
        <v>26</v>
      </c>
      <c r="J145" s="1">
        <v>16</v>
      </c>
      <c r="K145" s="1">
        <v>2731</v>
      </c>
      <c r="L145" s="1">
        <v>2731</v>
      </c>
      <c r="M145" s="1">
        <v>420000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420000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420000</v>
      </c>
      <c r="AJ145" s="1">
        <v>153</v>
      </c>
    </row>
    <row r="146" spans="1:36" x14ac:dyDescent="0.3">
      <c r="A146" s="1">
        <v>17</v>
      </c>
      <c r="B146" s="1" t="s">
        <v>14</v>
      </c>
      <c r="C146" s="1" t="s">
        <v>237</v>
      </c>
      <c r="D146" s="1" t="s">
        <v>252</v>
      </c>
      <c r="E146" s="1" t="s">
        <v>17</v>
      </c>
      <c r="F146" s="1" t="s">
        <v>29</v>
      </c>
      <c r="G146" s="1" t="s">
        <v>30</v>
      </c>
      <c r="H146" s="1" t="s">
        <v>262</v>
      </c>
      <c r="I146" s="1" t="s">
        <v>26</v>
      </c>
      <c r="J146" s="1">
        <v>17</v>
      </c>
      <c r="K146" s="1">
        <v>3041</v>
      </c>
      <c r="L146" s="1">
        <v>3041</v>
      </c>
      <c r="M146" s="1">
        <v>250000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250000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250000</v>
      </c>
      <c r="AJ146" s="1">
        <v>82</v>
      </c>
    </row>
    <row r="147" spans="1:36" x14ac:dyDescent="0.3">
      <c r="A147" s="1">
        <v>18</v>
      </c>
      <c r="B147" s="1" t="s">
        <v>14</v>
      </c>
      <c r="C147" s="1" t="s">
        <v>237</v>
      </c>
      <c r="D147" s="1" t="s">
        <v>16</v>
      </c>
      <c r="E147" s="1" t="s">
        <v>32</v>
      </c>
      <c r="F147" s="1" t="s">
        <v>75</v>
      </c>
      <c r="G147" s="1" t="s">
        <v>76</v>
      </c>
      <c r="H147" s="1" t="s">
        <v>264</v>
      </c>
      <c r="I147" s="1" t="s">
        <v>26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0</v>
      </c>
      <c r="AJ147" s="1">
        <v>0</v>
      </c>
    </row>
    <row r="148" spans="1:36" x14ac:dyDescent="0.3">
      <c r="A148" s="1">
        <v>19</v>
      </c>
      <c r="B148" s="1" t="s">
        <v>14</v>
      </c>
      <c r="C148" s="1" t="s">
        <v>237</v>
      </c>
      <c r="D148" s="1" t="s">
        <v>265</v>
      </c>
      <c r="E148" s="1" t="s">
        <v>17</v>
      </c>
      <c r="F148" s="1" t="s">
        <v>40</v>
      </c>
      <c r="G148" s="1" t="s">
        <v>55</v>
      </c>
      <c r="H148" s="1" t="s">
        <v>266</v>
      </c>
      <c r="I148" s="1" t="s">
        <v>21</v>
      </c>
      <c r="J148" s="1">
        <v>9</v>
      </c>
      <c r="K148" s="1">
        <v>1306</v>
      </c>
      <c r="L148" s="1">
        <v>1306</v>
      </c>
      <c r="M148" s="1">
        <v>150000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150000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150000</v>
      </c>
      <c r="AJ148" s="1">
        <v>114</v>
      </c>
    </row>
    <row r="149" spans="1:36" x14ac:dyDescent="0.3">
      <c r="A149" s="1">
        <v>20</v>
      </c>
      <c r="B149" s="1" t="s">
        <v>14</v>
      </c>
      <c r="C149" s="1" t="s">
        <v>237</v>
      </c>
      <c r="D149" s="1" t="s">
        <v>267</v>
      </c>
      <c r="E149" s="1" t="s">
        <v>32</v>
      </c>
      <c r="F149" s="1" t="s">
        <v>29</v>
      </c>
      <c r="G149" s="1" t="s">
        <v>268</v>
      </c>
      <c r="H149" s="1" t="s">
        <v>269</v>
      </c>
      <c r="I149" s="1" t="s">
        <v>26</v>
      </c>
      <c r="J149" s="1">
        <v>5</v>
      </c>
      <c r="K149" s="1">
        <v>524</v>
      </c>
      <c r="L149" s="1">
        <v>524</v>
      </c>
      <c r="M149" s="1">
        <v>60000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60000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60000</v>
      </c>
      <c r="AJ149" s="1">
        <v>114</v>
      </c>
    </row>
    <row r="150" spans="1:36" x14ac:dyDescent="0.3">
      <c r="A150" s="1">
        <v>21</v>
      </c>
      <c r="B150" s="1" t="s">
        <v>14</v>
      </c>
      <c r="C150" s="1" t="s">
        <v>237</v>
      </c>
      <c r="D150" s="1" t="s">
        <v>564</v>
      </c>
      <c r="E150" s="1" t="s">
        <v>17</v>
      </c>
      <c r="F150" s="1" t="s">
        <v>18</v>
      </c>
      <c r="G150" s="1" t="s">
        <v>104</v>
      </c>
      <c r="H150" s="1" t="s">
        <v>443</v>
      </c>
      <c r="I150" s="1" t="s">
        <v>21</v>
      </c>
      <c r="J150" s="1">
        <v>2</v>
      </c>
      <c r="K150" s="1">
        <v>261</v>
      </c>
      <c r="L150" s="1">
        <v>261</v>
      </c>
      <c r="M150" s="1">
        <v>47000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47000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47000</v>
      </c>
      <c r="AJ150" s="1">
        <v>180</v>
      </c>
    </row>
    <row r="151" spans="1:36" x14ac:dyDescent="0.3">
      <c r="A151" s="1">
        <v>22</v>
      </c>
      <c r="B151" s="1" t="s">
        <v>14</v>
      </c>
      <c r="C151" s="1" t="s">
        <v>237</v>
      </c>
      <c r="D151" s="1" t="s">
        <v>263</v>
      </c>
      <c r="E151" s="1" t="s">
        <v>17</v>
      </c>
      <c r="F151" s="1" t="s">
        <v>29</v>
      </c>
      <c r="G151" s="1" t="s">
        <v>61</v>
      </c>
      <c r="H151" s="1" t="s">
        <v>401</v>
      </c>
      <c r="I151" s="1" t="s">
        <v>26</v>
      </c>
      <c r="J151" s="1">
        <v>19</v>
      </c>
      <c r="K151" s="1">
        <v>1818</v>
      </c>
      <c r="L151" s="1">
        <v>1818</v>
      </c>
      <c r="M151" s="1">
        <v>210000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210000</v>
      </c>
      <c r="X151" s="1">
        <v>0</v>
      </c>
      <c r="Y151" s="1">
        <v>0</v>
      </c>
      <c r="Z151" s="1">
        <v>1000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1000</v>
      </c>
      <c r="AI151" s="7">
        <v>211000</v>
      </c>
      <c r="AJ151" s="1">
        <v>115</v>
      </c>
    </row>
    <row r="152" spans="1:36" x14ac:dyDescent="0.3">
      <c r="A152" s="1">
        <v>23</v>
      </c>
      <c r="B152" s="1" t="s">
        <v>14</v>
      </c>
      <c r="C152" s="1" t="s">
        <v>237</v>
      </c>
      <c r="D152" s="1" t="s">
        <v>16</v>
      </c>
      <c r="E152" s="1" t="s">
        <v>17</v>
      </c>
      <c r="F152" s="1" t="s">
        <v>29</v>
      </c>
      <c r="G152" s="1" t="s">
        <v>246</v>
      </c>
      <c r="H152" s="1" t="s">
        <v>270</v>
      </c>
      <c r="I152" s="1" t="s">
        <v>21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0</v>
      </c>
      <c r="AJ152" s="1">
        <v>0</v>
      </c>
    </row>
    <row r="153" spans="1:36" x14ac:dyDescent="0.3">
      <c r="A153" s="1">
        <v>24</v>
      </c>
      <c r="B153" s="1" t="s">
        <v>14</v>
      </c>
      <c r="C153" s="1" t="s">
        <v>237</v>
      </c>
      <c r="D153" s="1" t="s">
        <v>267</v>
      </c>
      <c r="E153" s="1" t="s">
        <v>17</v>
      </c>
      <c r="F153" s="1" t="s">
        <v>29</v>
      </c>
      <c r="G153" s="1" t="s">
        <v>129</v>
      </c>
      <c r="H153" s="1" t="s">
        <v>273</v>
      </c>
      <c r="I153" s="1" t="s">
        <v>21</v>
      </c>
      <c r="J153" s="1">
        <v>20</v>
      </c>
      <c r="K153" s="1">
        <v>911</v>
      </c>
      <c r="L153" s="1">
        <v>911</v>
      </c>
      <c r="M153" s="1">
        <v>180000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180000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180000</v>
      </c>
      <c r="AJ153" s="1">
        <v>197</v>
      </c>
    </row>
    <row r="154" spans="1:36" x14ac:dyDescent="0.3">
      <c r="A154" s="1">
        <v>25</v>
      </c>
      <c r="B154" s="1" t="s">
        <v>14</v>
      </c>
      <c r="C154" s="1" t="s">
        <v>237</v>
      </c>
      <c r="D154" s="1" t="s">
        <v>265</v>
      </c>
      <c r="E154" s="1" t="s">
        <v>17</v>
      </c>
      <c r="F154" s="1" t="s">
        <v>29</v>
      </c>
      <c r="G154" s="1" t="s">
        <v>129</v>
      </c>
      <c r="H154" s="1" t="s">
        <v>347</v>
      </c>
      <c r="I154" s="1" t="s">
        <v>21</v>
      </c>
      <c r="J154" s="1">
        <v>8</v>
      </c>
      <c r="K154" s="1">
        <v>745</v>
      </c>
      <c r="L154" s="1">
        <v>745</v>
      </c>
      <c r="M154" s="1">
        <v>139000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139000</v>
      </c>
      <c r="X154" s="1">
        <v>0</v>
      </c>
      <c r="Y154" s="1">
        <v>0</v>
      </c>
      <c r="Z154" s="1">
        <v>650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650</v>
      </c>
      <c r="AI154" s="7">
        <v>139650</v>
      </c>
      <c r="AJ154" s="1">
        <v>186</v>
      </c>
    </row>
    <row r="155" spans="1:36" x14ac:dyDescent="0.3">
      <c r="A155" s="1">
        <v>26</v>
      </c>
      <c r="B155" s="1" t="s">
        <v>14</v>
      </c>
      <c r="C155" s="1" t="s">
        <v>237</v>
      </c>
      <c r="D155" s="1" t="s">
        <v>16</v>
      </c>
      <c r="E155" s="1" t="s">
        <v>17</v>
      </c>
      <c r="F155" s="1" t="s">
        <v>37</v>
      </c>
      <c r="G155" s="1" t="s">
        <v>83</v>
      </c>
      <c r="H155" s="1" t="s">
        <v>274</v>
      </c>
      <c r="I155" s="1" t="s">
        <v>49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0</v>
      </c>
      <c r="AJ155" s="1">
        <v>0</v>
      </c>
    </row>
    <row r="156" spans="1:36" x14ac:dyDescent="0.3">
      <c r="A156" s="1">
        <v>27</v>
      </c>
      <c r="B156" s="1" t="s">
        <v>14</v>
      </c>
      <c r="C156" s="1" t="s">
        <v>237</v>
      </c>
      <c r="D156" s="1" t="s">
        <v>594</v>
      </c>
      <c r="E156" s="1" t="s">
        <v>17</v>
      </c>
      <c r="F156" s="1" t="s">
        <v>29</v>
      </c>
      <c r="G156" s="1" t="s">
        <v>61</v>
      </c>
      <c r="H156" s="1" t="s">
        <v>276</v>
      </c>
      <c r="I156" s="1" t="s">
        <v>26</v>
      </c>
      <c r="J156" s="1">
        <v>23</v>
      </c>
      <c r="K156" s="1">
        <v>2392</v>
      </c>
      <c r="L156" s="1">
        <v>2392</v>
      </c>
      <c r="M156" s="1">
        <v>266000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266000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266000</v>
      </c>
      <c r="AJ156" s="1">
        <v>111</v>
      </c>
    </row>
    <row r="157" spans="1:36" x14ac:dyDescent="0.3">
      <c r="A157" s="1">
        <v>28</v>
      </c>
      <c r="B157" s="1" t="s">
        <v>14</v>
      </c>
      <c r="C157" s="1" t="s">
        <v>237</v>
      </c>
      <c r="D157" s="1" t="s">
        <v>563</v>
      </c>
      <c r="E157" s="1" t="s">
        <v>17</v>
      </c>
      <c r="F157" s="1" t="s">
        <v>29</v>
      </c>
      <c r="G157" s="1" t="s">
        <v>61</v>
      </c>
      <c r="H157" s="1" t="s">
        <v>278</v>
      </c>
      <c r="I157" s="1" t="s">
        <v>26</v>
      </c>
      <c r="J157" s="1">
        <v>18</v>
      </c>
      <c r="K157" s="1">
        <v>2137</v>
      </c>
      <c r="L157" s="1">
        <v>2137</v>
      </c>
      <c r="M157" s="1">
        <v>190000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190000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190000</v>
      </c>
      <c r="AJ157" s="1">
        <v>88</v>
      </c>
    </row>
    <row r="158" spans="1:36" x14ac:dyDescent="0.3">
      <c r="A158" s="1">
        <v>29</v>
      </c>
      <c r="B158" s="1" t="s">
        <v>14</v>
      </c>
      <c r="C158" s="1" t="s">
        <v>237</v>
      </c>
      <c r="D158" s="1" t="s">
        <v>279</v>
      </c>
      <c r="E158" s="1" t="s">
        <v>17</v>
      </c>
      <c r="F158" s="1" t="s">
        <v>29</v>
      </c>
      <c r="G158" s="1" t="s">
        <v>61</v>
      </c>
      <c r="H158" s="1" t="s">
        <v>280</v>
      </c>
      <c r="I158" s="1" t="s">
        <v>26</v>
      </c>
      <c r="J158" s="1">
        <v>20</v>
      </c>
      <c r="K158" s="1">
        <v>3210</v>
      </c>
      <c r="L158" s="1">
        <v>3210</v>
      </c>
      <c r="M158" s="1">
        <v>330000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330000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330000</v>
      </c>
      <c r="AJ158" s="1">
        <v>102</v>
      </c>
    </row>
    <row r="159" spans="1:36" x14ac:dyDescent="0.3">
      <c r="A159" s="1">
        <v>30</v>
      </c>
      <c r="B159" s="1" t="s">
        <v>14</v>
      </c>
      <c r="C159" s="1" t="s">
        <v>237</v>
      </c>
      <c r="D159" s="1" t="s">
        <v>596</v>
      </c>
      <c r="E159" s="1" t="s">
        <v>32</v>
      </c>
      <c r="F159" s="1" t="s">
        <v>29</v>
      </c>
      <c r="G159" s="1" t="s">
        <v>33</v>
      </c>
      <c r="H159" s="1" t="s">
        <v>281</v>
      </c>
      <c r="I159" s="1" t="s">
        <v>26</v>
      </c>
      <c r="J159" s="1">
        <v>15</v>
      </c>
      <c r="K159" s="1">
        <v>1715</v>
      </c>
      <c r="L159" s="1">
        <v>1715</v>
      </c>
      <c r="M159" s="1">
        <v>210000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210000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210000</v>
      </c>
      <c r="AJ159" s="1">
        <v>122</v>
      </c>
    </row>
    <row r="160" spans="1:36" x14ac:dyDescent="0.3">
      <c r="A160" s="1">
        <v>31</v>
      </c>
      <c r="B160" s="1" t="s">
        <v>14</v>
      </c>
      <c r="C160" s="1" t="s">
        <v>237</v>
      </c>
      <c r="D160" s="1" t="s">
        <v>16</v>
      </c>
      <c r="E160" s="1" t="s">
        <v>17</v>
      </c>
      <c r="F160" s="1" t="s">
        <v>29</v>
      </c>
      <c r="G160" s="1" t="s">
        <v>282</v>
      </c>
      <c r="H160" s="1" t="s">
        <v>283</v>
      </c>
      <c r="I160" s="1" t="s">
        <v>21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0</v>
      </c>
      <c r="AJ160" s="1">
        <v>0</v>
      </c>
    </row>
    <row r="161" spans="1:36" x14ac:dyDescent="0.3">
      <c r="A161" s="1">
        <v>32</v>
      </c>
      <c r="B161" s="1" t="s">
        <v>14</v>
      </c>
      <c r="C161" s="1" t="s">
        <v>237</v>
      </c>
      <c r="D161" s="1" t="s">
        <v>275</v>
      </c>
      <c r="E161" s="1" t="s">
        <v>32</v>
      </c>
      <c r="F161" s="1" t="s">
        <v>29</v>
      </c>
      <c r="G161" s="1" t="s">
        <v>33</v>
      </c>
      <c r="H161" s="1" t="s">
        <v>284</v>
      </c>
      <c r="I161" s="1" t="s">
        <v>26</v>
      </c>
      <c r="J161" s="1">
        <v>21</v>
      </c>
      <c r="K161" s="1">
        <v>2237</v>
      </c>
      <c r="L161" s="1">
        <v>2237</v>
      </c>
      <c r="M161" s="1">
        <v>270000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270000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270000</v>
      </c>
      <c r="AJ161" s="1">
        <v>120</v>
      </c>
    </row>
    <row r="162" spans="1:36" x14ac:dyDescent="0.3">
      <c r="A162" s="1">
        <v>33</v>
      </c>
      <c r="B162" s="1" t="s">
        <v>14</v>
      </c>
      <c r="C162" s="1" t="s">
        <v>237</v>
      </c>
      <c r="D162" s="1" t="s">
        <v>16</v>
      </c>
      <c r="E162" s="1" t="s">
        <v>17</v>
      </c>
      <c r="F162" s="1" t="s">
        <v>29</v>
      </c>
      <c r="G162" s="1" t="s">
        <v>61</v>
      </c>
      <c r="H162" s="1" t="s">
        <v>286</v>
      </c>
      <c r="I162" s="1" t="s">
        <v>26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0</v>
      </c>
      <c r="AJ162" s="1">
        <v>0</v>
      </c>
    </row>
    <row r="163" spans="1:36" x14ac:dyDescent="0.3">
      <c r="A163" s="1">
        <v>34</v>
      </c>
      <c r="B163" s="1" t="s">
        <v>14</v>
      </c>
      <c r="C163" s="1" t="s">
        <v>237</v>
      </c>
      <c r="D163" s="1" t="s">
        <v>16</v>
      </c>
      <c r="E163" s="1" t="s">
        <v>17</v>
      </c>
      <c r="F163" s="1" t="s">
        <v>29</v>
      </c>
      <c r="G163" s="1" t="s">
        <v>61</v>
      </c>
      <c r="H163" s="1" t="s">
        <v>287</v>
      </c>
      <c r="I163" s="1" t="s">
        <v>26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0</v>
      </c>
      <c r="AJ163" s="1">
        <v>0</v>
      </c>
    </row>
    <row r="164" spans="1:36" x14ac:dyDescent="0.3">
      <c r="A164" s="1">
        <v>35</v>
      </c>
      <c r="B164" s="1" t="s">
        <v>14</v>
      </c>
      <c r="C164" s="1" t="s">
        <v>237</v>
      </c>
      <c r="D164" s="1" t="s">
        <v>16</v>
      </c>
      <c r="E164" s="1" t="s">
        <v>17</v>
      </c>
      <c r="F164" s="1" t="s">
        <v>29</v>
      </c>
      <c r="G164" s="1" t="s">
        <v>61</v>
      </c>
      <c r="H164" s="1" t="s">
        <v>288</v>
      </c>
      <c r="I164" s="1" t="s">
        <v>26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0</v>
      </c>
      <c r="AJ164" s="1">
        <v>0</v>
      </c>
    </row>
    <row r="165" spans="1:36" x14ac:dyDescent="0.3">
      <c r="A165" s="1">
        <v>36</v>
      </c>
      <c r="B165" s="1" t="s">
        <v>14</v>
      </c>
      <c r="C165" s="1" t="s">
        <v>237</v>
      </c>
      <c r="D165" s="1" t="s">
        <v>272</v>
      </c>
      <c r="E165" s="1" t="s">
        <v>17</v>
      </c>
      <c r="F165" s="1" t="s">
        <v>29</v>
      </c>
      <c r="G165" s="1" t="s">
        <v>61</v>
      </c>
      <c r="H165" s="1" t="s">
        <v>289</v>
      </c>
      <c r="I165" s="1" t="s">
        <v>26</v>
      </c>
      <c r="J165" s="1">
        <v>14</v>
      </c>
      <c r="K165" s="1">
        <v>2168</v>
      </c>
      <c r="L165" s="1">
        <v>2168</v>
      </c>
      <c r="M165" s="1">
        <v>240000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240000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240000</v>
      </c>
      <c r="AJ165" s="1">
        <v>110</v>
      </c>
    </row>
    <row r="166" spans="1:36" x14ac:dyDescent="0.3">
      <c r="A166" s="1">
        <v>37</v>
      </c>
      <c r="B166" s="1" t="s">
        <v>14</v>
      </c>
      <c r="C166" s="1" t="s">
        <v>237</v>
      </c>
      <c r="D166" s="1" t="s">
        <v>257</v>
      </c>
      <c r="E166" s="1" t="s">
        <v>17</v>
      </c>
      <c r="F166" s="1" t="s">
        <v>29</v>
      </c>
      <c r="G166" s="1" t="s">
        <v>61</v>
      </c>
      <c r="H166" s="1" t="s">
        <v>290</v>
      </c>
      <c r="I166" s="1" t="s">
        <v>26</v>
      </c>
      <c r="J166" s="1">
        <v>22</v>
      </c>
      <c r="K166" s="1">
        <v>2874</v>
      </c>
      <c r="L166" s="1">
        <v>2874</v>
      </c>
      <c r="M166" s="1">
        <v>351000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7">
        <v>351000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351000</v>
      </c>
      <c r="AJ166" s="1">
        <v>122</v>
      </c>
    </row>
    <row r="167" spans="1:36" x14ac:dyDescent="0.3">
      <c r="A167" s="1">
        <v>38</v>
      </c>
      <c r="B167" s="1" t="s">
        <v>14</v>
      </c>
      <c r="C167" s="1" t="s">
        <v>237</v>
      </c>
      <c r="D167" s="1" t="s">
        <v>607</v>
      </c>
      <c r="E167" s="1" t="s">
        <v>17</v>
      </c>
      <c r="F167" s="1" t="s">
        <v>29</v>
      </c>
      <c r="G167" s="1" t="s">
        <v>61</v>
      </c>
      <c r="H167" s="1" t="s">
        <v>291</v>
      </c>
      <c r="I167" s="1" t="s">
        <v>26</v>
      </c>
      <c r="J167" s="1">
        <v>22</v>
      </c>
      <c r="K167" s="1">
        <v>2817</v>
      </c>
      <c r="L167" s="1">
        <v>2817</v>
      </c>
      <c r="M167" s="1">
        <v>360000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360000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360000</v>
      </c>
      <c r="AJ167" s="1">
        <v>127</v>
      </c>
    </row>
    <row r="168" spans="1:36" x14ac:dyDescent="0.3">
      <c r="A168" s="1">
        <v>39</v>
      </c>
      <c r="B168" s="1" t="s">
        <v>14</v>
      </c>
      <c r="C168" s="1" t="s">
        <v>237</v>
      </c>
      <c r="D168" s="1" t="s">
        <v>16</v>
      </c>
      <c r="E168" s="1" t="s">
        <v>17</v>
      </c>
      <c r="F168" s="1" t="s">
        <v>29</v>
      </c>
      <c r="G168" s="1" t="s">
        <v>44</v>
      </c>
      <c r="H168" s="1" t="s">
        <v>292</v>
      </c>
      <c r="I168" s="1" t="s">
        <v>21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x14ac:dyDescent="0.3">
      <c r="A169" s="1">
        <v>40</v>
      </c>
      <c r="B169" s="1" t="s">
        <v>14</v>
      </c>
      <c r="C169" s="1" t="s">
        <v>237</v>
      </c>
      <c r="D169" s="1" t="s">
        <v>16</v>
      </c>
      <c r="E169" s="1" t="s">
        <v>17</v>
      </c>
      <c r="F169" s="1" t="s">
        <v>29</v>
      </c>
      <c r="G169" s="1" t="s">
        <v>98</v>
      </c>
      <c r="H169" s="1" t="s">
        <v>293</v>
      </c>
      <c r="I169" s="1" t="s">
        <v>21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x14ac:dyDescent="0.3">
      <c r="A170" s="1">
        <v>41</v>
      </c>
      <c r="B170" s="1" t="s">
        <v>14</v>
      </c>
      <c r="C170" s="1" t="s">
        <v>237</v>
      </c>
      <c r="D170" s="1" t="s">
        <v>16</v>
      </c>
      <c r="E170" s="1" t="s">
        <v>17</v>
      </c>
      <c r="F170" s="1" t="s">
        <v>37</v>
      </c>
      <c r="G170" s="1" t="s">
        <v>83</v>
      </c>
      <c r="H170" s="1" t="s">
        <v>294</v>
      </c>
      <c r="I170" s="1" t="s">
        <v>21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x14ac:dyDescent="0.3">
      <c r="A171" s="2"/>
      <c r="B171" s="2" t="s">
        <v>47</v>
      </c>
      <c r="C171" s="2" t="s">
        <v>237</v>
      </c>
      <c r="D171" s="2"/>
      <c r="E171" s="2"/>
      <c r="F171" s="2"/>
      <c r="G171" s="2"/>
      <c r="H171" s="2"/>
      <c r="I171" s="2"/>
      <c r="J171" s="2"/>
      <c r="K171" s="2">
        <v>30887</v>
      </c>
      <c r="L171" s="2">
        <v>30887</v>
      </c>
      <c r="M171" s="2">
        <v>3673000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3673000</v>
      </c>
      <c r="X171" s="2">
        <v>0</v>
      </c>
      <c r="Y171" s="2">
        <v>0</v>
      </c>
      <c r="Z171" s="2">
        <v>1650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1650</v>
      </c>
      <c r="AI171" s="2">
        <v>3674650</v>
      </c>
      <c r="AJ171" s="2"/>
    </row>
    <row r="172" spans="1:36" x14ac:dyDescent="0.3">
      <c r="A172" s="1">
        <v>1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29</v>
      </c>
      <c r="G172" s="1" t="s">
        <v>61</v>
      </c>
      <c r="H172" s="1" t="s">
        <v>296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x14ac:dyDescent="0.3">
      <c r="A173" s="1">
        <v>2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18</v>
      </c>
      <c r="G173" s="1" t="s">
        <v>19</v>
      </c>
      <c r="H173" s="1" t="s">
        <v>297</v>
      </c>
      <c r="I173" s="1" t="s">
        <v>21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x14ac:dyDescent="0.3">
      <c r="A174" s="1">
        <v>3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29</v>
      </c>
      <c r="G174" s="1" t="s">
        <v>246</v>
      </c>
      <c r="H174" s="1" t="s">
        <v>298</v>
      </c>
      <c r="I174" s="1" t="s">
        <v>26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x14ac:dyDescent="0.3">
      <c r="A175" s="1">
        <v>4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18</v>
      </c>
      <c r="G175" s="1" t="s">
        <v>19</v>
      </c>
      <c r="H175" s="1" t="s">
        <v>299</v>
      </c>
      <c r="I175" s="1" t="s">
        <v>21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x14ac:dyDescent="0.3">
      <c r="A176" s="1">
        <v>5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29</v>
      </c>
      <c r="G176" s="1" t="s">
        <v>61</v>
      </c>
      <c r="H176" s="1" t="s">
        <v>300</v>
      </c>
      <c r="I176" s="1" t="s">
        <v>26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x14ac:dyDescent="0.3">
      <c r="A177" s="1">
        <v>6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29</v>
      </c>
      <c r="G177" s="1" t="s">
        <v>61</v>
      </c>
      <c r="H177" s="1" t="s">
        <v>301</v>
      </c>
      <c r="I177" s="1" t="s">
        <v>26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x14ac:dyDescent="0.3">
      <c r="A178" s="1">
        <v>7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18</v>
      </c>
      <c r="G178" s="1" t="s">
        <v>19</v>
      </c>
      <c r="H178" s="1" t="s">
        <v>302</v>
      </c>
      <c r="I178" s="1" t="s">
        <v>198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x14ac:dyDescent="0.3">
      <c r="A179" s="1">
        <v>8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40</v>
      </c>
      <c r="G179" s="1" t="s">
        <v>242</v>
      </c>
      <c r="H179" s="1" t="s">
        <v>303</v>
      </c>
      <c r="I179" s="1" t="s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x14ac:dyDescent="0.3">
      <c r="A180" s="1">
        <v>9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29</v>
      </c>
      <c r="G180" s="1" t="s">
        <v>61</v>
      </c>
      <c r="H180" s="1" t="s">
        <v>304</v>
      </c>
      <c r="I180" s="1" t="s">
        <v>26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x14ac:dyDescent="0.3">
      <c r="A181" s="1">
        <v>10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29</v>
      </c>
      <c r="G181" s="1" t="s">
        <v>61</v>
      </c>
      <c r="H181" s="1" t="s">
        <v>305</v>
      </c>
      <c r="I181" s="1" t="s">
        <v>26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x14ac:dyDescent="0.3">
      <c r="A182" s="1">
        <v>11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29</v>
      </c>
      <c r="G182" s="1" t="s">
        <v>61</v>
      </c>
      <c r="H182" s="1" t="s">
        <v>306</v>
      </c>
      <c r="I182" s="1" t="s">
        <v>26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x14ac:dyDescent="0.3">
      <c r="A183" s="1">
        <v>12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29</v>
      </c>
      <c r="G183" s="1" t="s">
        <v>61</v>
      </c>
      <c r="H183" s="1" t="s">
        <v>307</v>
      </c>
      <c r="I183" s="1" t="s">
        <v>26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x14ac:dyDescent="0.3">
      <c r="A184" s="1">
        <v>13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18</v>
      </c>
      <c r="G184" s="1" t="s">
        <v>69</v>
      </c>
      <c r="H184" s="1" t="s">
        <v>308</v>
      </c>
      <c r="I184" s="1" t="s">
        <v>21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x14ac:dyDescent="0.3">
      <c r="A185" s="1">
        <v>14</v>
      </c>
      <c r="B185" s="1" t="s">
        <v>14</v>
      </c>
      <c r="C185" s="1" t="s">
        <v>295</v>
      </c>
      <c r="D185" s="1" t="s">
        <v>16</v>
      </c>
      <c r="E185" s="1" t="s">
        <v>17</v>
      </c>
      <c r="F185" s="1" t="s">
        <v>18</v>
      </c>
      <c r="G185" s="1" t="s">
        <v>69</v>
      </c>
      <c r="H185" s="1" t="s">
        <v>309</v>
      </c>
      <c r="I185" s="1" t="s">
        <v>21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x14ac:dyDescent="0.3">
      <c r="A186" s="1">
        <v>15</v>
      </c>
      <c r="B186" s="1" t="s">
        <v>14</v>
      </c>
      <c r="C186" s="1" t="s">
        <v>295</v>
      </c>
      <c r="D186" s="1" t="s">
        <v>16</v>
      </c>
      <c r="E186" s="1" t="s">
        <v>17</v>
      </c>
      <c r="F186" s="1" t="s">
        <v>29</v>
      </c>
      <c r="G186" s="1" t="s">
        <v>61</v>
      </c>
      <c r="H186" s="1" t="s">
        <v>310</v>
      </c>
      <c r="I186" s="1" t="s">
        <v>26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0</v>
      </c>
      <c r="AJ186" s="1">
        <v>0</v>
      </c>
    </row>
    <row r="187" spans="1:36" x14ac:dyDescent="0.3">
      <c r="A187" s="1">
        <v>16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29</v>
      </c>
      <c r="G187" s="1" t="s">
        <v>79</v>
      </c>
      <c r="H187" s="1" t="s">
        <v>312</v>
      </c>
      <c r="I187" s="1" t="s">
        <v>26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17</v>
      </c>
      <c r="B188" s="1" t="s">
        <v>14</v>
      </c>
      <c r="C188" s="1" t="s">
        <v>295</v>
      </c>
      <c r="D188" s="1" t="s">
        <v>16</v>
      </c>
      <c r="E188" s="1" t="s">
        <v>17</v>
      </c>
      <c r="F188" s="1" t="s">
        <v>18</v>
      </c>
      <c r="G188" s="1" t="s">
        <v>104</v>
      </c>
      <c r="H188" s="1" t="s">
        <v>314</v>
      </c>
      <c r="I188" s="1" t="s">
        <v>21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18</v>
      </c>
      <c r="B189" s="1" t="s">
        <v>14</v>
      </c>
      <c r="C189" s="1" t="s">
        <v>295</v>
      </c>
      <c r="D189" s="1" t="s">
        <v>16</v>
      </c>
      <c r="E189" s="1" t="s">
        <v>17</v>
      </c>
      <c r="F189" s="1" t="s">
        <v>29</v>
      </c>
      <c r="G189" s="1" t="s">
        <v>79</v>
      </c>
      <c r="H189" s="1" t="s">
        <v>316</v>
      </c>
      <c r="I189" s="1" t="s">
        <v>26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x14ac:dyDescent="0.3">
      <c r="A190" s="1">
        <v>19</v>
      </c>
      <c r="B190" s="1" t="s">
        <v>14</v>
      </c>
      <c r="C190" s="1" t="s">
        <v>295</v>
      </c>
      <c r="D190" s="1" t="s">
        <v>16</v>
      </c>
      <c r="E190" s="1" t="s">
        <v>17</v>
      </c>
      <c r="F190" s="1" t="s">
        <v>29</v>
      </c>
      <c r="G190" s="1" t="s">
        <v>79</v>
      </c>
      <c r="H190" s="1" t="s">
        <v>318</v>
      </c>
      <c r="I190" s="1" t="s">
        <v>26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x14ac:dyDescent="0.3">
      <c r="A191" s="1">
        <v>20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18</v>
      </c>
      <c r="G191" s="1" t="s">
        <v>104</v>
      </c>
      <c r="H191" s="1" t="s">
        <v>320</v>
      </c>
      <c r="I191" s="1" t="s">
        <v>21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x14ac:dyDescent="0.3">
      <c r="A192" s="1">
        <v>21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29</v>
      </c>
      <c r="G192" s="1" t="s">
        <v>85</v>
      </c>
      <c r="H192" s="1" t="s">
        <v>321</v>
      </c>
      <c r="I192" s="1" t="s">
        <v>26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22</v>
      </c>
      <c r="B193" s="1" t="s">
        <v>14</v>
      </c>
      <c r="C193" s="1" t="s">
        <v>295</v>
      </c>
      <c r="D193" s="1" t="s">
        <v>322</v>
      </c>
      <c r="E193" s="1" t="s">
        <v>17</v>
      </c>
      <c r="F193" s="1" t="s">
        <v>49</v>
      </c>
      <c r="G193" s="1" t="s">
        <v>88</v>
      </c>
      <c r="H193" s="1" t="s">
        <v>189</v>
      </c>
      <c r="I193" s="1" t="s">
        <v>49</v>
      </c>
      <c r="J193" s="1">
        <v>12</v>
      </c>
      <c r="K193" s="1">
        <v>996</v>
      </c>
      <c r="L193" s="1">
        <v>996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x14ac:dyDescent="0.3">
      <c r="A194" s="1">
        <v>23</v>
      </c>
      <c r="B194" s="1" t="s">
        <v>14</v>
      </c>
      <c r="C194" s="1" t="s">
        <v>295</v>
      </c>
      <c r="D194" s="1" t="s">
        <v>333</v>
      </c>
      <c r="E194" s="1" t="s">
        <v>17</v>
      </c>
      <c r="F194" s="1" t="s">
        <v>49</v>
      </c>
      <c r="G194" s="1" t="s">
        <v>88</v>
      </c>
      <c r="H194" s="1" t="s">
        <v>191</v>
      </c>
      <c r="I194" s="1" t="s">
        <v>49</v>
      </c>
      <c r="J194" s="1">
        <v>18</v>
      </c>
      <c r="K194" s="1">
        <v>2037</v>
      </c>
      <c r="L194" s="1">
        <v>2037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x14ac:dyDescent="0.3">
      <c r="A195" s="1">
        <v>24</v>
      </c>
      <c r="B195" s="1" t="s">
        <v>14</v>
      </c>
      <c r="C195" s="1" t="s">
        <v>295</v>
      </c>
      <c r="D195" s="1" t="s">
        <v>16</v>
      </c>
      <c r="E195" s="1" t="s">
        <v>17</v>
      </c>
      <c r="F195" s="1" t="s">
        <v>29</v>
      </c>
      <c r="G195" s="1" t="s">
        <v>246</v>
      </c>
      <c r="H195" s="1" t="s">
        <v>324</v>
      </c>
      <c r="I195" s="1" t="s">
        <v>26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x14ac:dyDescent="0.3">
      <c r="A196" s="1">
        <v>25</v>
      </c>
      <c r="B196" s="1" t="s">
        <v>14</v>
      </c>
      <c r="C196" s="1" t="s">
        <v>295</v>
      </c>
      <c r="D196" s="1" t="s">
        <v>16</v>
      </c>
      <c r="E196" s="1" t="s">
        <v>17</v>
      </c>
      <c r="F196" s="1" t="s">
        <v>29</v>
      </c>
      <c r="G196" s="1" t="s">
        <v>30</v>
      </c>
      <c r="H196" s="1" t="s">
        <v>325</v>
      </c>
      <c r="I196" s="1" t="s">
        <v>26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0</v>
      </c>
      <c r="AJ196" s="1">
        <v>0</v>
      </c>
    </row>
    <row r="197" spans="1:36" x14ac:dyDescent="0.3">
      <c r="A197" s="1">
        <v>26</v>
      </c>
      <c r="B197" s="1" t="s">
        <v>14</v>
      </c>
      <c r="C197" s="1" t="s">
        <v>295</v>
      </c>
      <c r="D197" s="1" t="s">
        <v>598</v>
      </c>
      <c r="E197" s="1" t="s">
        <v>32</v>
      </c>
      <c r="F197" s="1" t="s">
        <v>75</v>
      </c>
      <c r="G197" s="1" t="s">
        <v>76</v>
      </c>
      <c r="H197" s="1" t="s">
        <v>326</v>
      </c>
      <c r="I197" s="1" t="s">
        <v>26</v>
      </c>
      <c r="J197" s="1">
        <v>1</v>
      </c>
      <c r="K197" s="1">
        <v>44</v>
      </c>
      <c r="L197" s="1">
        <v>44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0</v>
      </c>
      <c r="AJ197" s="1">
        <v>0</v>
      </c>
    </row>
    <row r="198" spans="1:36" x14ac:dyDescent="0.3">
      <c r="A198" s="1">
        <v>27</v>
      </c>
      <c r="B198" s="1" t="s">
        <v>14</v>
      </c>
      <c r="C198" s="1" t="s">
        <v>295</v>
      </c>
      <c r="D198" s="1" t="s">
        <v>16</v>
      </c>
      <c r="E198" s="1" t="s">
        <v>17</v>
      </c>
      <c r="F198" s="1" t="s">
        <v>37</v>
      </c>
      <c r="G198" s="1" t="s">
        <v>83</v>
      </c>
      <c r="H198" s="1" t="s">
        <v>327</v>
      </c>
      <c r="I198" s="1" t="s">
        <v>21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0</v>
      </c>
      <c r="AJ198" s="1">
        <v>0</v>
      </c>
    </row>
    <row r="199" spans="1:36" x14ac:dyDescent="0.3">
      <c r="A199" s="1">
        <v>28</v>
      </c>
      <c r="B199" s="1" t="s">
        <v>14</v>
      </c>
      <c r="C199" s="1" t="s">
        <v>295</v>
      </c>
      <c r="D199" s="1" t="s">
        <v>16</v>
      </c>
      <c r="E199" s="1" t="s">
        <v>17</v>
      </c>
      <c r="F199" s="1" t="s">
        <v>37</v>
      </c>
      <c r="G199" s="1" t="s">
        <v>38</v>
      </c>
      <c r="H199" s="1" t="s">
        <v>328</v>
      </c>
      <c r="I199" s="1" t="s">
        <v>21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0</v>
      </c>
      <c r="AJ199" s="1">
        <v>0</v>
      </c>
    </row>
    <row r="200" spans="1:36" x14ac:dyDescent="0.3">
      <c r="A200" s="1">
        <v>29</v>
      </c>
      <c r="B200" s="1" t="s">
        <v>14</v>
      </c>
      <c r="C200" s="1" t="s">
        <v>295</v>
      </c>
      <c r="D200" s="1" t="s">
        <v>16</v>
      </c>
      <c r="E200" s="1" t="s">
        <v>17</v>
      </c>
      <c r="F200" s="1" t="s">
        <v>37</v>
      </c>
      <c r="G200" s="1" t="s">
        <v>38</v>
      </c>
      <c r="H200" s="1" t="s">
        <v>329</v>
      </c>
      <c r="I200" s="1" t="s">
        <v>21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0</v>
      </c>
      <c r="AJ200" s="1">
        <v>0</v>
      </c>
    </row>
    <row r="201" spans="1:36" x14ac:dyDescent="0.3">
      <c r="A201" s="1">
        <v>30</v>
      </c>
      <c r="B201" s="1" t="s">
        <v>14</v>
      </c>
      <c r="C201" s="1" t="s">
        <v>295</v>
      </c>
      <c r="D201" s="1" t="s">
        <v>542</v>
      </c>
      <c r="E201" s="1" t="s">
        <v>32</v>
      </c>
      <c r="F201" s="1" t="s">
        <v>29</v>
      </c>
      <c r="G201" s="1" t="s">
        <v>268</v>
      </c>
      <c r="H201" s="1" t="s">
        <v>269</v>
      </c>
      <c r="I201" s="1" t="s">
        <v>26</v>
      </c>
      <c r="J201" s="1">
        <v>9</v>
      </c>
      <c r="K201" s="1">
        <v>1041</v>
      </c>
      <c r="L201" s="1">
        <v>1041</v>
      </c>
      <c r="M201" s="1">
        <v>140000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140000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140000</v>
      </c>
      <c r="AJ201" s="1">
        <v>134</v>
      </c>
    </row>
    <row r="202" spans="1:36" x14ac:dyDescent="0.3">
      <c r="A202" s="1">
        <v>31</v>
      </c>
      <c r="B202" s="1" t="s">
        <v>14</v>
      </c>
      <c r="C202" s="1" t="s">
        <v>295</v>
      </c>
      <c r="D202" s="1" t="s">
        <v>567</v>
      </c>
      <c r="E202" s="1" t="s">
        <v>32</v>
      </c>
      <c r="F202" s="1" t="s">
        <v>29</v>
      </c>
      <c r="G202" s="1" t="s">
        <v>268</v>
      </c>
      <c r="H202" s="1" t="s">
        <v>331</v>
      </c>
      <c r="I202" s="1" t="s">
        <v>26</v>
      </c>
      <c r="J202" s="1">
        <v>19</v>
      </c>
      <c r="K202" s="1">
        <v>2151</v>
      </c>
      <c r="L202" s="1">
        <v>2151</v>
      </c>
      <c r="M202" s="1">
        <v>341000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341000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341000</v>
      </c>
      <c r="AJ202" s="1">
        <v>158</v>
      </c>
    </row>
    <row r="203" spans="1:36" x14ac:dyDescent="0.3">
      <c r="A203" s="1">
        <v>32</v>
      </c>
      <c r="B203" s="1" t="s">
        <v>14</v>
      </c>
      <c r="C203" s="1" t="s">
        <v>295</v>
      </c>
      <c r="D203" s="1" t="s">
        <v>16</v>
      </c>
      <c r="E203" s="1" t="s">
        <v>17</v>
      </c>
      <c r="F203" s="1" t="s">
        <v>37</v>
      </c>
      <c r="G203" s="1" t="s">
        <v>38</v>
      </c>
      <c r="H203" s="1" t="s">
        <v>332</v>
      </c>
      <c r="I203" s="1" t="s">
        <v>21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0</v>
      </c>
      <c r="AJ203" s="1">
        <v>0</v>
      </c>
    </row>
    <row r="204" spans="1:36" x14ac:dyDescent="0.3">
      <c r="A204" s="1">
        <v>33</v>
      </c>
      <c r="B204" s="1" t="s">
        <v>14</v>
      </c>
      <c r="C204" s="1" t="s">
        <v>295</v>
      </c>
      <c r="D204" s="1" t="s">
        <v>728</v>
      </c>
      <c r="E204" s="1" t="s">
        <v>17</v>
      </c>
      <c r="F204" s="1" t="s">
        <v>49</v>
      </c>
      <c r="G204" s="1" t="s">
        <v>101</v>
      </c>
      <c r="H204" s="1" t="s">
        <v>200</v>
      </c>
      <c r="I204" s="1" t="s">
        <v>49</v>
      </c>
      <c r="J204" s="1">
        <v>18</v>
      </c>
      <c r="K204" s="1">
        <v>1686</v>
      </c>
      <c r="L204" s="1">
        <v>1686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0</v>
      </c>
      <c r="AJ204" s="1">
        <v>0</v>
      </c>
    </row>
    <row r="205" spans="1:36" x14ac:dyDescent="0.3">
      <c r="A205" s="1">
        <v>34</v>
      </c>
      <c r="B205" s="1" t="s">
        <v>14</v>
      </c>
      <c r="C205" s="1" t="s">
        <v>295</v>
      </c>
      <c r="D205" s="1" t="s">
        <v>330</v>
      </c>
      <c r="E205" s="1" t="s">
        <v>17</v>
      </c>
      <c r="F205" s="1" t="s">
        <v>49</v>
      </c>
      <c r="G205" s="1" t="s">
        <v>101</v>
      </c>
      <c r="H205" s="1" t="s">
        <v>202</v>
      </c>
      <c r="I205" s="1" t="s">
        <v>49</v>
      </c>
      <c r="J205" s="1">
        <v>22</v>
      </c>
      <c r="K205" s="1">
        <v>1147</v>
      </c>
      <c r="L205" s="1">
        <v>1147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0</v>
      </c>
      <c r="AJ205" s="1">
        <v>0</v>
      </c>
    </row>
    <row r="206" spans="1:36" x14ac:dyDescent="0.3">
      <c r="A206" s="1">
        <v>35</v>
      </c>
      <c r="B206" s="1" t="s">
        <v>14</v>
      </c>
      <c r="C206" s="1" t="s">
        <v>295</v>
      </c>
      <c r="D206" s="1" t="s">
        <v>16</v>
      </c>
      <c r="E206" s="1" t="s">
        <v>17</v>
      </c>
      <c r="F206" s="1" t="s">
        <v>18</v>
      </c>
      <c r="G206" s="1" t="s">
        <v>104</v>
      </c>
      <c r="H206" s="1" t="s">
        <v>334</v>
      </c>
      <c r="I206" s="1" t="s">
        <v>21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0</v>
      </c>
      <c r="AJ206" s="1">
        <v>0</v>
      </c>
    </row>
    <row r="207" spans="1:36" x14ac:dyDescent="0.3">
      <c r="A207" s="1">
        <v>36</v>
      </c>
      <c r="B207" s="1" t="s">
        <v>14</v>
      </c>
      <c r="C207" s="1" t="s">
        <v>295</v>
      </c>
      <c r="D207" s="1" t="s">
        <v>335</v>
      </c>
      <c r="E207" s="1" t="s">
        <v>17</v>
      </c>
      <c r="F207" s="1" t="s">
        <v>18</v>
      </c>
      <c r="G207" s="1" t="s">
        <v>107</v>
      </c>
      <c r="H207" s="1" t="s">
        <v>336</v>
      </c>
      <c r="I207" s="1" t="s">
        <v>21</v>
      </c>
      <c r="J207" s="1">
        <v>15</v>
      </c>
      <c r="K207" s="1">
        <v>1966</v>
      </c>
      <c r="L207" s="1">
        <v>1966</v>
      </c>
      <c r="M207" s="1">
        <v>195000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195000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195000</v>
      </c>
      <c r="AJ207" s="1">
        <v>99</v>
      </c>
    </row>
    <row r="208" spans="1:36" x14ac:dyDescent="0.3">
      <c r="A208" s="1">
        <v>37</v>
      </c>
      <c r="B208" s="1" t="s">
        <v>14</v>
      </c>
      <c r="C208" s="1" t="s">
        <v>295</v>
      </c>
      <c r="D208" s="1" t="s">
        <v>315</v>
      </c>
      <c r="E208" s="1" t="s">
        <v>17</v>
      </c>
      <c r="F208" s="1" t="s">
        <v>29</v>
      </c>
      <c r="G208" s="1" t="s">
        <v>61</v>
      </c>
      <c r="H208" s="1" t="s">
        <v>339</v>
      </c>
      <c r="I208" s="1" t="s">
        <v>26</v>
      </c>
      <c r="J208" s="1">
        <v>20</v>
      </c>
      <c r="K208" s="1">
        <v>2937</v>
      </c>
      <c r="L208" s="1">
        <v>2937</v>
      </c>
      <c r="M208" s="1">
        <v>350000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350000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350000</v>
      </c>
      <c r="AJ208" s="1">
        <v>119</v>
      </c>
    </row>
    <row r="209" spans="1:36" x14ac:dyDescent="0.3">
      <c r="A209" s="1">
        <v>38</v>
      </c>
      <c r="B209" s="1" t="s">
        <v>14</v>
      </c>
      <c r="C209" s="1" t="s">
        <v>295</v>
      </c>
      <c r="D209" s="1" t="s">
        <v>340</v>
      </c>
      <c r="E209" s="1" t="s">
        <v>17</v>
      </c>
      <c r="F209" s="1" t="s">
        <v>18</v>
      </c>
      <c r="G209" s="1" t="s">
        <v>69</v>
      </c>
      <c r="H209" s="1" t="s">
        <v>341</v>
      </c>
      <c r="I209" s="1" t="s">
        <v>21</v>
      </c>
      <c r="J209" s="1">
        <v>16</v>
      </c>
      <c r="K209" s="1">
        <v>2479</v>
      </c>
      <c r="L209" s="1">
        <v>2479</v>
      </c>
      <c r="M209" s="1">
        <v>306000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306000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306000</v>
      </c>
      <c r="AJ209" s="1">
        <v>123</v>
      </c>
    </row>
    <row r="210" spans="1:36" x14ac:dyDescent="0.3">
      <c r="A210" s="1">
        <v>39</v>
      </c>
      <c r="B210" s="1" t="s">
        <v>14</v>
      </c>
      <c r="C210" s="1" t="s">
        <v>295</v>
      </c>
      <c r="D210" s="1" t="s">
        <v>319</v>
      </c>
      <c r="E210" s="1" t="s">
        <v>17</v>
      </c>
      <c r="F210" s="1" t="s">
        <v>49</v>
      </c>
      <c r="G210" s="1" t="s">
        <v>101</v>
      </c>
      <c r="H210" s="1" t="s">
        <v>215</v>
      </c>
      <c r="I210" s="1" t="s">
        <v>49</v>
      </c>
      <c r="J210" s="1">
        <v>19</v>
      </c>
      <c r="K210" s="1">
        <v>2424</v>
      </c>
      <c r="L210" s="1">
        <v>2424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0</v>
      </c>
      <c r="AJ210" s="1">
        <v>0</v>
      </c>
    </row>
    <row r="211" spans="1:36" x14ac:dyDescent="0.3">
      <c r="A211" s="1">
        <v>40</v>
      </c>
      <c r="B211" s="1" t="s">
        <v>14</v>
      </c>
      <c r="C211" s="1" t="s">
        <v>295</v>
      </c>
      <c r="D211" s="1" t="s">
        <v>681</v>
      </c>
      <c r="E211" s="1" t="s">
        <v>17</v>
      </c>
      <c r="F211" s="1" t="s">
        <v>49</v>
      </c>
      <c r="G211" s="1" t="s">
        <v>101</v>
      </c>
      <c r="H211" s="1" t="s">
        <v>343</v>
      </c>
      <c r="I211" s="1" t="s">
        <v>49</v>
      </c>
      <c r="J211" s="1">
        <v>19</v>
      </c>
      <c r="K211" s="1">
        <v>2247</v>
      </c>
      <c r="L211" s="1">
        <v>2116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0</v>
      </c>
      <c r="AJ211" s="1">
        <v>0</v>
      </c>
    </row>
    <row r="212" spans="1:36" x14ac:dyDescent="0.3">
      <c r="A212" s="1">
        <v>41</v>
      </c>
      <c r="B212" s="1" t="s">
        <v>14</v>
      </c>
      <c r="C212" s="1" t="s">
        <v>295</v>
      </c>
      <c r="D212" s="1" t="s">
        <v>348</v>
      </c>
      <c r="E212" s="1" t="s">
        <v>17</v>
      </c>
      <c r="F212" s="1" t="s">
        <v>40</v>
      </c>
      <c r="G212" s="1" t="s">
        <v>55</v>
      </c>
      <c r="H212" s="1" t="s">
        <v>349</v>
      </c>
      <c r="I212" s="1" t="s">
        <v>21</v>
      </c>
      <c r="J212" s="1">
        <v>15</v>
      </c>
      <c r="K212" s="1">
        <v>2651</v>
      </c>
      <c r="L212" s="1">
        <v>2651</v>
      </c>
      <c r="M212" s="1">
        <v>302000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302000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302000</v>
      </c>
      <c r="AJ212" s="1">
        <v>113</v>
      </c>
    </row>
    <row r="213" spans="1:36" x14ac:dyDescent="0.3">
      <c r="A213" s="1">
        <v>42</v>
      </c>
      <c r="B213" s="1" t="s">
        <v>14</v>
      </c>
      <c r="C213" s="1" t="s">
        <v>295</v>
      </c>
      <c r="D213" s="1" t="s">
        <v>350</v>
      </c>
      <c r="E213" s="1" t="s">
        <v>17</v>
      </c>
      <c r="F213" s="1" t="s">
        <v>29</v>
      </c>
      <c r="G213" s="1" t="s">
        <v>61</v>
      </c>
      <c r="H213" s="1" t="s">
        <v>351</v>
      </c>
      <c r="I213" s="1" t="s">
        <v>26</v>
      </c>
      <c r="J213" s="1">
        <v>21</v>
      </c>
      <c r="K213" s="1">
        <v>2657</v>
      </c>
      <c r="L213" s="1">
        <v>2657</v>
      </c>
      <c r="M213" s="1">
        <v>288000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288000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288000</v>
      </c>
      <c r="AJ213" s="1">
        <v>108</v>
      </c>
    </row>
    <row r="214" spans="1:36" x14ac:dyDescent="0.3">
      <c r="A214" s="1">
        <v>43</v>
      </c>
      <c r="B214" s="1" t="s">
        <v>14</v>
      </c>
      <c r="C214" s="1" t="s">
        <v>295</v>
      </c>
      <c r="D214" s="1" t="s">
        <v>570</v>
      </c>
      <c r="E214" s="1" t="s">
        <v>17</v>
      </c>
      <c r="F214" s="1" t="s">
        <v>29</v>
      </c>
      <c r="G214" s="1" t="s">
        <v>246</v>
      </c>
      <c r="H214" s="1" t="s">
        <v>353</v>
      </c>
      <c r="I214" s="1" t="s">
        <v>26</v>
      </c>
      <c r="J214" s="1">
        <v>18</v>
      </c>
      <c r="K214" s="1">
        <v>962</v>
      </c>
      <c r="L214" s="1">
        <v>962</v>
      </c>
      <c r="M214" s="1">
        <v>175000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175000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175000</v>
      </c>
      <c r="AJ214" s="1">
        <v>181</v>
      </c>
    </row>
    <row r="215" spans="1:36" x14ac:dyDescent="0.3">
      <c r="A215" s="1">
        <v>44</v>
      </c>
      <c r="B215" s="1" t="s">
        <v>14</v>
      </c>
      <c r="C215" s="1" t="s">
        <v>295</v>
      </c>
      <c r="D215" s="1" t="s">
        <v>569</v>
      </c>
      <c r="E215" s="1" t="s">
        <v>32</v>
      </c>
      <c r="F215" s="1" t="s">
        <v>29</v>
      </c>
      <c r="G215" s="1" t="s">
        <v>33</v>
      </c>
      <c r="H215" s="1" t="s">
        <v>354</v>
      </c>
      <c r="I215" s="1" t="s">
        <v>26</v>
      </c>
      <c r="J215" s="1">
        <v>17</v>
      </c>
      <c r="K215" s="1">
        <v>2778</v>
      </c>
      <c r="L215" s="1">
        <v>2778</v>
      </c>
      <c r="M215" s="1">
        <v>300000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300000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300000</v>
      </c>
      <c r="AJ215" s="1">
        <v>107</v>
      </c>
    </row>
    <row r="216" spans="1:36" x14ac:dyDescent="0.3">
      <c r="A216" s="1">
        <v>45</v>
      </c>
      <c r="B216" s="1" t="s">
        <v>14</v>
      </c>
      <c r="C216" s="1" t="s">
        <v>295</v>
      </c>
      <c r="D216" s="1" t="s">
        <v>16</v>
      </c>
      <c r="E216" s="1" t="s">
        <v>17</v>
      </c>
      <c r="F216" s="1" t="s">
        <v>29</v>
      </c>
      <c r="G216" s="1" t="s">
        <v>98</v>
      </c>
      <c r="H216" s="1" t="s">
        <v>355</v>
      </c>
      <c r="I216" s="1" t="s">
        <v>26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0</v>
      </c>
      <c r="AJ216" s="1">
        <v>0</v>
      </c>
    </row>
    <row r="217" spans="1:36" x14ac:dyDescent="0.3">
      <c r="A217" s="1">
        <v>46</v>
      </c>
      <c r="B217" s="1" t="s">
        <v>14</v>
      </c>
      <c r="C217" s="1" t="s">
        <v>295</v>
      </c>
      <c r="D217" s="1" t="s">
        <v>16</v>
      </c>
      <c r="E217" s="1" t="s">
        <v>17</v>
      </c>
      <c r="F217" s="1" t="s">
        <v>29</v>
      </c>
      <c r="G217" s="1" t="s">
        <v>61</v>
      </c>
      <c r="H217" s="1" t="s">
        <v>356</v>
      </c>
      <c r="I217" s="1" t="s">
        <v>26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0</v>
      </c>
      <c r="AJ217" s="1">
        <v>0</v>
      </c>
    </row>
    <row r="218" spans="1:36" x14ac:dyDescent="0.3">
      <c r="A218" s="1">
        <v>47</v>
      </c>
      <c r="B218" s="1" t="s">
        <v>14</v>
      </c>
      <c r="C218" s="1" t="s">
        <v>295</v>
      </c>
      <c r="D218" s="1" t="s">
        <v>16</v>
      </c>
      <c r="E218" s="1" t="s">
        <v>17</v>
      </c>
      <c r="F218" s="1" t="s">
        <v>29</v>
      </c>
      <c r="G218" s="1" t="s">
        <v>61</v>
      </c>
      <c r="H218" s="1" t="s">
        <v>357</v>
      </c>
      <c r="I218" s="1" t="s">
        <v>26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0</v>
      </c>
      <c r="AJ218" s="1">
        <v>0</v>
      </c>
    </row>
    <row r="219" spans="1:36" x14ac:dyDescent="0.3">
      <c r="A219" s="1">
        <v>48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29</v>
      </c>
      <c r="G219" s="1" t="s">
        <v>61</v>
      </c>
      <c r="H219" s="1" t="s">
        <v>358</v>
      </c>
      <c r="I219" s="1" t="s">
        <v>26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x14ac:dyDescent="0.3">
      <c r="A220" s="1">
        <v>49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37</v>
      </c>
      <c r="G220" s="1" t="s">
        <v>38</v>
      </c>
      <c r="H220" s="1" t="s">
        <v>359</v>
      </c>
      <c r="I220" s="1" t="s">
        <v>21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x14ac:dyDescent="0.3">
      <c r="A221" s="1">
        <v>50</v>
      </c>
      <c r="B221" s="1" t="s">
        <v>14</v>
      </c>
      <c r="C221" s="1" t="s">
        <v>295</v>
      </c>
      <c r="D221" s="1" t="s">
        <v>346</v>
      </c>
      <c r="E221" s="1" t="s">
        <v>17</v>
      </c>
      <c r="F221" s="1" t="s">
        <v>29</v>
      </c>
      <c r="G221" s="1" t="s">
        <v>61</v>
      </c>
      <c r="H221" s="1" t="s">
        <v>360</v>
      </c>
      <c r="I221" s="1" t="s">
        <v>26</v>
      </c>
      <c r="J221" s="1">
        <v>21</v>
      </c>
      <c r="K221" s="1">
        <v>1712</v>
      </c>
      <c r="L221" s="1">
        <v>1712</v>
      </c>
      <c r="M221" s="1">
        <v>180000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180000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180000</v>
      </c>
      <c r="AJ221" s="1">
        <v>105</v>
      </c>
    </row>
    <row r="222" spans="1:36" x14ac:dyDescent="0.3">
      <c r="A222" s="1">
        <v>51</v>
      </c>
      <c r="B222" s="1" t="s">
        <v>14</v>
      </c>
      <c r="C222" s="1" t="s">
        <v>295</v>
      </c>
      <c r="D222" s="1" t="s">
        <v>542</v>
      </c>
      <c r="E222" s="1" t="s">
        <v>17</v>
      </c>
      <c r="F222" s="1" t="s">
        <v>29</v>
      </c>
      <c r="G222" s="1" t="s">
        <v>61</v>
      </c>
      <c r="H222" s="1" t="s">
        <v>361</v>
      </c>
      <c r="I222" s="1" t="s">
        <v>26</v>
      </c>
      <c r="J222" s="1">
        <v>18</v>
      </c>
      <c r="K222" s="1">
        <v>2601</v>
      </c>
      <c r="L222" s="1">
        <v>2601</v>
      </c>
      <c r="M222" s="1">
        <v>310000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310000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310000</v>
      </c>
      <c r="AJ222" s="1">
        <v>119</v>
      </c>
    </row>
    <row r="223" spans="1:36" x14ac:dyDescent="0.3">
      <c r="A223" s="1">
        <v>52</v>
      </c>
      <c r="B223" s="1" t="s">
        <v>14</v>
      </c>
      <c r="C223" s="1" t="s">
        <v>295</v>
      </c>
      <c r="D223" s="1" t="s">
        <v>317</v>
      </c>
      <c r="E223" s="1" t="s">
        <v>17</v>
      </c>
      <c r="F223" s="1" t="s">
        <v>29</v>
      </c>
      <c r="G223" s="1" t="s">
        <v>61</v>
      </c>
      <c r="H223" s="1" t="s">
        <v>362</v>
      </c>
      <c r="I223" s="1" t="s">
        <v>26</v>
      </c>
      <c r="J223" s="1">
        <v>20</v>
      </c>
      <c r="K223" s="1">
        <v>2733</v>
      </c>
      <c r="L223" s="1">
        <v>2733</v>
      </c>
      <c r="M223" s="1">
        <v>260868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260868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260868</v>
      </c>
      <c r="AJ223" s="1">
        <v>95</v>
      </c>
    </row>
    <row r="224" spans="1:36" x14ac:dyDescent="0.3">
      <c r="A224" s="1">
        <v>53</v>
      </c>
      <c r="B224" s="1" t="s">
        <v>14</v>
      </c>
      <c r="C224" s="1" t="s">
        <v>295</v>
      </c>
      <c r="D224" s="1" t="s">
        <v>16</v>
      </c>
      <c r="E224" s="1" t="s">
        <v>17</v>
      </c>
      <c r="F224" s="1" t="s">
        <v>29</v>
      </c>
      <c r="G224" s="1" t="s">
        <v>363</v>
      </c>
      <c r="H224" s="1" t="s">
        <v>364</v>
      </c>
      <c r="I224" s="1" t="s">
        <v>21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0</v>
      </c>
      <c r="AJ224" s="1">
        <v>0</v>
      </c>
    </row>
    <row r="225" spans="1:36" x14ac:dyDescent="0.3">
      <c r="A225" s="1">
        <v>54</v>
      </c>
      <c r="B225" s="1" t="s">
        <v>14</v>
      </c>
      <c r="C225" s="1" t="s">
        <v>295</v>
      </c>
      <c r="D225" s="1" t="s">
        <v>16</v>
      </c>
      <c r="E225" s="1" t="s">
        <v>17</v>
      </c>
      <c r="F225" s="1" t="s">
        <v>37</v>
      </c>
      <c r="G225" s="1" t="s">
        <v>83</v>
      </c>
      <c r="H225" s="1" t="s">
        <v>365</v>
      </c>
      <c r="I225" s="1" t="s">
        <v>21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0</v>
      </c>
      <c r="AJ225" s="1">
        <v>0</v>
      </c>
    </row>
    <row r="226" spans="1:36" x14ac:dyDescent="0.3">
      <c r="A226" s="1">
        <v>55</v>
      </c>
      <c r="B226" s="1" t="s">
        <v>14</v>
      </c>
      <c r="C226" s="1" t="s">
        <v>295</v>
      </c>
      <c r="D226" s="1" t="s">
        <v>16</v>
      </c>
      <c r="E226" s="1" t="s">
        <v>17</v>
      </c>
      <c r="F226" s="1" t="s">
        <v>29</v>
      </c>
      <c r="G226" s="1" t="s">
        <v>44</v>
      </c>
      <c r="H226" s="1" t="s">
        <v>366</v>
      </c>
      <c r="I226" s="1" t="s">
        <v>21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x14ac:dyDescent="0.3">
      <c r="A227" s="1">
        <v>56</v>
      </c>
      <c r="B227" s="1" t="s">
        <v>14</v>
      </c>
      <c r="C227" s="1" t="s">
        <v>295</v>
      </c>
      <c r="D227" s="1" t="s">
        <v>16</v>
      </c>
      <c r="E227" s="1" t="s">
        <v>17</v>
      </c>
      <c r="F227" s="1" t="s">
        <v>29</v>
      </c>
      <c r="G227" s="1" t="s">
        <v>44</v>
      </c>
      <c r="H227" s="1" t="s">
        <v>367</v>
      </c>
      <c r="I227" s="1" t="s">
        <v>21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1">
        <v>57</v>
      </c>
      <c r="B228" s="1" t="s">
        <v>14</v>
      </c>
      <c r="C228" s="1" t="s">
        <v>295</v>
      </c>
      <c r="D228" s="1" t="s">
        <v>16</v>
      </c>
      <c r="E228" s="1" t="s">
        <v>17</v>
      </c>
      <c r="F228" s="1" t="s">
        <v>18</v>
      </c>
      <c r="G228" s="1" t="s">
        <v>368</v>
      </c>
      <c r="H228" s="1" t="s">
        <v>369</v>
      </c>
      <c r="I228" s="1" t="s">
        <v>21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0</v>
      </c>
      <c r="AJ228" s="1">
        <v>0</v>
      </c>
    </row>
    <row r="229" spans="1:36" x14ac:dyDescent="0.3">
      <c r="A229" s="1">
        <v>58</v>
      </c>
      <c r="B229" s="1" t="s">
        <v>14</v>
      </c>
      <c r="C229" s="1" t="s">
        <v>295</v>
      </c>
      <c r="D229" s="1" t="s">
        <v>16</v>
      </c>
      <c r="E229" s="1" t="s">
        <v>17</v>
      </c>
      <c r="F229" s="1" t="s">
        <v>18</v>
      </c>
      <c r="G229" s="1" t="s">
        <v>368</v>
      </c>
      <c r="H229" s="1" t="s">
        <v>370</v>
      </c>
      <c r="I229" s="1" t="s">
        <v>21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0</v>
      </c>
      <c r="AJ229" s="1">
        <v>0</v>
      </c>
    </row>
    <row r="230" spans="1:36" x14ac:dyDescent="0.3">
      <c r="A230" s="1">
        <v>59</v>
      </c>
      <c r="B230" s="1" t="s">
        <v>14</v>
      </c>
      <c r="C230" s="1" t="s">
        <v>295</v>
      </c>
      <c r="D230" s="1" t="s">
        <v>16</v>
      </c>
      <c r="E230" s="1" t="s">
        <v>17</v>
      </c>
      <c r="F230" s="1" t="s">
        <v>18</v>
      </c>
      <c r="G230" s="1" t="s">
        <v>368</v>
      </c>
      <c r="H230" s="1" t="s">
        <v>371</v>
      </c>
      <c r="I230" s="1" t="s">
        <v>21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x14ac:dyDescent="0.3">
      <c r="A231" s="1">
        <v>60</v>
      </c>
      <c r="B231" s="1" t="s">
        <v>14</v>
      </c>
      <c r="C231" s="1" t="s">
        <v>295</v>
      </c>
      <c r="D231" s="1" t="s">
        <v>16</v>
      </c>
      <c r="E231" s="1" t="s">
        <v>17</v>
      </c>
      <c r="F231" s="1" t="s">
        <v>29</v>
      </c>
      <c r="G231" s="1" t="s">
        <v>372</v>
      </c>
      <c r="H231" s="1" t="s">
        <v>373</v>
      </c>
      <c r="I231" s="1" t="s">
        <v>26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x14ac:dyDescent="0.3">
      <c r="A232" s="1">
        <v>61</v>
      </c>
      <c r="B232" s="1" t="s">
        <v>14</v>
      </c>
      <c r="C232" s="1" t="s">
        <v>295</v>
      </c>
      <c r="D232" s="1" t="s">
        <v>16</v>
      </c>
      <c r="E232" s="1" t="s">
        <v>17</v>
      </c>
      <c r="F232" s="1" t="s">
        <v>29</v>
      </c>
      <c r="G232" s="1" t="s">
        <v>372</v>
      </c>
      <c r="H232" s="1" t="s">
        <v>374</v>
      </c>
      <c r="I232" s="1" t="s">
        <v>26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x14ac:dyDescent="0.3">
      <c r="A233" s="2"/>
      <c r="B233" s="2" t="s">
        <v>47</v>
      </c>
      <c r="C233" s="2" t="s">
        <v>295</v>
      </c>
      <c r="D233" s="2"/>
      <c r="E233" s="2"/>
      <c r="F233" s="2"/>
      <c r="G233" s="2"/>
      <c r="H233" s="2"/>
      <c r="I233" s="2"/>
      <c r="J233" s="2"/>
      <c r="K233" s="2">
        <v>37249</v>
      </c>
      <c r="L233" s="2">
        <v>37118</v>
      </c>
      <c r="M233" s="2">
        <v>3147868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3147868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3147868</v>
      </c>
      <c r="AJ233" s="2"/>
    </row>
    <row r="234" spans="1:36" x14ac:dyDescent="0.3">
      <c r="A234" s="1">
        <v>1</v>
      </c>
      <c r="B234" s="1" t="s">
        <v>14</v>
      </c>
      <c r="C234" s="1" t="s">
        <v>375</v>
      </c>
      <c r="D234" s="1" t="s">
        <v>16</v>
      </c>
      <c r="E234" s="1" t="s">
        <v>32</v>
      </c>
      <c r="F234" s="1" t="s">
        <v>118</v>
      </c>
      <c r="G234" s="1" t="s">
        <v>164</v>
      </c>
      <c r="H234" s="1" t="s">
        <v>376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x14ac:dyDescent="0.3">
      <c r="A235" s="1">
        <v>2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49</v>
      </c>
      <c r="G235" s="1" t="s">
        <v>63</v>
      </c>
      <c r="H235" s="1" t="s">
        <v>377</v>
      </c>
      <c r="I235" s="1" t="s">
        <v>49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x14ac:dyDescent="0.3">
      <c r="A236" s="1">
        <v>3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29</v>
      </c>
      <c r="G236" s="1" t="s">
        <v>61</v>
      </c>
      <c r="H236" s="1" t="s">
        <v>378</v>
      </c>
      <c r="I236" s="1" t="s">
        <v>26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x14ac:dyDescent="0.3">
      <c r="A237" s="1">
        <v>4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29</v>
      </c>
      <c r="G237" s="1" t="s">
        <v>61</v>
      </c>
      <c r="H237" s="1" t="s">
        <v>379</v>
      </c>
      <c r="I237" s="1" t="s">
        <v>26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x14ac:dyDescent="0.3">
      <c r="A238" s="1">
        <v>5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29</v>
      </c>
      <c r="G238" s="1" t="s">
        <v>61</v>
      </c>
      <c r="H238" s="1" t="s">
        <v>380</v>
      </c>
      <c r="I238" s="1" t="s">
        <v>26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x14ac:dyDescent="0.3">
      <c r="A239" s="1">
        <v>6</v>
      </c>
      <c r="B239" s="1" t="s">
        <v>14</v>
      </c>
      <c r="C239" s="1" t="s">
        <v>375</v>
      </c>
      <c r="D239" s="1" t="s">
        <v>16</v>
      </c>
      <c r="E239" s="1" t="s">
        <v>17</v>
      </c>
      <c r="F239" s="1" t="s">
        <v>29</v>
      </c>
      <c r="G239" s="1" t="s">
        <v>61</v>
      </c>
      <c r="H239" s="1" t="s">
        <v>381</v>
      </c>
      <c r="I239" s="1" t="s">
        <v>26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x14ac:dyDescent="0.3">
      <c r="A240" s="1">
        <v>7</v>
      </c>
      <c r="B240" s="1" t="s">
        <v>14</v>
      </c>
      <c r="C240" s="1" t="s">
        <v>375</v>
      </c>
      <c r="D240" s="1" t="s">
        <v>16</v>
      </c>
      <c r="E240" s="1" t="s">
        <v>17</v>
      </c>
      <c r="F240" s="1" t="s">
        <v>18</v>
      </c>
      <c r="G240" s="1" t="s">
        <v>69</v>
      </c>
      <c r="H240" s="1" t="s">
        <v>382</v>
      </c>
      <c r="I240" s="1" t="s">
        <v>21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x14ac:dyDescent="0.3">
      <c r="A241" s="1">
        <v>8</v>
      </c>
      <c r="B241" s="1" t="s">
        <v>14</v>
      </c>
      <c r="C241" s="1" t="s">
        <v>375</v>
      </c>
      <c r="D241" s="1" t="s">
        <v>16</v>
      </c>
      <c r="E241" s="1" t="s">
        <v>17</v>
      </c>
      <c r="F241" s="1" t="s">
        <v>29</v>
      </c>
      <c r="G241" s="1" t="s">
        <v>61</v>
      </c>
      <c r="H241" s="1" t="s">
        <v>383</v>
      </c>
      <c r="I241" s="1" t="s">
        <v>26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0</v>
      </c>
      <c r="AJ241" s="1">
        <v>0</v>
      </c>
    </row>
    <row r="242" spans="1:36" x14ac:dyDescent="0.3">
      <c r="A242" s="1">
        <v>9</v>
      </c>
      <c r="B242" s="1" t="s">
        <v>14</v>
      </c>
      <c r="C242" s="1" t="s">
        <v>375</v>
      </c>
      <c r="D242" s="1" t="s">
        <v>16</v>
      </c>
      <c r="E242" s="1" t="s">
        <v>17</v>
      </c>
      <c r="F242" s="1" t="s">
        <v>29</v>
      </c>
      <c r="G242" s="1" t="s">
        <v>61</v>
      </c>
      <c r="H242" s="1" t="s">
        <v>384</v>
      </c>
      <c r="I242" s="1" t="s">
        <v>26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x14ac:dyDescent="0.3">
      <c r="A243" s="1">
        <v>10</v>
      </c>
      <c r="B243" s="1" t="s">
        <v>14</v>
      </c>
      <c r="C243" s="1" t="s">
        <v>375</v>
      </c>
      <c r="D243" s="1" t="s">
        <v>16</v>
      </c>
      <c r="E243" s="1" t="s">
        <v>17</v>
      </c>
      <c r="F243" s="1" t="s">
        <v>29</v>
      </c>
      <c r="G243" s="1" t="s">
        <v>61</v>
      </c>
      <c r="H243" s="1" t="s">
        <v>385</v>
      </c>
      <c r="I243" s="1" t="s">
        <v>26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11</v>
      </c>
      <c r="B244" s="1" t="s">
        <v>14</v>
      </c>
      <c r="C244" s="1" t="s">
        <v>375</v>
      </c>
      <c r="D244" s="1" t="s">
        <v>16</v>
      </c>
      <c r="E244" s="1" t="s">
        <v>17</v>
      </c>
      <c r="F244" s="1" t="s">
        <v>18</v>
      </c>
      <c r="G244" s="1" t="s">
        <v>19</v>
      </c>
      <c r="H244" s="1" t="s">
        <v>386</v>
      </c>
      <c r="I244" s="1" t="s">
        <v>198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12</v>
      </c>
      <c r="B245" s="1" t="s">
        <v>14</v>
      </c>
      <c r="C245" s="1" t="s">
        <v>375</v>
      </c>
      <c r="D245" s="1" t="s">
        <v>16</v>
      </c>
      <c r="E245" s="1" t="s">
        <v>17</v>
      </c>
      <c r="F245" s="1" t="s">
        <v>29</v>
      </c>
      <c r="G245" s="1" t="s">
        <v>79</v>
      </c>
      <c r="H245" s="1" t="s">
        <v>388</v>
      </c>
      <c r="I245" s="1" t="s">
        <v>26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0</v>
      </c>
      <c r="AJ245" s="1">
        <v>0</v>
      </c>
    </row>
    <row r="246" spans="1:36" x14ac:dyDescent="0.3">
      <c r="A246" s="1">
        <v>13</v>
      </c>
      <c r="B246" s="1" t="s">
        <v>14</v>
      </c>
      <c r="C246" s="1" t="s">
        <v>375</v>
      </c>
      <c r="D246" s="1" t="s">
        <v>16</v>
      </c>
      <c r="E246" s="1" t="s">
        <v>17</v>
      </c>
      <c r="F246" s="1" t="s">
        <v>18</v>
      </c>
      <c r="G246" s="1" t="s">
        <v>104</v>
      </c>
      <c r="H246" s="1" t="s">
        <v>390</v>
      </c>
      <c r="I246" s="1" t="s">
        <v>21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0</v>
      </c>
      <c r="AJ246" s="1">
        <v>0</v>
      </c>
    </row>
    <row r="247" spans="1:36" x14ac:dyDescent="0.3">
      <c r="A247" s="1">
        <v>14</v>
      </c>
      <c r="B247" s="1" t="s">
        <v>14</v>
      </c>
      <c r="C247" s="1" t="s">
        <v>375</v>
      </c>
      <c r="D247" s="1" t="s">
        <v>16</v>
      </c>
      <c r="E247" s="1" t="s">
        <v>17</v>
      </c>
      <c r="F247" s="1" t="s">
        <v>29</v>
      </c>
      <c r="G247" s="1" t="s">
        <v>195</v>
      </c>
      <c r="H247" s="1" t="s">
        <v>393</v>
      </c>
      <c r="I247" s="1" t="s">
        <v>26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0</v>
      </c>
      <c r="AJ247" s="1">
        <v>0</v>
      </c>
    </row>
    <row r="248" spans="1:36" x14ac:dyDescent="0.3">
      <c r="A248" s="1">
        <v>15</v>
      </c>
      <c r="B248" s="1" t="s">
        <v>14</v>
      </c>
      <c r="C248" s="1" t="s">
        <v>375</v>
      </c>
      <c r="D248" s="1" t="s">
        <v>400</v>
      </c>
      <c r="E248" s="1" t="s">
        <v>17</v>
      </c>
      <c r="F248" s="1" t="s">
        <v>49</v>
      </c>
      <c r="G248" s="1" t="s">
        <v>88</v>
      </c>
      <c r="H248" s="1" t="s">
        <v>185</v>
      </c>
      <c r="I248" s="1" t="s">
        <v>49</v>
      </c>
      <c r="J248" s="1">
        <v>4</v>
      </c>
      <c r="K248" s="1">
        <v>360</v>
      </c>
      <c r="L248" s="1">
        <v>360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0</v>
      </c>
      <c r="AJ248" s="1">
        <v>0</v>
      </c>
    </row>
    <row r="249" spans="1:36" x14ac:dyDescent="0.3">
      <c r="A249" s="1">
        <v>16</v>
      </c>
      <c r="B249" s="1" t="s">
        <v>14</v>
      </c>
      <c r="C249" s="1" t="s">
        <v>375</v>
      </c>
      <c r="D249" s="1" t="s">
        <v>416</v>
      </c>
      <c r="E249" s="1" t="s">
        <v>17</v>
      </c>
      <c r="F249" s="1" t="s">
        <v>49</v>
      </c>
      <c r="G249" s="1" t="s">
        <v>88</v>
      </c>
      <c r="H249" s="1" t="s">
        <v>187</v>
      </c>
      <c r="I249" s="1" t="s">
        <v>49</v>
      </c>
      <c r="J249" s="1">
        <v>18</v>
      </c>
      <c r="K249" s="1">
        <v>1042</v>
      </c>
      <c r="L249" s="1">
        <v>1042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0</v>
      </c>
      <c r="AJ249" s="1">
        <v>0</v>
      </c>
    </row>
    <row r="250" spans="1:36" x14ac:dyDescent="0.3">
      <c r="A250" s="1">
        <v>17</v>
      </c>
      <c r="B250" s="1" t="s">
        <v>14</v>
      </c>
      <c r="C250" s="1" t="s">
        <v>375</v>
      </c>
      <c r="D250" s="1" t="s">
        <v>54</v>
      </c>
      <c r="E250" s="1" t="s">
        <v>17</v>
      </c>
      <c r="F250" s="1" t="s">
        <v>49</v>
      </c>
      <c r="G250" s="1" t="s">
        <v>88</v>
      </c>
      <c r="H250" s="1" t="s">
        <v>490</v>
      </c>
      <c r="I250" s="1" t="s">
        <v>49</v>
      </c>
      <c r="J250" s="1">
        <v>6</v>
      </c>
      <c r="K250" s="1">
        <v>410</v>
      </c>
      <c r="L250" s="1">
        <v>410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0</v>
      </c>
      <c r="AJ250" s="1">
        <v>0</v>
      </c>
    </row>
    <row r="251" spans="1:36" x14ac:dyDescent="0.3">
      <c r="A251" s="1">
        <v>18</v>
      </c>
      <c r="B251" s="1" t="s">
        <v>14</v>
      </c>
      <c r="C251" s="1" t="s">
        <v>375</v>
      </c>
      <c r="D251" s="1" t="s">
        <v>16</v>
      </c>
      <c r="E251" s="1" t="s">
        <v>17</v>
      </c>
      <c r="F251" s="1" t="s">
        <v>37</v>
      </c>
      <c r="G251" s="1" t="s">
        <v>83</v>
      </c>
      <c r="H251" s="1" t="s">
        <v>396</v>
      </c>
      <c r="I251" s="1" t="s">
        <v>198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0</v>
      </c>
      <c r="AJ251" s="1">
        <v>0</v>
      </c>
    </row>
    <row r="252" spans="1:36" x14ac:dyDescent="0.3">
      <c r="A252" s="1">
        <v>19</v>
      </c>
      <c r="B252" s="1" t="s">
        <v>14</v>
      </c>
      <c r="C252" s="1" t="s">
        <v>375</v>
      </c>
      <c r="D252" s="1" t="s">
        <v>16</v>
      </c>
      <c r="E252" s="1" t="s">
        <v>17</v>
      </c>
      <c r="F252" s="1" t="s">
        <v>37</v>
      </c>
      <c r="G252" s="1" t="s">
        <v>38</v>
      </c>
      <c r="H252" s="1" t="s">
        <v>397</v>
      </c>
      <c r="I252" s="1" t="s">
        <v>21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0</v>
      </c>
      <c r="AJ252" s="1">
        <v>0</v>
      </c>
    </row>
    <row r="253" spans="1:36" x14ac:dyDescent="0.3">
      <c r="A253" s="1">
        <v>20</v>
      </c>
      <c r="B253" s="1" t="s">
        <v>14</v>
      </c>
      <c r="C253" s="1" t="s">
        <v>375</v>
      </c>
      <c r="D253" s="1" t="s">
        <v>402</v>
      </c>
      <c r="E253" s="1" t="s">
        <v>17</v>
      </c>
      <c r="F253" s="1" t="s">
        <v>49</v>
      </c>
      <c r="G253" s="1" t="s">
        <v>101</v>
      </c>
      <c r="H253" s="1" t="s">
        <v>399</v>
      </c>
      <c r="I253" s="1" t="s">
        <v>49</v>
      </c>
      <c r="J253" s="1">
        <v>20</v>
      </c>
      <c r="K253" s="1">
        <v>2026</v>
      </c>
      <c r="L253" s="1">
        <v>2026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0</v>
      </c>
      <c r="AJ253" s="1">
        <v>0</v>
      </c>
    </row>
    <row r="254" spans="1:36" x14ac:dyDescent="0.3">
      <c r="A254" s="1">
        <v>21</v>
      </c>
      <c r="B254" s="1" t="s">
        <v>14</v>
      </c>
      <c r="C254" s="1" t="s">
        <v>375</v>
      </c>
      <c r="D254" s="1" t="s">
        <v>389</v>
      </c>
      <c r="E254" s="1" t="s">
        <v>17</v>
      </c>
      <c r="F254" s="1" t="s">
        <v>49</v>
      </c>
      <c r="G254" s="1" t="s">
        <v>101</v>
      </c>
      <c r="H254" s="1" t="s">
        <v>471</v>
      </c>
      <c r="I254" s="1" t="s">
        <v>49</v>
      </c>
      <c r="J254" s="1">
        <v>14</v>
      </c>
      <c r="K254" s="1">
        <v>1299</v>
      </c>
      <c r="L254" s="1">
        <v>1299</v>
      </c>
      <c r="M254" s="1">
        <v>10490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10490</v>
      </c>
      <c r="X254" s="1">
        <v>0</v>
      </c>
      <c r="Y254" s="1">
        <v>0</v>
      </c>
      <c r="Z254" s="1">
        <v>350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350</v>
      </c>
      <c r="AI254" s="7">
        <v>10840</v>
      </c>
      <c r="AJ254" s="1">
        <v>8</v>
      </c>
    </row>
    <row r="255" spans="1:36" x14ac:dyDescent="0.3">
      <c r="A255" s="1">
        <v>22</v>
      </c>
      <c r="B255" s="1" t="s">
        <v>14</v>
      </c>
      <c r="C255" s="1" t="s">
        <v>375</v>
      </c>
      <c r="D255" s="1" t="s">
        <v>404</v>
      </c>
      <c r="E255" s="1" t="s">
        <v>17</v>
      </c>
      <c r="F255" s="1" t="s">
        <v>49</v>
      </c>
      <c r="G255" s="1" t="s">
        <v>101</v>
      </c>
      <c r="H255" s="1" t="s">
        <v>271</v>
      </c>
      <c r="I255" s="1" t="s">
        <v>49</v>
      </c>
      <c r="J255" s="1">
        <v>16</v>
      </c>
      <c r="K255" s="1">
        <v>1183</v>
      </c>
      <c r="L255" s="1">
        <v>1183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0</v>
      </c>
      <c r="AJ255" s="1">
        <v>0</v>
      </c>
    </row>
    <row r="256" spans="1:36" x14ac:dyDescent="0.3">
      <c r="A256" s="1">
        <v>23</v>
      </c>
      <c r="B256" s="1" t="s">
        <v>14</v>
      </c>
      <c r="C256" s="1" t="s">
        <v>375</v>
      </c>
      <c r="D256" s="1" t="s">
        <v>573</v>
      </c>
      <c r="E256" s="1" t="s">
        <v>17</v>
      </c>
      <c r="F256" s="1" t="s">
        <v>29</v>
      </c>
      <c r="G256" s="1" t="s">
        <v>129</v>
      </c>
      <c r="H256" s="1" t="s">
        <v>405</v>
      </c>
      <c r="I256" s="1" t="s">
        <v>21</v>
      </c>
      <c r="J256" s="1">
        <v>11</v>
      </c>
      <c r="K256" s="1">
        <v>1212</v>
      </c>
      <c r="L256" s="1">
        <v>1212</v>
      </c>
      <c r="M256" s="1">
        <v>226000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226000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226000</v>
      </c>
      <c r="AJ256" s="1">
        <v>186</v>
      </c>
    </row>
    <row r="257" spans="1:36" x14ac:dyDescent="0.3">
      <c r="A257" s="1">
        <v>24</v>
      </c>
      <c r="B257" s="1" t="s">
        <v>14</v>
      </c>
      <c r="C257" s="1" t="s">
        <v>375</v>
      </c>
      <c r="D257" s="1" t="s">
        <v>406</v>
      </c>
      <c r="E257" s="1" t="s">
        <v>17</v>
      </c>
      <c r="F257" s="1" t="s">
        <v>29</v>
      </c>
      <c r="G257" s="1" t="s">
        <v>61</v>
      </c>
      <c r="H257" s="1" t="s">
        <v>407</v>
      </c>
      <c r="I257" s="1" t="s">
        <v>26</v>
      </c>
      <c r="J257" s="1">
        <v>22</v>
      </c>
      <c r="K257" s="1">
        <v>2920</v>
      </c>
      <c r="L257" s="1">
        <v>2920</v>
      </c>
      <c r="M257" s="1">
        <v>370000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5000</v>
      </c>
      <c r="W257" s="7">
        <v>375000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375000</v>
      </c>
      <c r="AJ257" s="1">
        <v>126</v>
      </c>
    </row>
    <row r="258" spans="1:36" x14ac:dyDescent="0.3">
      <c r="A258" s="1">
        <v>25</v>
      </c>
      <c r="B258" s="1" t="s">
        <v>14</v>
      </c>
      <c r="C258" s="1" t="s">
        <v>375</v>
      </c>
      <c r="D258" s="1" t="s">
        <v>408</v>
      </c>
      <c r="E258" s="1" t="s">
        <v>17</v>
      </c>
      <c r="F258" s="1" t="s">
        <v>29</v>
      </c>
      <c r="G258" s="1" t="s">
        <v>61</v>
      </c>
      <c r="H258" s="1" t="s">
        <v>409</v>
      </c>
      <c r="I258" s="1" t="s">
        <v>26</v>
      </c>
      <c r="J258" s="1">
        <v>21</v>
      </c>
      <c r="K258" s="1">
        <v>2023</v>
      </c>
      <c r="L258" s="1">
        <v>2023</v>
      </c>
      <c r="M258" s="1">
        <v>265000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265000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265000</v>
      </c>
      <c r="AJ258" s="1">
        <v>130</v>
      </c>
    </row>
    <row r="259" spans="1:36" x14ac:dyDescent="0.3">
      <c r="A259" s="1">
        <v>26</v>
      </c>
      <c r="B259" s="1" t="s">
        <v>14</v>
      </c>
      <c r="C259" s="1" t="s">
        <v>375</v>
      </c>
      <c r="D259" s="1" t="s">
        <v>90</v>
      </c>
      <c r="E259" s="1" t="s">
        <v>17</v>
      </c>
      <c r="F259" s="1" t="s">
        <v>29</v>
      </c>
      <c r="G259" s="1" t="s">
        <v>61</v>
      </c>
      <c r="H259" s="1" t="s">
        <v>411</v>
      </c>
      <c r="I259" s="1" t="s">
        <v>26</v>
      </c>
      <c r="J259" s="1">
        <v>15</v>
      </c>
      <c r="K259" s="1">
        <v>1060</v>
      </c>
      <c r="L259" s="1">
        <v>1060</v>
      </c>
      <c r="M259" s="1">
        <v>120000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120000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120000</v>
      </c>
      <c r="AJ259" s="1">
        <v>113</v>
      </c>
    </row>
    <row r="260" spans="1:36" x14ac:dyDescent="0.3">
      <c r="A260" s="1">
        <v>27</v>
      </c>
      <c r="B260" s="1" t="s">
        <v>14</v>
      </c>
      <c r="C260" s="1" t="s">
        <v>375</v>
      </c>
      <c r="D260" s="1" t="s">
        <v>599</v>
      </c>
      <c r="E260" s="1" t="s">
        <v>17</v>
      </c>
      <c r="F260" s="1" t="s">
        <v>29</v>
      </c>
      <c r="G260" s="1" t="s">
        <v>61</v>
      </c>
      <c r="H260" s="1" t="s">
        <v>413</v>
      </c>
      <c r="I260" s="1" t="s">
        <v>26</v>
      </c>
      <c r="J260" s="1">
        <v>19</v>
      </c>
      <c r="K260" s="1">
        <v>1303</v>
      </c>
      <c r="L260" s="1">
        <v>1303</v>
      </c>
      <c r="M260" s="1">
        <v>180000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180000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180000</v>
      </c>
      <c r="AJ260" s="1">
        <v>138</v>
      </c>
    </row>
    <row r="261" spans="1:36" x14ac:dyDescent="0.3">
      <c r="A261" s="1">
        <v>28</v>
      </c>
      <c r="B261" s="1" t="s">
        <v>14</v>
      </c>
      <c r="C261" s="1" t="s">
        <v>375</v>
      </c>
      <c r="D261" s="1" t="s">
        <v>414</v>
      </c>
      <c r="E261" s="1" t="s">
        <v>32</v>
      </c>
      <c r="F261" s="1" t="s">
        <v>29</v>
      </c>
      <c r="G261" s="1" t="s">
        <v>33</v>
      </c>
      <c r="H261" s="1" t="s">
        <v>415</v>
      </c>
      <c r="I261" s="1" t="s">
        <v>26</v>
      </c>
      <c r="J261" s="1">
        <v>17</v>
      </c>
      <c r="K261" s="1">
        <v>2087</v>
      </c>
      <c r="L261" s="1">
        <v>2087</v>
      </c>
      <c r="M261" s="1">
        <v>240000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240000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240000</v>
      </c>
      <c r="AJ261" s="1">
        <v>114</v>
      </c>
    </row>
    <row r="262" spans="1:36" x14ac:dyDescent="0.3">
      <c r="A262" s="1">
        <v>29</v>
      </c>
      <c r="B262" s="1" t="s">
        <v>14</v>
      </c>
      <c r="C262" s="1" t="s">
        <v>375</v>
      </c>
      <c r="D262" s="1" t="s">
        <v>16</v>
      </c>
      <c r="E262" s="1" t="s">
        <v>17</v>
      </c>
      <c r="F262" s="1" t="s">
        <v>37</v>
      </c>
      <c r="G262" s="1" t="s">
        <v>123</v>
      </c>
      <c r="H262" s="1" t="s">
        <v>417</v>
      </c>
      <c r="I262" s="1" t="s">
        <v>21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0</v>
      </c>
      <c r="AJ262" s="1">
        <v>0</v>
      </c>
    </row>
    <row r="263" spans="1:36" x14ac:dyDescent="0.3">
      <c r="A263" s="1">
        <v>30</v>
      </c>
      <c r="B263" s="1" t="s">
        <v>14</v>
      </c>
      <c r="C263" s="1" t="s">
        <v>375</v>
      </c>
      <c r="D263" s="1" t="s">
        <v>391</v>
      </c>
      <c r="E263" s="1" t="s">
        <v>17</v>
      </c>
      <c r="F263" s="1" t="s">
        <v>29</v>
      </c>
      <c r="G263" s="1" t="s">
        <v>144</v>
      </c>
      <c r="H263" s="1" t="s">
        <v>418</v>
      </c>
      <c r="I263" s="1" t="s">
        <v>21</v>
      </c>
      <c r="J263" s="1">
        <v>18</v>
      </c>
      <c r="K263" s="1">
        <v>2243</v>
      </c>
      <c r="L263" s="1">
        <v>2243</v>
      </c>
      <c r="M263" s="1">
        <v>420000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420000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420000</v>
      </c>
      <c r="AJ263" s="1">
        <v>187</v>
      </c>
    </row>
    <row r="264" spans="1:36" x14ac:dyDescent="0.3">
      <c r="A264" s="1">
        <v>31</v>
      </c>
      <c r="B264" s="1" t="s">
        <v>14</v>
      </c>
      <c r="C264" s="1" t="s">
        <v>375</v>
      </c>
      <c r="D264" s="1" t="s">
        <v>16</v>
      </c>
      <c r="E264" s="1" t="s">
        <v>17</v>
      </c>
      <c r="F264" s="1" t="s">
        <v>29</v>
      </c>
      <c r="G264" s="1" t="s">
        <v>61</v>
      </c>
      <c r="H264" s="1" t="s">
        <v>419</v>
      </c>
      <c r="I264" s="1" t="s">
        <v>26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x14ac:dyDescent="0.3">
      <c r="A265" s="1">
        <v>32</v>
      </c>
      <c r="B265" s="1" t="s">
        <v>14</v>
      </c>
      <c r="C265" s="1" t="s">
        <v>375</v>
      </c>
      <c r="D265" s="1" t="s">
        <v>398</v>
      </c>
      <c r="E265" s="1" t="s">
        <v>17</v>
      </c>
      <c r="F265" s="1" t="s">
        <v>29</v>
      </c>
      <c r="G265" s="1" t="s">
        <v>61</v>
      </c>
      <c r="H265" s="1" t="s">
        <v>420</v>
      </c>
      <c r="I265" s="1" t="s">
        <v>26</v>
      </c>
      <c r="J265" s="1">
        <v>22</v>
      </c>
      <c r="K265" s="1">
        <v>1512</v>
      </c>
      <c r="L265" s="1">
        <v>1512</v>
      </c>
      <c r="M265" s="1">
        <v>180000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180000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180000</v>
      </c>
      <c r="AJ265" s="1">
        <v>119</v>
      </c>
    </row>
    <row r="266" spans="1:36" x14ac:dyDescent="0.3">
      <c r="A266" s="1">
        <v>33</v>
      </c>
      <c r="B266" s="1" t="s">
        <v>14</v>
      </c>
      <c r="C266" s="1" t="s">
        <v>375</v>
      </c>
      <c r="D266" s="1" t="s">
        <v>16</v>
      </c>
      <c r="E266" s="1" t="s">
        <v>17</v>
      </c>
      <c r="F266" s="1" t="s">
        <v>29</v>
      </c>
      <c r="G266" s="1" t="s">
        <v>44</v>
      </c>
      <c r="H266" s="1" t="s">
        <v>421</v>
      </c>
      <c r="I266" s="1" t="s">
        <v>21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0</v>
      </c>
      <c r="AJ266" s="1">
        <v>0</v>
      </c>
    </row>
    <row r="267" spans="1:36" x14ac:dyDescent="0.3">
      <c r="A267" s="1">
        <v>34</v>
      </c>
      <c r="B267" s="1" t="s">
        <v>14</v>
      </c>
      <c r="C267" s="1" t="s">
        <v>375</v>
      </c>
      <c r="D267" s="1" t="s">
        <v>16</v>
      </c>
      <c r="E267" s="1" t="s">
        <v>17</v>
      </c>
      <c r="F267" s="1" t="s">
        <v>29</v>
      </c>
      <c r="G267" s="1" t="s">
        <v>44</v>
      </c>
      <c r="H267" s="1" t="s">
        <v>422</v>
      </c>
      <c r="I267" s="1" t="s">
        <v>21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x14ac:dyDescent="0.3">
      <c r="A268" s="1">
        <v>35</v>
      </c>
      <c r="B268" s="1" t="s">
        <v>14</v>
      </c>
      <c r="C268" s="1" t="s">
        <v>375</v>
      </c>
      <c r="D268" s="1" t="s">
        <v>16</v>
      </c>
      <c r="E268" s="1" t="s">
        <v>17</v>
      </c>
      <c r="F268" s="1" t="s">
        <v>18</v>
      </c>
      <c r="G268" s="1" t="s">
        <v>368</v>
      </c>
      <c r="H268" s="1" t="s">
        <v>423</v>
      </c>
      <c r="I268" s="1" t="s">
        <v>21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x14ac:dyDescent="0.3">
      <c r="A269" s="1">
        <v>36</v>
      </c>
      <c r="B269" s="1" t="s">
        <v>14</v>
      </c>
      <c r="C269" s="1" t="s">
        <v>375</v>
      </c>
      <c r="D269" s="1" t="s">
        <v>16</v>
      </c>
      <c r="E269" s="1" t="s">
        <v>17</v>
      </c>
      <c r="F269" s="1" t="s">
        <v>18</v>
      </c>
      <c r="G269" s="1" t="s">
        <v>368</v>
      </c>
      <c r="H269" s="1" t="s">
        <v>424</v>
      </c>
      <c r="I269" s="1" t="s">
        <v>21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x14ac:dyDescent="0.3">
      <c r="A270" s="1">
        <v>37</v>
      </c>
      <c r="B270" s="1" t="s">
        <v>14</v>
      </c>
      <c r="C270" s="1" t="s">
        <v>375</v>
      </c>
      <c r="D270" s="1" t="s">
        <v>16</v>
      </c>
      <c r="E270" s="1" t="s">
        <v>17</v>
      </c>
      <c r="F270" s="1" t="s">
        <v>18</v>
      </c>
      <c r="G270" s="1" t="s">
        <v>368</v>
      </c>
      <c r="H270" s="1" t="s">
        <v>425</v>
      </c>
      <c r="I270" s="1" t="s">
        <v>21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0</v>
      </c>
      <c r="AJ270" s="1">
        <v>0</v>
      </c>
    </row>
    <row r="271" spans="1:36" x14ac:dyDescent="0.3">
      <c r="A271" s="2"/>
      <c r="B271" s="2" t="s">
        <v>47</v>
      </c>
      <c r="C271" s="2" t="s">
        <v>375</v>
      </c>
      <c r="D271" s="2"/>
      <c r="E271" s="2"/>
      <c r="F271" s="2"/>
      <c r="G271" s="2"/>
      <c r="H271" s="2"/>
      <c r="I271" s="2"/>
      <c r="J271" s="2"/>
      <c r="K271" s="2">
        <v>20680</v>
      </c>
      <c r="L271" s="2">
        <v>20680</v>
      </c>
      <c r="M271" s="2">
        <v>2011490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5000</v>
      </c>
      <c r="W271" s="2">
        <v>2016490</v>
      </c>
      <c r="X271" s="2">
        <v>0</v>
      </c>
      <c r="Y271" s="2">
        <v>0</v>
      </c>
      <c r="Z271" s="2">
        <v>350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350</v>
      </c>
      <c r="AI271" s="2">
        <v>2016840</v>
      </c>
      <c r="AJ271" s="2"/>
    </row>
    <row r="272" spans="1:36" x14ac:dyDescent="0.3">
      <c r="A272" s="1">
        <v>1</v>
      </c>
      <c r="B272" s="1" t="s">
        <v>14</v>
      </c>
      <c r="C272" s="1" t="s">
        <v>426</v>
      </c>
      <c r="D272" s="1" t="s">
        <v>16</v>
      </c>
      <c r="E272" s="1" t="s">
        <v>17</v>
      </c>
      <c r="F272" s="1" t="s">
        <v>29</v>
      </c>
      <c r="G272" s="1" t="s">
        <v>61</v>
      </c>
      <c r="H272" s="1" t="s">
        <v>427</v>
      </c>
      <c r="I272" s="1" t="s">
        <v>26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0</v>
      </c>
      <c r="AJ272" s="1">
        <v>0</v>
      </c>
    </row>
    <row r="273" spans="1:36" x14ac:dyDescent="0.3">
      <c r="A273" s="1">
        <v>2</v>
      </c>
      <c r="B273" s="1" t="s">
        <v>14</v>
      </c>
      <c r="C273" s="1" t="s">
        <v>426</v>
      </c>
      <c r="D273" s="1" t="s">
        <v>16</v>
      </c>
      <c r="E273" s="1" t="s">
        <v>17</v>
      </c>
      <c r="F273" s="1" t="s">
        <v>18</v>
      </c>
      <c r="G273" s="1" t="s">
        <v>19</v>
      </c>
      <c r="H273" s="1" t="s">
        <v>428</v>
      </c>
      <c r="I273" s="1" t="s">
        <v>21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0</v>
      </c>
      <c r="AJ273" s="1">
        <v>0</v>
      </c>
    </row>
    <row r="274" spans="1:36" x14ac:dyDescent="0.3">
      <c r="A274" s="1">
        <v>3</v>
      </c>
      <c r="B274" s="1" t="s">
        <v>14</v>
      </c>
      <c r="C274" s="1" t="s">
        <v>426</v>
      </c>
      <c r="D274" s="1" t="s">
        <v>16</v>
      </c>
      <c r="E274" s="1" t="s">
        <v>17</v>
      </c>
      <c r="F274" s="1" t="s">
        <v>29</v>
      </c>
      <c r="G274" s="1" t="s">
        <v>61</v>
      </c>
      <c r="H274" s="1" t="s">
        <v>429</v>
      </c>
      <c r="I274" s="1" t="s">
        <v>26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0</v>
      </c>
      <c r="AJ274" s="1">
        <v>0</v>
      </c>
    </row>
    <row r="275" spans="1:36" x14ac:dyDescent="0.3">
      <c r="A275" s="1">
        <v>4</v>
      </c>
      <c r="B275" s="1" t="s">
        <v>14</v>
      </c>
      <c r="C275" s="1" t="s">
        <v>426</v>
      </c>
      <c r="D275" s="1" t="s">
        <v>16</v>
      </c>
      <c r="E275" s="1" t="s">
        <v>17</v>
      </c>
      <c r="F275" s="1" t="s">
        <v>29</v>
      </c>
      <c r="G275" s="1" t="s">
        <v>61</v>
      </c>
      <c r="H275" s="1" t="s">
        <v>430</v>
      </c>
      <c r="I275" s="1" t="s">
        <v>26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0</v>
      </c>
      <c r="AJ275" s="1">
        <v>0</v>
      </c>
    </row>
    <row r="276" spans="1:36" x14ac:dyDescent="0.3">
      <c r="A276" s="1">
        <v>5</v>
      </c>
      <c r="B276" s="1" t="s">
        <v>14</v>
      </c>
      <c r="C276" s="1" t="s">
        <v>426</v>
      </c>
      <c r="D276" s="1" t="s">
        <v>16</v>
      </c>
      <c r="E276" s="1" t="s">
        <v>17</v>
      </c>
      <c r="F276" s="1" t="s">
        <v>29</v>
      </c>
      <c r="G276" s="1" t="s">
        <v>61</v>
      </c>
      <c r="H276" s="1" t="s">
        <v>431</v>
      </c>
      <c r="I276" s="1" t="s">
        <v>26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0</v>
      </c>
      <c r="AJ276" s="1">
        <v>0</v>
      </c>
    </row>
    <row r="277" spans="1:36" x14ac:dyDescent="0.3">
      <c r="A277" s="1">
        <v>6</v>
      </c>
      <c r="B277" s="1" t="s">
        <v>14</v>
      </c>
      <c r="C277" s="1" t="s">
        <v>426</v>
      </c>
      <c r="D277" s="1" t="s">
        <v>16</v>
      </c>
      <c r="E277" s="1" t="s">
        <v>17</v>
      </c>
      <c r="F277" s="1" t="s">
        <v>29</v>
      </c>
      <c r="G277" s="1" t="s">
        <v>61</v>
      </c>
      <c r="H277" s="1" t="s">
        <v>432</v>
      </c>
      <c r="I277" s="1" t="s">
        <v>26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0</v>
      </c>
      <c r="AJ277" s="1">
        <v>0</v>
      </c>
    </row>
    <row r="278" spans="1:36" x14ac:dyDescent="0.3">
      <c r="A278" s="1">
        <v>7</v>
      </c>
      <c r="B278" s="1" t="s">
        <v>14</v>
      </c>
      <c r="C278" s="1" t="s">
        <v>426</v>
      </c>
      <c r="D278" s="1" t="s">
        <v>16</v>
      </c>
      <c r="E278" s="1" t="s">
        <v>17</v>
      </c>
      <c r="F278" s="1" t="s">
        <v>18</v>
      </c>
      <c r="G278" s="1" t="s">
        <v>69</v>
      </c>
      <c r="H278" s="1" t="s">
        <v>433</v>
      </c>
      <c r="I278" s="1" t="s">
        <v>21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0</v>
      </c>
      <c r="AJ278" s="1">
        <v>0</v>
      </c>
    </row>
    <row r="279" spans="1:36" x14ac:dyDescent="0.3">
      <c r="A279" s="1">
        <v>8</v>
      </c>
      <c r="B279" s="1" t="s">
        <v>14</v>
      </c>
      <c r="C279" s="1" t="s">
        <v>426</v>
      </c>
      <c r="D279" s="1" t="s">
        <v>16</v>
      </c>
      <c r="E279" s="1" t="s">
        <v>17</v>
      </c>
      <c r="F279" s="1" t="s">
        <v>29</v>
      </c>
      <c r="G279" s="1" t="s">
        <v>79</v>
      </c>
      <c r="H279" s="1" t="s">
        <v>435</v>
      </c>
      <c r="I279" s="1" t="s">
        <v>26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0</v>
      </c>
      <c r="AJ279" s="1">
        <v>0</v>
      </c>
    </row>
    <row r="280" spans="1:36" x14ac:dyDescent="0.3">
      <c r="A280" s="1">
        <v>9</v>
      </c>
      <c r="B280" s="1" t="s">
        <v>14</v>
      </c>
      <c r="C280" s="1" t="s">
        <v>426</v>
      </c>
      <c r="D280" s="1" t="s">
        <v>16</v>
      </c>
      <c r="E280" s="1" t="s">
        <v>17</v>
      </c>
      <c r="F280" s="1" t="s">
        <v>29</v>
      </c>
      <c r="G280" s="1" t="s">
        <v>61</v>
      </c>
      <c r="H280" s="1" t="s">
        <v>437</v>
      </c>
      <c r="I280" s="1" t="s">
        <v>26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0</v>
      </c>
      <c r="AJ280" s="1">
        <v>0</v>
      </c>
    </row>
    <row r="281" spans="1:36" x14ac:dyDescent="0.3">
      <c r="A281" s="1">
        <v>10</v>
      </c>
      <c r="B281" s="1" t="s">
        <v>14</v>
      </c>
      <c r="C281" s="1" t="s">
        <v>426</v>
      </c>
      <c r="D281" s="1" t="s">
        <v>100</v>
      </c>
      <c r="E281" s="1" t="s">
        <v>17</v>
      </c>
      <c r="F281" s="1" t="s">
        <v>49</v>
      </c>
      <c r="G281" s="1" t="s">
        <v>88</v>
      </c>
      <c r="H281" s="1" t="s">
        <v>89</v>
      </c>
      <c r="I281" s="1" t="s">
        <v>49</v>
      </c>
      <c r="J281" s="1">
        <v>7</v>
      </c>
      <c r="K281" s="1">
        <v>586</v>
      </c>
      <c r="L281" s="1">
        <v>586</v>
      </c>
      <c r="M281" s="1">
        <v>40002</v>
      </c>
      <c r="N281" s="1">
        <v>6480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46482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46482</v>
      </c>
      <c r="AJ281" s="1">
        <v>68</v>
      </c>
    </row>
    <row r="282" spans="1:36" x14ac:dyDescent="0.3">
      <c r="A282" s="1">
        <v>11</v>
      </c>
      <c r="B282" s="1" t="s">
        <v>14</v>
      </c>
      <c r="C282" s="1" t="s">
        <v>426</v>
      </c>
      <c r="D282" s="1" t="s">
        <v>438</v>
      </c>
      <c r="E282" s="1" t="s">
        <v>17</v>
      </c>
      <c r="F282" s="1" t="s">
        <v>29</v>
      </c>
      <c r="G282" s="1" t="s">
        <v>30</v>
      </c>
      <c r="H282" s="1" t="s">
        <v>439</v>
      </c>
      <c r="I282" s="1" t="s">
        <v>26</v>
      </c>
      <c r="J282" s="1">
        <v>18</v>
      </c>
      <c r="K282" s="1">
        <v>2501</v>
      </c>
      <c r="L282" s="1">
        <v>2501</v>
      </c>
      <c r="M282" s="1">
        <v>300000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300000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300000</v>
      </c>
      <c r="AJ282" s="1">
        <v>119</v>
      </c>
    </row>
    <row r="283" spans="1:36" x14ac:dyDescent="0.3">
      <c r="A283" s="1">
        <v>12</v>
      </c>
      <c r="B283" s="1" t="s">
        <v>14</v>
      </c>
      <c r="C283" s="1" t="s">
        <v>426</v>
      </c>
      <c r="D283" s="1" t="s">
        <v>576</v>
      </c>
      <c r="E283" s="1" t="s">
        <v>32</v>
      </c>
      <c r="F283" s="1" t="s">
        <v>29</v>
      </c>
      <c r="G283" s="1" t="s">
        <v>268</v>
      </c>
      <c r="H283" s="1" t="s">
        <v>441</v>
      </c>
      <c r="I283" s="1" t="s">
        <v>26</v>
      </c>
      <c r="J283" s="1">
        <v>20</v>
      </c>
      <c r="K283" s="1">
        <v>2510</v>
      </c>
      <c r="L283" s="1">
        <v>2510</v>
      </c>
      <c r="M283" s="1">
        <v>410000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410000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410000</v>
      </c>
      <c r="AJ283" s="1">
        <v>163</v>
      </c>
    </row>
    <row r="284" spans="1:36" x14ac:dyDescent="0.3">
      <c r="A284" s="1">
        <v>13</v>
      </c>
      <c r="B284" s="1" t="s">
        <v>14</v>
      </c>
      <c r="C284" s="1" t="s">
        <v>426</v>
      </c>
      <c r="D284" s="1" t="s">
        <v>434</v>
      </c>
      <c r="E284" s="1" t="s">
        <v>17</v>
      </c>
      <c r="F284" s="1" t="s">
        <v>18</v>
      </c>
      <c r="G284" s="1" t="s">
        <v>104</v>
      </c>
      <c r="H284" s="1" t="s">
        <v>443</v>
      </c>
      <c r="I284" s="1" t="s">
        <v>21</v>
      </c>
      <c r="J284" s="1">
        <v>3</v>
      </c>
      <c r="K284" s="1">
        <v>244</v>
      </c>
      <c r="L284" s="1">
        <v>244</v>
      </c>
      <c r="M284" s="1">
        <v>30000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30000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30000</v>
      </c>
      <c r="AJ284" s="1">
        <v>122</v>
      </c>
    </row>
    <row r="285" spans="1:36" x14ac:dyDescent="0.3">
      <c r="A285" s="1">
        <v>14</v>
      </c>
      <c r="B285" s="1" t="s">
        <v>14</v>
      </c>
      <c r="C285" s="1" t="s">
        <v>426</v>
      </c>
      <c r="D285" s="1" t="s">
        <v>446</v>
      </c>
      <c r="E285" s="1" t="s">
        <v>17</v>
      </c>
      <c r="F285" s="1" t="s">
        <v>29</v>
      </c>
      <c r="G285" s="1" t="s">
        <v>61</v>
      </c>
      <c r="H285" s="1" t="s">
        <v>447</v>
      </c>
      <c r="I285" s="1" t="s">
        <v>26</v>
      </c>
      <c r="J285" s="1">
        <v>24</v>
      </c>
      <c r="K285" s="1">
        <v>2878</v>
      </c>
      <c r="L285" s="1">
        <v>2871</v>
      </c>
      <c r="M285" s="1">
        <v>323000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323000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323000</v>
      </c>
      <c r="AJ285" s="1">
        <v>112</v>
      </c>
    </row>
    <row r="286" spans="1:36" x14ac:dyDescent="0.3">
      <c r="A286" s="1">
        <v>15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37</v>
      </c>
      <c r="G286" s="1" t="s">
        <v>121</v>
      </c>
      <c r="H286" s="1" t="s">
        <v>448</v>
      </c>
      <c r="I286" s="1" t="s">
        <v>198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16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152</v>
      </c>
      <c r="G287" s="1" t="s">
        <v>223</v>
      </c>
      <c r="H287" s="1" t="s">
        <v>449</v>
      </c>
      <c r="I287" s="1" t="s">
        <v>21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x14ac:dyDescent="0.3">
      <c r="A288" s="1">
        <v>17</v>
      </c>
      <c r="B288" s="1" t="s">
        <v>14</v>
      </c>
      <c r="C288" s="1" t="s">
        <v>426</v>
      </c>
      <c r="D288" s="1" t="s">
        <v>450</v>
      </c>
      <c r="E288" s="1" t="s">
        <v>17</v>
      </c>
      <c r="F288" s="1" t="s">
        <v>29</v>
      </c>
      <c r="G288" s="1" t="s">
        <v>129</v>
      </c>
      <c r="H288" s="1" t="s">
        <v>451</v>
      </c>
      <c r="I288" s="1" t="s">
        <v>21</v>
      </c>
      <c r="J288" s="1">
        <v>17</v>
      </c>
      <c r="K288" s="1">
        <v>1911</v>
      </c>
      <c r="L288" s="1">
        <v>1911</v>
      </c>
      <c r="M288" s="1">
        <v>285000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285000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285000</v>
      </c>
      <c r="AJ288" s="1">
        <v>149</v>
      </c>
    </row>
    <row r="289" spans="1:36" x14ac:dyDescent="0.3">
      <c r="A289" s="1">
        <v>18</v>
      </c>
      <c r="B289" s="1" t="s">
        <v>14</v>
      </c>
      <c r="C289" s="1" t="s">
        <v>426</v>
      </c>
      <c r="D289" s="1" t="s">
        <v>452</v>
      </c>
      <c r="E289" s="1" t="s">
        <v>32</v>
      </c>
      <c r="F289" s="1" t="s">
        <v>29</v>
      </c>
      <c r="G289" s="1" t="s">
        <v>33</v>
      </c>
      <c r="H289" s="1" t="s">
        <v>453</v>
      </c>
      <c r="I289" s="1" t="s">
        <v>26</v>
      </c>
      <c r="J289" s="1">
        <v>15</v>
      </c>
      <c r="K289" s="1">
        <v>1486</v>
      </c>
      <c r="L289" s="1">
        <v>1486</v>
      </c>
      <c r="M289" s="1">
        <v>180000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180000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180000</v>
      </c>
      <c r="AJ289" s="1">
        <v>121</v>
      </c>
    </row>
    <row r="290" spans="1:36" x14ac:dyDescent="0.3">
      <c r="A290" s="1">
        <v>19</v>
      </c>
      <c r="B290" s="1" t="s">
        <v>14</v>
      </c>
      <c r="C290" s="1" t="s">
        <v>426</v>
      </c>
      <c r="D290" s="1" t="s">
        <v>16</v>
      </c>
      <c r="E290" s="1" t="s">
        <v>17</v>
      </c>
      <c r="F290" s="1" t="s">
        <v>37</v>
      </c>
      <c r="G290" s="1" t="s">
        <v>454</v>
      </c>
      <c r="H290" s="1" t="s">
        <v>455</v>
      </c>
      <c r="I290" s="1" t="s">
        <v>198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x14ac:dyDescent="0.3">
      <c r="A291" s="1">
        <v>20</v>
      </c>
      <c r="B291" s="1" t="s">
        <v>14</v>
      </c>
      <c r="C291" s="1" t="s">
        <v>426</v>
      </c>
      <c r="D291" s="1" t="s">
        <v>16</v>
      </c>
      <c r="E291" s="1" t="s">
        <v>17</v>
      </c>
      <c r="F291" s="1" t="s">
        <v>29</v>
      </c>
      <c r="G291" s="1" t="s">
        <v>61</v>
      </c>
      <c r="H291" s="1" t="s">
        <v>456</v>
      </c>
      <c r="I291" s="1" t="s">
        <v>26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0</v>
      </c>
      <c r="AJ291" s="1">
        <v>0</v>
      </c>
    </row>
    <row r="292" spans="1:36" x14ac:dyDescent="0.3">
      <c r="A292" s="1">
        <v>21</v>
      </c>
      <c r="B292" s="1" t="s">
        <v>14</v>
      </c>
      <c r="C292" s="1" t="s">
        <v>426</v>
      </c>
      <c r="D292" s="1" t="s">
        <v>16</v>
      </c>
      <c r="E292" s="1" t="s">
        <v>17</v>
      </c>
      <c r="F292" s="1" t="s">
        <v>29</v>
      </c>
      <c r="G292" s="1" t="s">
        <v>61</v>
      </c>
      <c r="H292" s="1" t="s">
        <v>457</v>
      </c>
      <c r="I292" s="1" t="s">
        <v>26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0</v>
      </c>
      <c r="AJ292" s="1">
        <v>0</v>
      </c>
    </row>
    <row r="293" spans="1:36" x14ac:dyDescent="0.3">
      <c r="A293" s="1">
        <v>22</v>
      </c>
      <c r="B293" s="1" t="s">
        <v>14</v>
      </c>
      <c r="C293" s="1" t="s">
        <v>426</v>
      </c>
      <c r="D293" s="1" t="s">
        <v>16</v>
      </c>
      <c r="E293" s="1" t="s">
        <v>17</v>
      </c>
      <c r="F293" s="1" t="s">
        <v>29</v>
      </c>
      <c r="G293" s="1" t="s">
        <v>458</v>
      </c>
      <c r="H293" s="1" t="s">
        <v>459</v>
      </c>
      <c r="I293" s="1" t="s">
        <v>26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x14ac:dyDescent="0.3">
      <c r="A294" s="1">
        <v>23</v>
      </c>
      <c r="B294" s="1" t="s">
        <v>14</v>
      </c>
      <c r="C294" s="1" t="s">
        <v>426</v>
      </c>
      <c r="D294" s="1" t="s">
        <v>434</v>
      </c>
      <c r="E294" s="1" t="s">
        <v>17</v>
      </c>
      <c r="F294" s="1" t="s">
        <v>29</v>
      </c>
      <c r="G294" s="1" t="s">
        <v>61</v>
      </c>
      <c r="H294" s="1" t="s">
        <v>460</v>
      </c>
      <c r="I294" s="1" t="s">
        <v>26</v>
      </c>
      <c r="J294" s="1">
        <v>20</v>
      </c>
      <c r="K294" s="1">
        <v>2834</v>
      </c>
      <c r="L294" s="1">
        <v>2834</v>
      </c>
      <c r="M294" s="1">
        <v>273000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273000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273000</v>
      </c>
      <c r="AJ294" s="1">
        <v>96</v>
      </c>
    </row>
    <row r="295" spans="1:36" x14ac:dyDescent="0.3">
      <c r="A295" s="1">
        <v>24</v>
      </c>
      <c r="B295" s="1" t="s">
        <v>14</v>
      </c>
      <c r="C295" s="1" t="s">
        <v>426</v>
      </c>
      <c r="D295" s="1" t="s">
        <v>442</v>
      </c>
      <c r="E295" s="1" t="s">
        <v>17</v>
      </c>
      <c r="F295" s="1" t="s">
        <v>29</v>
      </c>
      <c r="G295" s="1" t="s">
        <v>61</v>
      </c>
      <c r="H295" s="1" t="s">
        <v>461</v>
      </c>
      <c r="I295" s="1" t="s">
        <v>26</v>
      </c>
      <c r="J295" s="1">
        <v>22</v>
      </c>
      <c r="K295" s="1">
        <v>2066</v>
      </c>
      <c r="L295" s="1">
        <v>2066</v>
      </c>
      <c r="M295" s="1">
        <v>244000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244000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244000</v>
      </c>
      <c r="AJ295" s="1">
        <v>118</v>
      </c>
    </row>
    <row r="296" spans="1:36" x14ac:dyDescent="0.3">
      <c r="A296" s="1">
        <v>25</v>
      </c>
      <c r="B296" s="1" t="s">
        <v>14</v>
      </c>
      <c r="C296" s="1" t="s">
        <v>426</v>
      </c>
      <c r="D296" s="1" t="s">
        <v>577</v>
      </c>
      <c r="E296" s="1" t="s">
        <v>17</v>
      </c>
      <c r="F296" s="1" t="s">
        <v>29</v>
      </c>
      <c r="G296" s="1" t="s">
        <v>98</v>
      </c>
      <c r="H296" s="1" t="s">
        <v>462</v>
      </c>
      <c r="I296" s="1" t="s">
        <v>26</v>
      </c>
      <c r="J296" s="1">
        <v>3</v>
      </c>
      <c r="K296" s="1">
        <v>282</v>
      </c>
      <c r="L296" s="1">
        <v>282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x14ac:dyDescent="0.3">
      <c r="A297" s="1">
        <v>26</v>
      </c>
      <c r="B297" s="1" t="s">
        <v>14</v>
      </c>
      <c r="C297" s="1" t="s">
        <v>426</v>
      </c>
      <c r="D297" s="1" t="s">
        <v>16</v>
      </c>
      <c r="E297" s="1" t="s">
        <v>17</v>
      </c>
      <c r="F297" s="1" t="s">
        <v>29</v>
      </c>
      <c r="G297" s="1" t="s">
        <v>44</v>
      </c>
      <c r="H297" s="1" t="s">
        <v>463</v>
      </c>
      <c r="I297" s="1" t="s">
        <v>21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7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>
        <v>0</v>
      </c>
      <c r="AI297" s="7">
        <v>0</v>
      </c>
      <c r="AJ297" s="1">
        <v>0</v>
      </c>
    </row>
    <row r="298" spans="1:36" x14ac:dyDescent="0.3">
      <c r="A298" s="1">
        <v>27</v>
      </c>
      <c r="B298" s="1" t="s">
        <v>14</v>
      </c>
      <c r="C298" s="1" t="s">
        <v>426</v>
      </c>
      <c r="D298" s="1" t="s">
        <v>16</v>
      </c>
      <c r="E298" s="1" t="s">
        <v>17</v>
      </c>
      <c r="F298" s="1" t="s">
        <v>18</v>
      </c>
      <c r="G298" s="1" t="s">
        <v>368</v>
      </c>
      <c r="H298" s="1" t="s">
        <v>464</v>
      </c>
      <c r="I298" s="1" t="s">
        <v>21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x14ac:dyDescent="0.3">
      <c r="A299" s="2"/>
      <c r="B299" s="2" t="s">
        <v>47</v>
      </c>
      <c r="C299" s="2" t="s">
        <v>426</v>
      </c>
      <c r="D299" s="2"/>
      <c r="E299" s="2"/>
      <c r="F299" s="2"/>
      <c r="G299" s="2"/>
      <c r="H299" s="2"/>
      <c r="I299" s="2"/>
      <c r="J299" s="2"/>
      <c r="K299" s="2">
        <v>17298</v>
      </c>
      <c r="L299" s="2">
        <v>17291</v>
      </c>
      <c r="M299" s="2">
        <v>2085002</v>
      </c>
      <c r="N299" s="2">
        <v>6480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2091482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2091482</v>
      </c>
      <c r="AJ299" s="2"/>
    </row>
    <row r="300" spans="1:36" x14ac:dyDescent="0.3">
      <c r="A300" s="1">
        <v>1</v>
      </c>
      <c r="B300" s="1" t="s">
        <v>14</v>
      </c>
      <c r="C300" s="1" t="s">
        <v>465</v>
      </c>
      <c r="D300" s="1" t="s">
        <v>16</v>
      </c>
      <c r="E300" s="1" t="s">
        <v>22</v>
      </c>
      <c r="F300" s="1" t="s">
        <v>29</v>
      </c>
      <c r="G300" s="1" t="s">
        <v>246</v>
      </c>
      <c r="H300" s="1" t="s">
        <v>466</v>
      </c>
      <c r="I300" s="1" t="s">
        <v>26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x14ac:dyDescent="0.3">
      <c r="A301" s="1">
        <v>2</v>
      </c>
      <c r="B301" s="1" t="s">
        <v>14</v>
      </c>
      <c r="C301" s="1" t="s">
        <v>465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467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x14ac:dyDescent="0.3">
      <c r="A302" s="1">
        <v>3</v>
      </c>
      <c r="B302" s="1" t="s">
        <v>14</v>
      </c>
      <c r="C302" s="1" t="s">
        <v>465</v>
      </c>
      <c r="D302" s="1" t="s">
        <v>16</v>
      </c>
      <c r="E302" s="1" t="s">
        <v>22</v>
      </c>
      <c r="F302" s="1" t="s">
        <v>49</v>
      </c>
      <c r="G302" s="1" t="s">
        <v>195</v>
      </c>
      <c r="H302" s="1" t="s">
        <v>468</v>
      </c>
      <c r="I302" s="1" t="s">
        <v>49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x14ac:dyDescent="0.3">
      <c r="A303" s="1">
        <v>4</v>
      </c>
      <c r="B303" s="1" t="s">
        <v>14</v>
      </c>
      <c r="C303" s="1" t="s">
        <v>465</v>
      </c>
      <c r="D303" s="1" t="s">
        <v>16</v>
      </c>
      <c r="E303" s="1" t="s">
        <v>17</v>
      </c>
      <c r="F303" s="1" t="s">
        <v>29</v>
      </c>
      <c r="G303" s="1" t="s">
        <v>98</v>
      </c>
      <c r="H303" s="1" t="s">
        <v>469</v>
      </c>
      <c r="I303" s="1" t="s">
        <v>26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x14ac:dyDescent="0.3">
      <c r="A304" s="1">
        <v>5</v>
      </c>
      <c r="B304" s="1" t="s">
        <v>14</v>
      </c>
      <c r="C304" s="1" t="s">
        <v>465</v>
      </c>
      <c r="D304" s="1" t="s">
        <v>730</v>
      </c>
      <c r="E304" s="1" t="s">
        <v>17</v>
      </c>
      <c r="F304" s="1" t="s">
        <v>29</v>
      </c>
      <c r="G304" s="1" t="s">
        <v>144</v>
      </c>
      <c r="H304" s="1" t="s">
        <v>550</v>
      </c>
      <c r="I304" s="1" t="s">
        <v>21</v>
      </c>
      <c r="J304" s="1">
        <v>3</v>
      </c>
      <c r="K304" s="1">
        <v>140</v>
      </c>
      <c r="L304" s="1">
        <v>140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x14ac:dyDescent="0.3">
      <c r="A305" s="2"/>
      <c r="B305" s="2" t="s">
        <v>47</v>
      </c>
      <c r="C305" s="2" t="s">
        <v>465</v>
      </c>
      <c r="D305" s="2"/>
      <c r="E305" s="2"/>
      <c r="F305" s="2"/>
      <c r="G305" s="2"/>
      <c r="H305" s="2"/>
      <c r="I305" s="2"/>
      <c r="J305" s="2"/>
      <c r="K305" s="2">
        <v>140</v>
      </c>
      <c r="L305" s="2">
        <v>140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/>
    </row>
    <row r="306" spans="1:36" x14ac:dyDescent="0.3">
      <c r="A306" s="1">
        <v>1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49</v>
      </c>
      <c r="G306" s="1" t="s">
        <v>63</v>
      </c>
      <c r="H306" s="1" t="s">
        <v>473</v>
      </c>
      <c r="I306" s="1" t="s">
        <v>49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x14ac:dyDescent="0.3">
      <c r="A307" s="1">
        <v>2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49</v>
      </c>
      <c r="G307" s="1" t="s">
        <v>63</v>
      </c>
      <c r="H307" s="1" t="s">
        <v>474</v>
      </c>
      <c r="I307" s="1" t="s">
        <v>49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x14ac:dyDescent="0.3">
      <c r="A308" s="1">
        <v>3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49</v>
      </c>
      <c r="G308" s="1" t="s">
        <v>63</v>
      </c>
      <c r="H308" s="1" t="s">
        <v>475</v>
      </c>
      <c r="I308" s="1" t="s">
        <v>49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x14ac:dyDescent="0.3">
      <c r="A309" s="1">
        <v>4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49</v>
      </c>
      <c r="G309" s="1" t="s">
        <v>63</v>
      </c>
      <c r="H309" s="1" t="s">
        <v>476</v>
      </c>
      <c r="I309" s="1" t="s">
        <v>49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x14ac:dyDescent="0.3">
      <c r="A310" s="1">
        <v>5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49</v>
      </c>
      <c r="G310" s="1" t="s">
        <v>63</v>
      </c>
      <c r="H310" s="1" t="s">
        <v>477</v>
      </c>
      <c r="I310" s="1" t="s">
        <v>49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x14ac:dyDescent="0.3">
      <c r="A311" s="1">
        <v>6</v>
      </c>
      <c r="B311" s="1" t="s">
        <v>14</v>
      </c>
      <c r="C311" s="1" t="s">
        <v>472</v>
      </c>
      <c r="D311" s="1" t="s">
        <v>16</v>
      </c>
      <c r="E311" s="1" t="s">
        <v>17</v>
      </c>
      <c r="F311" s="1" t="s">
        <v>18</v>
      </c>
      <c r="G311" s="1" t="s">
        <v>69</v>
      </c>
      <c r="H311" s="1" t="s">
        <v>478</v>
      </c>
      <c r="I311" s="1" t="s">
        <v>21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x14ac:dyDescent="0.3">
      <c r="A312" s="1">
        <v>7</v>
      </c>
      <c r="B312" s="1" t="s">
        <v>14</v>
      </c>
      <c r="C312" s="1" t="s">
        <v>472</v>
      </c>
      <c r="D312" s="1" t="s">
        <v>16</v>
      </c>
      <c r="E312" s="1" t="s">
        <v>17</v>
      </c>
      <c r="F312" s="1" t="s">
        <v>29</v>
      </c>
      <c r="G312" s="1" t="s">
        <v>61</v>
      </c>
      <c r="H312" s="1" t="s">
        <v>479</v>
      </c>
      <c r="I312" s="1" t="s">
        <v>26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8</v>
      </c>
      <c r="B313" s="1" t="s">
        <v>14</v>
      </c>
      <c r="C313" s="1" t="s">
        <v>472</v>
      </c>
      <c r="D313" s="1" t="s">
        <v>16</v>
      </c>
      <c r="E313" s="1" t="s">
        <v>17</v>
      </c>
      <c r="F313" s="1" t="s">
        <v>18</v>
      </c>
      <c r="G313" s="1" t="s">
        <v>19</v>
      </c>
      <c r="H313" s="1" t="s">
        <v>480</v>
      </c>
      <c r="I313" s="1" t="s">
        <v>21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9</v>
      </c>
      <c r="B314" s="1" t="s">
        <v>14</v>
      </c>
      <c r="C314" s="1" t="s">
        <v>472</v>
      </c>
      <c r="D314" s="1" t="s">
        <v>16</v>
      </c>
      <c r="E314" s="1" t="s">
        <v>17</v>
      </c>
      <c r="F314" s="1" t="s">
        <v>40</v>
      </c>
      <c r="G314" s="1" t="s">
        <v>242</v>
      </c>
      <c r="H314" s="1" t="s">
        <v>481</v>
      </c>
      <c r="I314" s="1" t="s">
        <v>26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10</v>
      </c>
      <c r="B315" s="1" t="s">
        <v>14</v>
      </c>
      <c r="C315" s="1" t="s">
        <v>472</v>
      </c>
      <c r="D315" s="1" t="s">
        <v>16</v>
      </c>
      <c r="E315" s="1" t="s">
        <v>17</v>
      </c>
      <c r="F315" s="1" t="s">
        <v>29</v>
      </c>
      <c r="G315" s="1" t="s">
        <v>61</v>
      </c>
      <c r="H315" s="1" t="s">
        <v>482</v>
      </c>
      <c r="I315" s="1" t="s">
        <v>26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11</v>
      </c>
      <c r="B316" s="1" t="s">
        <v>14</v>
      </c>
      <c r="C316" s="1" t="s">
        <v>472</v>
      </c>
      <c r="D316" s="1" t="s">
        <v>16</v>
      </c>
      <c r="E316" s="1" t="s">
        <v>17</v>
      </c>
      <c r="F316" s="1" t="s">
        <v>40</v>
      </c>
      <c r="G316" s="1" t="s">
        <v>242</v>
      </c>
      <c r="H316" s="1" t="s">
        <v>483</v>
      </c>
      <c r="I316" s="1" t="s">
        <v>26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1">
        <v>12</v>
      </c>
      <c r="B317" s="1" t="s">
        <v>14</v>
      </c>
      <c r="C317" s="1" t="s">
        <v>472</v>
      </c>
      <c r="D317" s="1" t="s">
        <v>16</v>
      </c>
      <c r="E317" s="1" t="s">
        <v>17</v>
      </c>
      <c r="F317" s="1" t="s">
        <v>49</v>
      </c>
      <c r="G317" s="1" t="s">
        <v>63</v>
      </c>
      <c r="H317" s="1" t="s">
        <v>484</v>
      </c>
      <c r="I317" s="1" t="s">
        <v>49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x14ac:dyDescent="0.3">
      <c r="A318" s="1">
        <v>13</v>
      </c>
      <c r="B318" s="1" t="s">
        <v>14</v>
      </c>
      <c r="C318" s="1" t="s">
        <v>472</v>
      </c>
      <c r="D318" s="1" t="s">
        <v>16</v>
      </c>
      <c r="E318" s="1" t="s">
        <v>17</v>
      </c>
      <c r="F318" s="1" t="s">
        <v>49</v>
      </c>
      <c r="G318" s="1" t="s">
        <v>63</v>
      </c>
      <c r="H318" s="1" t="s">
        <v>485</v>
      </c>
      <c r="I318" s="1" t="s">
        <v>49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x14ac:dyDescent="0.3">
      <c r="A319" s="1">
        <v>14</v>
      </c>
      <c r="B319" s="1" t="s">
        <v>14</v>
      </c>
      <c r="C319" s="1" t="s">
        <v>472</v>
      </c>
      <c r="D319" s="1" t="s">
        <v>16</v>
      </c>
      <c r="E319" s="1" t="s">
        <v>17</v>
      </c>
      <c r="F319" s="1" t="s">
        <v>18</v>
      </c>
      <c r="G319" s="1" t="s">
        <v>104</v>
      </c>
      <c r="H319" s="1" t="s">
        <v>487</v>
      </c>
      <c r="I319" s="1" t="s">
        <v>21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x14ac:dyDescent="0.3">
      <c r="A320" s="1">
        <v>15</v>
      </c>
      <c r="B320" s="1" t="s">
        <v>14</v>
      </c>
      <c r="C320" s="1" t="s">
        <v>472</v>
      </c>
      <c r="D320" s="1" t="s">
        <v>16</v>
      </c>
      <c r="E320" s="1" t="s">
        <v>17</v>
      </c>
      <c r="F320" s="1" t="s">
        <v>49</v>
      </c>
      <c r="G320" s="1" t="s">
        <v>88</v>
      </c>
      <c r="H320" s="1" t="s">
        <v>488</v>
      </c>
      <c r="I320" s="1" t="s">
        <v>49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16</v>
      </c>
      <c r="B321" s="1" t="s">
        <v>14</v>
      </c>
      <c r="C321" s="1" t="s">
        <v>472</v>
      </c>
      <c r="D321" s="1" t="s">
        <v>489</v>
      </c>
      <c r="E321" s="1" t="s">
        <v>17</v>
      </c>
      <c r="F321" s="1" t="s">
        <v>49</v>
      </c>
      <c r="G321" s="1" t="s">
        <v>88</v>
      </c>
      <c r="H321" s="1" t="s">
        <v>490</v>
      </c>
      <c r="I321" s="1" t="s">
        <v>49</v>
      </c>
      <c r="J321" s="1">
        <v>7</v>
      </c>
      <c r="K321" s="1">
        <v>273</v>
      </c>
      <c r="L321" s="1">
        <v>273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17</v>
      </c>
      <c r="B322" s="1" t="s">
        <v>14</v>
      </c>
      <c r="C322" s="1" t="s">
        <v>472</v>
      </c>
      <c r="D322" s="1" t="s">
        <v>507</v>
      </c>
      <c r="E322" s="1" t="s">
        <v>17</v>
      </c>
      <c r="F322" s="1" t="s">
        <v>49</v>
      </c>
      <c r="G322" s="1" t="s">
        <v>88</v>
      </c>
      <c r="H322" s="1" t="s">
        <v>91</v>
      </c>
      <c r="I322" s="1" t="s">
        <v>49</v>
      </c>
      <c r="J322" s="1">
        <v>17</v>
      </c>
      <c r="K322" s="1">
        <v>1385</v>
      </c>
      <c r="L322" s="1">
        <v>1385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x14ac:dyDescent="0.3">
      <c r="A323" s="1">
        <v>18</v>
      </c>
      <c r="B323" s="1" t="s">
        <v>14</v>
      </c>
      <c r="C323" s="1" t="s">
        <v>472</v>
      </c>
      <c r="D323" s="1" t="s">
        <v>699</v>
      </c>
      <c r="E323" s="1" t="s">
        <v>17</v>
      </c>
      <c r="F323" s="1" t="s">
        <v>49</v>
      </c>
      <c r="G323" s="1" t="s">
        <v>88</v>
      </c>
      <c r="H323" s="1" t="s">
        <v>492</v>
      </c>
      <c r="I323" s="1" t="s">
        <v>49</v>
      </c>
      <c r="J323" s="1">
        <v>16</v>
      </c>
      <c r="K323" s="1">
        <v>616</v>
      </c>
      <c r="L323" s="1">
        <v>616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19</v>
      </c>
      <c r="B324" s="1" t="s">
        <v>14</v>
      </c>
      <c r="C324" s="1" t="s">
        <v>472</v>
      </c>
      <c r="D324" s="1" t="s">
        <v>109</v>
      </c>
      <c r="E324" s="1" t="s">
        <v>17</v>
      </c>
      <c r="F324" s="1" t="s">
        <v>49</v>
      </c>
      <c r="G324" s="1" t="s">
        <v>88</v>
      </c>
      <c r="H324" s="1" t="s">
        <v>93</v>
      </c>
      <c r="I324" s="1" t="s">
        <v>49</v>
      </c>
      <c r="J324" s="1">
        <v>17</v>
      </c>
      <c r="K324" s="1">
        <v>1416</v>
      </c>
      <c r="L324" s="1">
        <v>1416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20</v>
      </c>
      <c r="B325" s="1" t="s">
        <v>14</v>
      </c>
      <c r="C325" s="1" t="s">
        <v>472</v>
      </c>
      <c r="D325" s="1" t="s">
        <v>486</v>
      </c>
      <c r="E325" s="1" t="s">
        <v>17</v>
      </c>
      <c r="F325" s="1" t="s">
        <v>49</v>
      </c>
      <c r="G325" s="1" t="s">
        <v>88</v>
      </c>
      <c r="H325" s="1" t="s">
        <v>95</v>
      </c>
      <c r="I325" s="1" t="s">
        <v>49</v>
      </c>
      <c r="J325" s="1">
        <v>9</v>
      </c>
      <c r="K325" s="1">
        <v>689</v>
      </c>
      <c r="L325" s="1">
        <v>689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0</v>
      </c>
      <c r="AJ325" s="1">
        <v>0</v>
      </c>
    </row>
    <row r="326" spans="1:36" x14ac:dyDescent="0.3">
      <c r="A326" s="1">
        <v>21</v>
      </c>
      <c r="B326" s="1" t="s">
        <v>14</v>
      </c>
      <c r="C326" s="1" t="s">
        <v>472</v>
      </c>
      <c r="D326" s="1" t="s">
        <v>16</v>
      </c>
      <c r="E326" s="1" t="s">
        <v>17</v>
      </c>
      <c r="F326" s="1" t="s">
        <v>37</v>
      </c>
      <c r="G326" s="1" t="s">
        <v>38</v>
      </c>
      <c r="H326" s="1" t="s">
        <v>495</v>
      </c>
      <c r="I326" s="1" t="s">
        <v>198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0</v>
      </c>
      <c r="AJ326" s="1">
        <v>0</v>
      </c>
    </row>
    <row r="327" spans="1:36" x14ac:dyDescent="0.3">
      <c r="A327" s="1">
        <v>22</v>
      </c>
      <c r="B327" s="1" t="s">
        <v>14</v>
      </c>
      <c r="C327" s="1" t="s">
        <v>472</v>
      </c>
      <c r="D327" s="1" t="s">
        <v>16</v>
      </c>
      <c r="E327" s="1" t="s">
        <v>17</v>
      </c>
      <c r="F327" s="1" t="s">
        <v>29</v>
      </c>
      <c r="G327" s="1" t="s">
        <v>227</v>
      </c>
      <c r="H327" s="1" t="s">
        <v>496</v>
      </c>
      <c r="I327" s="1" t="s">
        <v>26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0</v>
      </c>
      <c r="AJ327" s="1">
        <v>0</v>
      </c>
    </row>
    <row r="328" spans="1:36" x14ac:dyDescent="0.3">
      <c r="A328" s="1">
        <v>23</v>
      </c>
      <c r="B328" s="1" t="s">
        <v>14</v>
      </c>
      <c r="C328" s="1" t="s">
        <v>472</v>
      </c>
      <c r="D328" s="1" t="s">
        <v>600</v>
      </c>
      <c r="E328" s="1" t="s">
        <v>17</v>
      </c>
      <c r="F328" s="1" t="s">
        <v>49</v>
      </c>
      <c r="G328" s="1" t="s">
        <v>101</v>
      </c>
      <c r="H328" s="1" t="s">
        <v>498</v>
      </c>
      <c r="I328" s="1" t="s">
        <v>49</v>
      </c>
      <c r="J328" s="1">
        <v>18</v>
      </c>
      <c r="K328" s="1">
        <v>579</v>
      </c>
      <c r="L328" s="1">
        <v>579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0</v>
      </c>
      <c r="AJ328" s="1">
        <v>0</v>
      </c>
    </row>
    <row r="329" spans="1:36" x14ac:dyDescent="0.3">
      <c r="A329" s="1">
        <v>24</v>
      </c>
      <c r="B329" s="1" t="s">
        <v>14</v>
      </c>
      <c r="C329" s="1" t="s">
        <v>472</v>
      </c>
      <c r="D329" s="1" t="s">
        <v>583</v>
      </c>
      <c r="E329" s="1" t="s">
        <v>17</v>
      </c>
      <c r="F329" s="1" t="s">
        <v>49</v>
      </c>
      <c r="G329" s="1" t="s">
        <v>101</v>
      </c>
      <c r="H329" s="1" t="s">
        <v>500</v>
      </c>
      <c r="I329" s="1" t="s">
        <v>49</v>
      </c>
      <c r="J329" s="1">
        <v>23</v>
      </c>
      <c r="K329" s="1">
        <v>1141</v>
      </c>
      <c r="L329" s="1">
        <v>1141</v>
      </c>
      <c r="M329" s="1">
        <v>88208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88208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88208</v>
      </c>
      <c r="AJ329" s="1">
        <v>77</v>
      </c>
    </row>
    <row r="330" spans="1:36" x14ac:dyDescent="0.3">
      <c r="A330" s="1">
        <v>25</v>
      </c>
      <c r="B330" s="1" t="s">
        <v>14</v>
      </c>
      <c r="C330" s="1" t="s">
        <v>472</v>
      </c>
      <c r="D330" s="1" t="s">
        <v>501</v>
      </c>
      <c r="E330" s="1" t="s">
        <v>17</v>
      </c>
      <c r="F330" s="1" t="s">
        <v>49</v>
      </c>
      <c r="G330" s="1" t="s">
        <v>101</v>
      </c>
      <c r="H330" s="1" t="s">
        <v>502</v>
      </c>
      <c r="I330" s="1" t="s">
        <v>49</v>
      </c>
      <c r="J330" s="1">
        <v>20</v>
      </c>
      <c r="K330" s="1">
        <v>722</v>
      </c>
      <c r="L330" s="1">
        <v>722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0</v>
      </c>
      <c r="AJ330" s="1">
        <v>0</v>
      </c>
    </row>
    <row r="331" spans="1:36" x14ac:dyDescent="0.3">
      <c r="A331" s="1">
        <v>26</v>
      </c>
      <c r="B331" s="1" t="s">
        <v>14</v>
      </c>
      <c r="C331" s="1" t="s">
        <v>472</v>
      </c>
      <c r="D331" s="1" t="s">
        <v>514</v>
      </c>
      <c r="E331" s="1" t="s">
        <v>17</v>
      </c>
      <c r="F331" s="1" t="s">
        <v>49</v>
      </c>
      <c r="G331" s="1" t="s">
        <v>101</v>
      </c>
      <c r="H331" s="1" t="s">
        <v>504</v>
      </c>
      <c r="I331" s="1" t="s">
        <v>49</v>
      </c>
      <c r="J331" s="1">
        <v>19</v>
      </c>
      <c r="K331" s="1">
        <v>794</v>
      </c>
      <c r="L331" s="1">
        <v>794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0</v>
      </c>
      <c r="AJ331" s="1">
        <v>0</v>
      </c>
    </row>
    <row r="332" spans="1:36" x14ac:dyDescent="0.3">
      <c r="A332" s="1">
        <v>27</v>
      </c>
      <c r="B332" s="1" t="s">
        <v>14</v>
      </c>
      <c r="C332" s="1" t="s">
        <v>472</v>
      </c>
      <c r="D332" s="1" t="s">
        <v>585</v>
      </c>
      <c r="E332" s="1" t="s">
        <v>17</v>
      </c>
      <c r="F332" s="1" t="s">
        <v>49</v>
      </c>
      <c r="G332" s="1" t="s">
        <v>101</v>
      </c>
      <c r="H332" s="1" t="s">
        <v>506</v>
      </c>
      <c r="I332" s="1" t="s">
        <v>49</v>
      </c>
      <c r="J332" s="1">
        <v>21</v>
      </c>
      <c r="K332" s="1">
        <v>610</v>
      </c>
      <c r="L332" s="1">
        <v>610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0</v>
      </c>
      <c r="AJ332" s="1">
        <v>0</v>
      </c>
    </row>
    <row r="333" spans="1:36" x14ac:dyDescent="0.3">
      <c r="A333" s="1">
        <v>28</v>
      </c>
      <c r="B333" s="1" t="s">
        <v>14</v>
      </c>
      <c r="C333" s="1" t="s">
        <v>472</v>
      </c>
      <c r="D333" s="1" t="s">
        <v>581</v>
      </c>
      <c r="E333" s="1" t="s">
        <v>17</v>
      </c>
      <c r="F333" s="1" t="s">
        <v>49</v>
      </c>
      <c r="G333" s="1" t="s">
        <v>101</v>
      </c>
      <c r="H333" s="1" t="s">
        <v>544</v>
      </c>
      <c r="I333" s="1" t="s">
        <v>49</v>
      </c>
      <c r="J333" s="1">
        <v>22</v>
      </c>
      <c r="K333" s="1">
        <v>1193</v>
      </c>
      <c r="L333" s="1">
        <v>1193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0</v>
      </c>
      <c r="AJ333" s="1">
        <v>0</v>
      </c>
    </row>
    <row r="334" spans="1:36" x14ac:dyDescent="0.3">
      <c r="A334" s="1">
        <v>29</v>
      </c>
      <c r="B334" s="1" t="s">
        <v>14</v>
      </c>
      <c r="C334" s="1" t="s">
        <v>472</v>
      </c>
      <c r="D334" s="1" t="s">
        <v>491</v>
      </c>
      <c r="E334" s="1" t="s">
        <v>17</v>
      </c>
      <c r="F334" s="1" t="s">
        <v>40</v>
      </c>
      <c r="G334" s="1" t="s">
        <v>55</v>
      </c>
      <c r="H334" s="1" t="s">
        <v>112</v>
      </c>
      <c r="I334" s="1" t="s">
        <v>21</v>
      </c>
      <c r="J334" s="1">
        <v>12</v>
      </c>
      <c r="K334" s="1">
        <v>2155</v>
      </c>
      <c r="L334" s="1">
        <v>2155</v>
      </c>
      <c r="M334" s="1">
        <v>197000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197000</v>
      </c>
      <c r="X334" s="1">
        <v>0</v>
      </c>
      <c r="Y334" s="1">
        <v>0</v>
      </c>
      <c r="Z334" s="1">
        <v>6000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6000</v>
      </c>
      <c r="AI334" s="7">
        <v>203000</v>
      </c>
      <c r="AJ334" s="1">
        <v>91</v>
      </c>
    </row>
    <row r="335" spans="1:36" x14ac:dyDescent="0.3">
      <c r="A335" s="1">
        <v>30</v>
      </c>
      <c r="B335" s="1" t="s">
        <v>14</v>
      </c>
      <c r="C335" s="1" t="s">
        <v>472</v>
      </c>
      <c r="D335" s="1" t="s">
        <v>16</v>
      </c>
      <c r="E335" s="1" t="s">
        <v>17</v>
      </c>
      <c r="F335" s="1" t="s">
        <v>49</v>
      </c>
      <c r="G335" s="1" t="s">
        <v>221</v>
      </c>
      <c r="H335" s="1" t="s">
        <v>509</v>
      </c>
      <c r="I335" s="1" t="s">
        <v>49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x14ac:dyDescent="0.3">
      <c r="A336" s="1">
        <v>31</v>
      </c>
      <c r="B336" s="1" t="s">
        <v>14</v>
      </c>
      <c r="C336" s="1" t="s">
        <v>472</v>
      </c>
      <c r="D336" s="1" t="s">
        <v>580</v>
      </c>
      <c r="E336" s="1" t="s">
        <v>17</v>
      </c>
      <c r="F336" s="1" t="s">
        <v>49</v>
      </c>
      <c r="G336" s="1" t="s">
        <v>101</v>
      </c>
      <c r="H336" s="1" t="s">
        <v>127</v>
      </c>
      <c r="I336" s="1" t="s">
        <v>49</v>
      </c>
      <c r="J336" s="1">
        <v>21</v>
      </c>
      <c r="K336" s="1">
        <v>883</v>
      </c>
      <c r="L336" s="1">
        <v>883</v>
      </c>
      <c r="M336" s="1">
        <v>92259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92259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92259</v>
      </c>
      <c r="AJ336" s="1">
        <v>104</v>
      </c>
    </row>
    <row r="337" spans="1:36" x14ac:dyDescent="0.3">
      <c r="A337" s="1">
        <v>32</v>
      </c>
      <c r="B337" s="1" t="s">
        <v>14</v>
      </c>
      <c r="C337" s="1" t="s">
        <v>472</v>
      </c>
      <c r="D337" s="1" t="s">
        <v>601</v>
      </c>
      <c r="E337" s="1" t="s">
        <v>17</v>
      </c>
      <c r="F337" s="1" t="s">
        <v>49</v>
      </c>
      <c r="G337" s="1" t="s">
        <v>101</v>
      </c>
      <c r="H337" s="1" t="s">
        <v>511</v>
      </c>
      <c r="I337" s="1" t="s">
        <v>49</v>
      </c>
      <c r="J337" s="1">
        <v>19</v>
      </c>
      <c r="K337" s="1">
        <v>1282</v>
      </c>
      <c r="L337" s="1">
        <v>1282</v>
      </c>
      <c r="M337" s="1">
        <v>101281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101281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101281</v>
      </c>
      <c r="AJ337" s="1">
        <v>79</v>
      </c>
    </row>
    <row r="338" spans="1:36" x14ac:dyDescent="0.3">
      <c r="A338" s="1">
        <v>33</v>
      </c>
      <c r="B338" s="1" t="s">
        <v>14</v>
      </c>
      <c r="C338" s="1" t="s">
        <v>472</v>
      </c>
      <c r="D338" s="1" t="s">
        <v>16</v>
      </c>
      <c r="E338" s="1" t="s">
        <v>17</v>
      </c>
      <c r="F338" s="1" t="s">
        <v>29</v>
      </c>
      <c r="G338" s="1" t="s">
        <v>98</v>
      </c>
      <c r="H338" s="1" t="s">
        <v>516</v>
      </c>
      <c r="I338" s="1" t="s">
        <v>26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x14ac:dyDescent="0.3">
      <c r="A339" s="1">
        <v>34</v>
      </c>
      <c r="B339" s="1" t="s">
        <v>14</v>
      </c>
      <c r="C339" s="1" t="s">
        <v>472</v>
      </c>
      <c r="D339" s="1" t="s">
        <v>584</v>
      </c>
      <c r="E339" s="1" t="s">
        <v>17</v>
      </c>
      <c r="F339" s="1" t="s">
        <v>29</v>
      </c>
      <c r="G339" s="1" t="s">
        <v>61</v>
      </c>
      <c r="H339" s="1" t="s">
        <v>518</v>
      </c>
      <c r="I339" s="1" t="s">
        <v>26</v>
      </c>
      <c r="J339" s="1">
        <v>22</v>
      </c>
      <c r="K339" s="1">
        <v>2067</v>
      </c>
      <c r="L339" s="1">
        <v>2067</v>
      </c>
      <c r="M339" s="1">
        <v>268000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268000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268000</v>
      </c>
      <c r="AJ339" s="1">
        <v>129</v>
      </c>
    </row>
    <row r="340" spans="1:36" x14ac:dyDescent="0.3">
      <c r="A340" s="1">
        <v>35</v>
      </c>
      <c r="B340" s="1" t="s">
        <v>14</v>
      </c>
      <c r="C340" s="1" t="s">
        <v>472</v>
      </c>
      <c r="D340" s="1" t="s">
        <v>505</v>
      </c>
      <c r="E340" s="1" t="s">
        <v>17</v>
      </c>
      <c r="F340" s="1" t="s">
        <v>29</v>
      </c>
      <c r="G340" s="1" t="s">
        <v>61</v>
      </c>
      <c r="H340" s="1" t="s">
        <v>520</v>
      </c>
      <c r="I340" s="1" t="s">
        <v>26</v>
      </c>
      <c r="J340" s="1">
        <v>22</v>
      </c>
      <c r="K340" s="1">
        <v>2145</v>
      </c>
      <c r="L340" s="1">
        <v>2145</v>
      </c>
      <c r="M340" s="1">
        <v>239000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239000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239000</v>
      </c>
      <c r="AJ340" s="1">
        <v>111</v>
      </c>
    </row>
    <row r="341" spans="1:36" x14ac:dyDescent="0.3">
      <c r="A341" s="1">
        <v>36</v>
      </c>
      <c r="B341" s="1" t="s">
        <v>14</v>
      </c>
      <c r="C341" s="1" t="s">
        <v>472</v>
      </c>
      <c r="D341" s="1" t="s">
        <v>225</v>
      </c>
      <c r="E341" s="1" t="s">
        <v>32</v>
      </c>
      <c r="F341" s="1" t="s">
        <v>29</v>
      </c>
      <c r="G341" s="1" t="s">
        <v>33</v>
      </c>
      <c r="H341" s="1" t="s">
        <v>226</v>
      </c>
      <c r="I341" s="1" t="s">
        <v>26</v>
      </c>
      <c r="J341" s="1">
        <v>7</v>
      </c>
      <c r="K341" s="1">
        <v>598</v>
      </c>
      <c r="L341" s="1">
        <v>598</v>
      </c>
      <c r="M341" s="1">
        <v>90000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90000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90000</v>
      </c>
      <c r="AJ341" s="1">
        <v>150</v>
      </c>
    </row>
    <row r="342" spans="1:36" x14ac:dyDescent="0.3">
      <c r="A342" s="1">
        <v>37</v>
      </c>
      <c r="B342" s="1" t="s">
        <v>14</v>
      </c>
      <c r="C342" s="1" t="s">
        <v>472</v>
      </c>
      <c r="D342" s="1" t="s">
        <v>586</v>
      </c>
      <c r="E342" s="1" t="s">
        <v>32</v>
      </c>
      <c r="F342" s="1" t="s">
        <v>29</v>
      </c>
      <c r="G342" s="1" t="s">
        <v>33</v>
      </c>
      <c r="H342" s="1" t="s">
        <v>522</v>
      </c>
      <c r="I342" s="1" t="s">
        <v>26</v>
      </c>
      <c r="J342" s="1">
        <v>8</v>
      </c>
      <c r="K342" s="1">
        <v>685</v>
      </c>
      <c r="L342" s="1">
        <v>685</v>
      </c>
      <c r="M342" s="1">
        <v>105000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105000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105000</v>
      </c>
      <c r="AJ342" s="1">
        <v>153</v>
      </c>
    </row>
    <row r="343" spans="1:36" x14ac:dyDescent="0.3">
      <c r="A343" s="1">
        <v>38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29</v>
      </c>
      <c r="G343" s="1" t="s">
        <v>38</v>
      </c>
      <c r="H343" s="1" t="s">
        <v>523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x14ac:dyDescent="0.3">
      <c r="A344" s="1">
        <v>39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49</v>
      </c>
      <c r="G344" s="1" t="s">
        <v>221</v>
      </c>
      <c r="H344" s="1" t="s">
        <v>524</v>
      </c>
      <c r="I344" s="1" t="s">
        <v>49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x14ac:dyDescent="0.3">
      <c r="A345" s="1">
        <v>40</v>
      </c>
      <c r="B345" s="1" t="s">
        <v>14</v>
      </c>
      <c r="C345" s="1" t="s">
        <v>472</v>
      </c>
      <c r="D345" s="1" t="s">
        <v>16</v>
      </c>
      <c r="E345" s="1" t="s">
        <v>17</v>
      </c>
      <c r="F345" s="1" t="s">
        <v>37</v>
      </c>
      <c r="G345" s="1" t="s">
        <v>123</v>
      </c>
      <c r="H345" s="1" t="s">
        <v>525</v>
      </c>
      <c r="I345" s="1" t="s">
        <v>21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0</v>
      </c>
      <c r="AJ345" s="1">
        <v>0</v>
      </c>
    </row>
    <row r="346" spans="1:36" x14ac:dyDescent="0.3">
      <c r="A346" s="1">
        <v>41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49</v>
      </c>
      <c r="G346" s="1" t="s">
        <v>101</v>
      </c>
      <c r="H346" s="1" t="s">
        <v>526</v>
      </c>
      <c r="I346" s="1" t="s">
        <v>49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x14ac:dyDescent="0.3">
      <c r="A347" s="1">
        <v>42</v>
      </c>
      <c r="B347" s="1" t="s">
        <v>14</v>
      </c>
      <c r="C347" s="1" t="s">
        <v>472</v>
      </c>
      <c r="D347" s="1" t="s">
        <v>16</v>
      </c>
      <c r="E347" s="1" t="s">
        <v>17</v>
      </c>
      <c r="F347" s="1" t="s">
        <v>29</v>
      </c>
      <c r="G347" s="1" t="s">
        <v>44</v>
      </c>
      <c r="H347" s="1" t="s">
        <v>527</v>
      </c>
      <c r="I347" s="1" t="s">
        <v>21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x14ac:dyDescent="0.3">
      <c r="A348" s="1">
        <v>43</v>
      </c>
      <c r="B348" s="1" t="s">
        <v>14</v>
      </c>
      <c r="C348" s="1" t="s">
        <v>472</v>
      </c>
      <c r="D348" s="1" t="s">
        <v>16</v>
      </c>
      <c r="E348" s="1" t="s">
        <v>17</v>
      </c>
      <c r="F348" s="1" t="s">
        <v>29</v>
      </c>
      <c r="G348" s="1" t="s">
        <v>44</v>
      </c>
      <c r="H348" s="1" t="s">
        <v>528</v>
      </c>
      <c r="I348" s="1" t="s">
        <v>21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0</v>
      </c>
      <c r="AJ348" s="1">
        <v>0</v>
      </c>
    </row>
    <row r="349" spans="1:36" x14ac:dyDescent="0.3">
      <c r="A349" s="1">
        <v>44</v>
      </c>
      <c r="B349" s="1" t="s">
        <v>14</v>
      </c>
      <c r="C349" s="1" t="s">
        <v>472</v>
      </c>
      <c r="D349" s="1" t="s">
        <v>16</v>
      </c>
      <c r="E349" s="1" t="s">
        <v>17</v>
      </c>
      <c r="F349" s="1" t="s">
        <v>29</v>
      </c>
      <c r="G349" s="1" t="s">
        <v>44</v>
      </c>
      <c r="H349" s="1" t="s">
        <v>529</v>
      </c>
      <c r="I349" s="1" t="s">
        <v>21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7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7">
        <v>0</v>
      </c>
      <c r="AI349" s="7">
        <v>0</v>
      </c>
      <c r="AJ349" s="1">
        <v>0</v>
      </c>
    </row>
    <row r="350" spans="1:36" x14ac:dyDescent="0.3">
      <c r="A350" s="1">
        <v>45</v>
      </c>
      <c r="B350" s="1" t="s">
        <v>14</v>
      </c>
      <c r="C350" s="1" t="s">
        <v>472</v>
      </c>
      <c r="D350" s="1" t="s">
        <v>16</v>
      </c>
      <c r="E350" s="1" t="s">
        <v>17</v>
      </c>
      <c r="F350" s="1" t="s">
        <v>29</v>
      </c>
      <c r="G350" s="1" t="s">
        <v>44</v>
      </c>
      <c r="H350" s="1" t="s">
        <v>530</v>
      </c>
      <c r="I350" s="1" t="s">
        <v>21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7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7">
        <v>0</v>
      </c>
      <c r="AI350" s="7">
        <v>0</v>
      </c>
      <c r="AJ350" s="1">
        <v>0</v>
      </c>
    </row>
    <row r="351" spans="1:36" x14ac:dyDescent="0.3">
      <c r="A351" s="1">
        <v>46</v>
      </c>
      <c r="B351" s="1" t="s">
        <v>14</v>
      </c>
      <c r="C351" s="1" t="s">
        <v>472</v>
      </c>
      <c r="D351" s="1" t="s">
        <v>16</v>
      </c>
      <c r="E351" s="1" t="s">
        <v>17</v>
      </c>
      <c r="F351" s="1" t="s">
        <v>29</v>
      </c>
      <c r="G351" s="1" t="s">
        <v>44</v>
      </c>
      <c r="H351" s="1" t="s">
        <v>531</v>
      </c>
      <c r="I351" s="1" t="s">
        <v>21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7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7">
        <v>0</v>
      </c>
      <c r="AI351" s="7">
        <v>0</v>
      </c>
      <c r="AJ351" s="1">
        <v>0</v>
      </c>
    </row>
    <row r="352" spans="1:36" x14ac:dyDescent="0.3">
      <c r="A352" s="1">
        <v>47</v>
      </c>
      <c r="B352" s="1" t="s">
        <v>14</v>
      </c>
      <c r="C352" s="1" t="s">
        <v>472</v>
      </c>
      <c r="D352" s="1" t="s">
        <v>16</v>
      </c>
      <c r="E352" s="1" t="s">
        <v>17</v>
      </c>
      <c r="F352" s="1" t="s">
        <v>29</v>
      </c>
      <c r="G352" s="1" t="s">
        <v>44</v>
      </c>
      <c r="H352" s="1" t="s">
        <v>532</v>
      </c>
      <c r="I352" s="1" t="s">
        <v>21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7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7">
        <v>0</v>
      </c>
      <c r="AI352" s="7">
        <v>0</v>
      </c>
      <c r="AJ352" s="1">
        <v>0</v>
      </c>
    </row>
    <row r="353" spans="1:36" x14ac:dyDescent="0.3">
      <c r="A353" s="1">
        <v>48</v>
      </c>
      <c r="B353" s="1" t="s">
        <v>14</v>
      </c>
      <c r="C353" s="1" t="s">
        <v>472</v>
      </c>
      <c r="D353" s="1" t="s">
        <v>16</v>
      </c>
      <c r="E353" s="1" t="s">
        <v>17</v>
      </c>
      <c r="F353" s="1" t="s">
        <v>37</v>
      </c>
      <c r="G353" s="1" t="s">
        <v>533</v>
      </c>
      <c r="H353" s="1" t="s">
        <v>534</v>
      </c>
      <c r="I353" s="1" t="s">
        <v>21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0</v>
      </c>
      <c r="AJ353" s="1">
        <v>0</v>
      </c>
    </row>
    <row r="354" spans="1:36" x14ac:dyDescent="0.3">
      <c r="A354" s="1">
        <v>49</v>
      </c>
      <c r="B354" s="1" t="s">
        <v>14</v>
      </c>
      <c r="C354" s="1" t="s">
        <v>472</v>
      </c>
      <c r="D354" s="1" t="s">
        <v>16</v>
      </c>
      <c r="E354" s="1" t="s">
        <v>17</v>
      </c>
      <c r="F354" s="1" t="s">
        <v>18</v>
      </c>
      <c r="G354" s="1" t="s">
        <v>368</v>
      </c>
      <c r="H354" s="1" t="s">
        <v>535</v>
      </c>
      <c r="I354" s="1" t="s">
        <v>21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7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7">
        <v>0</v>
      </c>
      <c r="AI354" s="7">
        <v>0</v>
      </c>
      <c r="AJ354" s="1">
        <v>0</v>
      </c>
    </row>
    <row r="355" spans="1:36" x14ac:dyDescent="0.3">
      <c r="A355" s="1">
        <v>50</v>
      </c>
      <c r="B355" s="1" t="s">
        <v>14</v>
      </c>
      <c r="C355" s="1" t="s">
        <v>472</v>
      </c>
      <c r="D355" s="1" t="s">
        <v>16</v>
      </c>
      <c r="E355" s="1" t="s">
        <v>17</v>
      </c>
      <c r="F355" s="1" t="s">
        <v>18</v>
      </c>
      <c r="G355" s="1" t="s">
        <v>368</v>
      </c>
      <c r="H355" s="1" t="s">
        <v>536</v>
      </c>
      <c r="I355" s="1" t="s">
        <v>21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0</v>
      </c>
      <c r="AJ355" s="1">
        <v>0</v>
      </c>
    </row>
    <row r="356" spans="1:36" x14ac:dyDescent="0.3">
      <c r="A356" s="1">
        <v>51</v>
      </c>
      <c r="B356" s="1" t="s">
        <v>14</v>
      </c>
      <c r="C356" s="1" t="s">
        <v>472</v>
      </c>
      <c r="D356" s="1" t="s">
        <v>16</v>
      </c>
      <c r="E356" s="1" t="s">
        <v>17</v>
      </c>
      <c r="F356" s="1" t="s">
        <v>18</v>
      </c>
      <c r="G356" s="1" t="s">
        <v>368</v>
      </c>
      <c r="H356" s="1" t="s">
        <v>537</v>
      </c>
      <c r="I356" s="1" t="s">
        <v>21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7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7">
        <v>0</v>
      </c>
      <c r="AI356" s="7">
        <v>0</v>
      </c>
      <c r="AJ356" s="1">
        <v>0</v>
      </c>
    </row>
    <row r="357" spans="1:36" x14ac:dyDescent="0.3">
      <c r="A357" s="1">
        <v>52</v>
      </c>
      <c r="B357" s="1" t="s">
        <v>14</v>
      </c>
      <c r="C357" s="1" t="s">
        <v>472</v>
      </c>
      <c r="D357" s="1" t="s">
        <v>16</v>
      </c>
      <c r="E357" s="1" t="s">
        <v>17</v>
      </c>
      <c r="F357" s="1" t="s">
        <v>18</v>
      </c>
      <c r="G357" s="1" t="s">
        <v>368</v>
      </c>
      <c r="H357" s="1" t="s">
        <v>538</v>
      </c>
      <c r="I357" s="1" t="s">
        <v>21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7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7">
        <v>0</v>
      </c>
      <c r="AI357" s="7">
        <v>0</v>
      </c>
      <c r="AJ357" s="1">
        <v>0</v>
      </c>
    </row>
    <row r="358" spans="1:36" x14ac:dyDescent="0.3">
      <c r="A358" s="1">
        <v>53</v>
      </c>
      <c r="B358" s="1" t="s">
        <v>14</v>
      </c>
      <c r="C358" s="1" t="s">
        <v>472</v>
      </c>
      <c r="D358" s="1" t="s">
        <v>16</v>
      </c>
      <c r="E358" s="1" t="s">
        <v>17</v>
      </c>
      <c r="F358" s="1" t="s">
        <v>18</v>
      </c>
      <c r="G358" s="1" t="s">
        <v>368</v>
      </c>
      <c r="H358" s="1" t="s">
        <v>539</v>
      </c>
      <c r="I358" s="1" t="s">
        <v>21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7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7">
        <v>0</v>
      </c>
      <c r="AI358" s="7">
        <v>0</v>
      </c>
      <c r="AJ358" s="1">
        <v>0</v>
      </c>
    </row>
    <row r="359" spans="1:36" x14ac:dyDescent="0.3">
      <c r="A359" s="1">
        <v>54</v>
      </c>
      <c r="B359" s="1" t="s">
        <v>14</v>
      </c>
      <c r="C359" s="1" t="s">
        <v>472</v>
      </c>
      <c r="D359" s="1" t="s">
        <v>16</v>
      </c>
      <c r="E359" s="1" t="s">
        <v>17</v>
      </c>
      <c r="F359" s="1" t="s">
        <v>29</v>
      </c>
      <c r="G359" s="1" t="s">
        <v>246</v>
      </c>
      <c r="H359" s="1" t="s">
        <v>540</v>
      </c>
      <c r="I359" s="1" t="s">
        <v>26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7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7">
        <v>0</v>
      </c>
      <c r="AI359" s="7">
        <v>0</v>
      </c>
      <c r="AJ359" s="1">
        <v>0</v>
      </c>
    </row>
    <row r="360" spans="1:36" x14ac:dyDescent="0.3">
      <c r="A360" s="2"/>
      <c r="B360" s="2" t="s">
        <v>47</v>
      </c>
      <c r="C360" s="2" t="s">
        <v>472</v>
      </c>
      <c r="D360" s="2"/>
      <c r="E360" s="2"/>
      <c r="F360" s="2"/>
      <c r="G360" s="2"/>
      <c r="H360" s="2"/>
      <c r="I360" s="2"/>
      <c r="J360" s="2"/>
      <c r="K360" s="2">
        <v>19233</v>
      </c>
      <c r="L360" s="2">
        <v>19233</v>
      </c>
      <c r="M360" s="2">
        <v>1180748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1180748</v>
      </c>
      <c r="X360" s="2">
        <v>0</v>
      </c>
      <c r="Y360" s="2">
        <v>0</v>
      </c>
      <c r="Z360" s="2">
        <v>6000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6000</v>
      </c>
      <c r="AI360" s="2">
        <v>1186748</v>
      </c>
      <c r="AJ360" s="2"/>
    </row>
    <row r="361" spans="1:36" x14ac:dyDescent="0.3">
      <c r="A361" s="1">
        <v>1</v>
      </c>
      <c r="B361" s="1" t="s">
        <v>14</v>
      </c>
      <c r="C361" s="1" t="s">
        <v>541</v>
      </c>
      <c r="D361" s="1" t="s">
        <v>715</v>
      </c>
      <c r="E361" s="1" t="s">
        <v>17</v>
      </c>
      <c r="F361" s="1" t="s">
        <v>29</v>
      </c>
      <c r="G361" s="1" t="s">
        <v>144</v>
      </c>
      <c r="H361" s="1" t="s">
        <v>285</v>
      </c>
      <c r="I361" s="1" t="s">
        <v>21</v>
      </c>
      <c r="J361" s="1">
        <v>2</v>
      </c>
      <c r="K361" s="1">
        <v>110</v>
      </c>
      <c r="L361" s="1">
        <v>110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7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7">
        <v>0</v>
      </c>
      <c r="AI361" s="7">
        <v>0</v>
      </c>
      <c r="AJ361" s="1">
        <v>0</v>
      </c>
    </row>
    <row r="362" spans="1:36" x14ac:dyDescent="0.3">
      <c r="A362" s="2"/>
      <c r="B362" s="2" t="s">
        <v>47</v>
      </c>
      <c r="C362" s="2" t="s">
        <v>541</v>
      </c>
      <c r="D362" s="2"/>
      <c r="E362" s="2"/>
      <c r="F362" s="2"/>
      <c r="G362" s="2"/>
      <c r="H362" s="2"/>
      <c r="I362" s="2"/>
      <c r="J362" s="2"/>
      <c r="K362" s="2">
        <v>110</v>
      </c>
      <c r="L362" s="2">
        <v>110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/>
    </row>
    <row r="363" spans="1:36" x14ac:dyDescent="0.3">
      <c r="A363" s="1">
        <v>1</v>
      </c>
      <c r="B363" s="1" t="s">
        <v>14</v>
      </c>
      <c r="C363" s="1" t="s">
        <v>545</v>
      </c>
      <c r="D363" s="1" t="s">
        <v>87</v>
      </c>
      <c r="E363" s="1" t="s">
        <v>17</v>
      </c>
      <c r="F363" s="1" t="s">
        <v>29</v>
      </c>
      <c r="G363" s="1" t="s">
        <v>144</v>
      </c>
      <c r="H363" s="1" t="s">
        <v>546</v>
      </c>
      <c r="I363" s="1" t="s">
        <v>21</v>
      </c>
      <c r="J363" s="1">
        <v>8</v>
      </c>
      <c r="K363" s="1">
        <v>346</v>
      </c>
      <c r="L363" s="1">
        <v>346</v>
      </c>
      <c r="M363" s="1">
        <v>50000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7">
        <v>50000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7">
        <v>0</v>
      </c>
      <c r="AI363" s="7">
        <v>50000</v>
      </c>
      <c r="AJ363" s="1">
        <v>144</v>
      </c>
    </row>
    <row r="364" spans="1:36" x14ac:dyDescent="0.3">
      <c r="A364" s="2"/>
      <c r="B364" s="2" t="s">
        <v>47</v>
      </c>
      <c r="C364" s="2" t="s">
        <v>545</v>
      </c>
      <c r="D364" s="2"/>
      <c r="E364" s="2"/>
      <c r="F364" s="2"/>
      <c r="G364" s="2"/>
      <c r="H364" s="2"/>
      <c r="I364" s="2"/>
      <c r="J364" s="2"/>
      <c r="K364" s="2">
        <v>346</v>
      </c>
      <c r="L364" s="2">
        <v>346</v>
      </c>
      <c r="M364" s="2">
        <v>50000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50000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50000</v>
      </c>
      <c r="AJ364" s="2"/>
    </row>
    <row r="365" spans="1:36" x14ac:dyDescent="0.3">
      <c r="A365" s="1">
        <v>1</v>
      </c>
      <c r="B365" s="1" t="s">
        <v>14</v>
      </c>
      <c r="C365" s="1" t="s">
        <v>547</v>
      </c>
      <c r="D365" s="1" t="s">
        <v>313</v>
      </c>
      <c r="E365" s="1" t="s">
        <v>17</v>
      </c>
      <c r="F365" s="1" t="s">
        <v>49</v>
      </c>
      <c r="G365" s="1" t="s">
        <v>101</v>
      </c>
      <c r="H365" s="1" t="s">
        <v>102</v>
      </c>
      <c r="I365" s="1" t="s">
        <v>49</v>
      </c>
      <c r="J365" s="1">
        <v>7</v>
      </c>
      <c r="K365" s="1">
        <v>700</v>
      </c>
      <c r="L365" s="1">
        <v>700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7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7">
        <v>0</v>
      </c>
      <c r="AI365" s="7">
        <v>0</v>
      </c>
      <c r="AJ365" s="1">
        <v>0</v>
      </c>
    </row>
    <row r="366" spans="1:36" x14ac:dyDescent="0.3">
      <c r="A366" s="1">
        <v>2</v>
      </c>
      <c r="B366" s="1" t="s">
        <v>14</v>
      </c>
      <c r="C366" s="1" t="s">
        <v>547</v>
      </c>
      <c r="D366" s="1" t="s">
        <v>16</v>
      </c>
      <c r="E366" s="1" t="s">
        <v>17</v>
      </c>
      <c r="F366" s="1" t="s">
        <v>29</v>
      </c>
      <c r="G366" s="1" t="s">
        <v>44</v>
      </c>
      <c r="H366" s="1" t="s">
        <v>548</v>
      </c>
      <c r="I366" s="1" t="s">
        <v>21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7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7">
        <v>0</v>
      </c>
      <c r="AI366" s="7">
        <v>0</v>
      </c>
      <c r="AJ366" s="1">
        <v>0</v>
      </c>
    </row>
    <row r="367" spans="1:36" x14ac:dyDescent="0.3">
      <c r="A367" s="2"/>
      <c r="B367" s="2" t="s">
        <v>47</v>
      </c>
      <c r="C367" s="2" t="s">
        <v>547</v>
      </c>
      <c r="D367" s="2"/>
      <c r="E367" s="2"/>
      <c r="F367" s="2"/>
      <c r="G367" s="2"/>
      <c r="H367" s="2"/>
      <c r="I367" s="2"/>
      <c r="J367" s="2"/>
      <c r="K367" s="2">
        <v>700</v>
      </c>
      <c r="L367" s="2">
        <v>700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/>
    </row>
    <row r="368" spans="1:36" x14ac:dyDescent="0.3">
      <c r="A368" s="1">
        <v>1</v>
      </c>
      <c r="B368" s="1" t="s">
        <v>14</v>
      </c>
      <c r="C368" s="1" t="s">
        <v>549</v>
      </c>
      <c r="D368" s="1" t="s">
        <v>578</v>
      </c>
      <c r="E368" s="1" t="s">
        <v>17</v>
      </c>
      <c r="F368" s="1" t="s">
        <v>29</v>
      </c>
      <c r="G368" s="1" t="s">
        <v>144</v>
      </c>
      <c r="H368" s="1" t="s">
        <v>550</v>
      </c>
      <c r="I368" s="1" t="s">
        <v>21</v>
      </c>
      <c r="J368" s="1">
        <v>2</v>
      </c>
      <c r="K368" s="1">
        <v>54</v>
      </c>
      <c r="L368" s="1">
        <v>54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7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7">
        <v>0</v>
      </c>
      <c r="AI368" s="7">
        <v>0</v>
      </c>
      <c r="AJ368" s="1">
        <v>0</v>
      </c>
    </row>
    <row r="369" spans="1:36" x14ac:dyDescent="0.3">
      <c r="A369" s="2"/>
      <c r="B369" s="2" t="s">
        <v>47</v>
      </c>
      <c r="C369" s="2" t="s">
        <v>549</v>
      </c>
      <c r="D369" s="2"/>
      <c r="E369" s="2"/>
      <c r="F369" s="2"/>
      <c r="G369" s="2"/>
      <c r="H369" s="2"/>
      <c r="I369" s="2"/>
      <c r="J369" s="2"/>
      <c r="K369" s="2">
        <v>54</v>
      </c>
      <c r="L369" s="2">
        <v>54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/>
    </row>
    <row r="370" spans="1:36" x14ac:dyDescent="0.3">
      <c r="A370" s="2"/>
      <c r="B370" s="2" t="s">
        <v>12</v>
      </c>
      <c r="C370" s="2" t="s">
        <v>14</v>
      </c>
      <c r="D370" s="2"/>
      <c r="E370" s="2"/>
      <c r="F370" s="2"/>
      <c r="G370" s="2"/>
      <c r="H370" s="2"/>
      <c r="I370" s="2"/>
      <c r="J370" s="2"/>
      <c r="K370" s="2">
        <v>181481</v>
      </c>
      <c r="L370" s="2">
        <v>181326</v>
      </c>
      <c r="M370" s="2">
        <v>20083108</v>
      </c>
      <c r="N370" s="2">
        <v>6480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5000</v>
      </c>
      <c r="W370" s="2">
        <v>20094588</v>
      </c>
      <c r="X370" s="2">
        <v>0</v>
      </c>
      <c r="Y370" s="2">
        <v>0</v>
      </c>
      <c r="Z370" s="2">
        <v>8000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8000</v>
      </c>
      <c r="AI370" s="2">
        <v>20102588</v>
      </c>
      <c r="AJ370" s="2"/>
    </row>
    <row r="371" spans="1:36" x14ac:dyDescent="0.3">
      <c r="A371" s="3">
        <v>353</v>
      </c>
      <c r="B371" s="3"/>
      <c r="C371" s="3"/>
      <c r="D371" s="3"/>
      <c r="E371" s="3"/>
      <c r="F371" s="3"/>
      <c r="G371" s="3"/>
      <c r="H371" s="3"/>
      <c r="I371" s="3"/>
      <c r="J371" s="3"/>
      <c r="K371" s="3">
        <v>181481</v>
      </c>
      <c r="L371" s="3">
        <v>181326</v>
      </c>
      <c r="M371" s="3">
        <v>20083108</v>
      </c>
      <c r="N371" s="3">
        <v>6480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5000</v>
      </c>
      <c r="W371" s="3">
        <v>20094588</v>
      </c>
      <c r="X371" s="3">
        <v>0</v>
      </c>
      <c r="Y371" s="3">
        <v>0</v>
      </c>
      <c r="Z371" s="3">
        <v>8000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8000</v>
      </c>
      <c r="AI371" s="3">
        <v>20102588</v>
      </c>
      <c r="AJ371" s="3"/>
    </row>
    <row r="372" spans="1:3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7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7"/>
      <c r="AJ372" s="1"/>
    </row>
  </sheetData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79998168889431442"/>
  </sheetPr>
  <dimension ref="A1:AQ359"/>
  <sheetViews>
    <sheetView topLeftCell="A313" zoomScale="70" zoomScaleNormal="70" workbookViewId="0">
      <selection activeCell="A350" sqref="A350:XFD350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702</v>
      </c>
      <c r="B1" s="114" t="s">
        <v>686</v>
      </c>
      <c r="C1" s="116" t="s">
        <v>687</v>
      </c>
      <c r="D1" s="116" t="s">
        <v>727</v>
      </c>
      <c r="E1" s="114" t="s">
        <v>688</v>
      </c>
      <c r="F1" s="114" t="s">
        <v>689</v>
      </c>
      <c r="G1" s="114" t="s">
        <v>704</v>
      </c>
      <c r="H1" s="114" t="s">
        <v>672</v>
      </c>
      <c r="I1" s="114" t="s">
        <v>552</v>
      </c>
      <c r="J1" s="114" t="s">
        <v>691</v>
      </c>
      <c r="K1" s="115" t="s">
        <v>706</v>
      </c>
      <c r="L1" s="115" t="s">
        <v>707</v>
      </c>
      <c r="M1" s="110" t="s">
        <v>693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694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725</v>
      </c>
      <c r="AJ1" s="113" t="s">
        <v>711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638</v>
      </c>
      <c r="AI2" s="113"/>
      <c r="AJ2" s="113" t="s">
        <v>639</v>
      </c>
    </row>
    <row r="3" spans="1:43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712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11</v>
      </c>
      <c r="K6" s="1">
        <v>643</v>
      </c>
      <c r="L6" s="1">
        <v>643</v>
      </c>
      <c r="M6" s="1">
        <v>80000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80000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80000</v>
      </c>
      <c r="AJ6" s="1">
        <v>124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587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7</v>
      </c>
      <c r="K7" s="1">
        <v>894</v>
      </c>
      <c r="L7" s="1">
        <v>894</v>
      </c>
      <c r="M7" s="1">
        <v>130000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130000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130000</v>
      </c>
      <c r="AJ7" s="1">
        <v>145</v>
      </c>
    </row>
    <row r="8" spans="1:43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x14ac:dyDescent="0.3">
      <c r="A12" s="1">
        <v>10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0</v>
      </c>
      <c r="AJ12" s="1">
        <v>0</v>
      </c>
    </row>
    <row r="13" spans="1:43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1537</v>
      </c>
      <c r="L14" s="2">
        <v>1537</v>
      </c>
      <c r="M14" s="2">
        <v>210000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210000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210000</v>
      </c>
      <c r="AJ14" s="2"/>
    </row>
    <row r="15" spans="1:43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9</v>
      </c>
      <c r="K17" s="1">
        <v>836</v>
      </c>
      <c r="L17" s="1">
        <v>836</v>
      </c>
      <c r="M17" s="1">
        <v>104698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104698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104698</v>
      </c>
      <c r="AJ17" s="1">
        <v>125</v>
      </c>
    </row>
    <row r="18" spans="1:36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14</v>
      </c>
      <c r="K19" s="1">
        <v>671</v>
      </c>
      <c r="L19" s="1">
        <v>671</v>
      </c>
      <c r="M19" s="1">
        <v>130000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130000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130000</v>
      </c>
      <c r="AJ19" s="1">
        <v>193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1507</v>
      </c>
      <c r="L20" s="2">
        <v>1507</v>
      </c>
      <c r="M20" s="2">
        <v>234698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234698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234698</v>
      </c>
      <c r="AJ20" s="2"/>
    </row>
    <row r="21" spans="1:36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x14ac:dyDescent="0.3">
      <c r="A34" s="1">
        <v>14</v>
      </c>
      <c r="B34" s="1" t="s">
        <v>14</v>
      </c>
      <c r="C34" s="1" t="s">
        <v>60</v>
      </c>
      <c r="D34" s="1" t="s">
        <v>16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0</v>
      </c>
      <c r="AJ34" s="1">
        <v>0</v>
      </c>
    </row>
    <row r="35" spans="1:36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92</v>
      </c>
      <c r="E37" s="1" t="s">
        <v>17</v>
      </c>
      <c r="F37" s="1" t="s">
        <v>29</v>
      </c>
      <c r="G37" s="1" t="s">
        <v>30</v>
      </c>
      <c r="H37" s="1" t="s">
        <v>392</v>
      </c>
      <c r="I37" s="1" t="s">
        <v>21</v>
      </c>
      <c r="J37" s="1">
        <v>22</v>
      </c>
      <c r="K37" s="1">
        <v>1265</v>
      </c>
      <c r="L37" s="1">
        <v>1265</v>
      </c>
      <c r="M37" s="1">
        <v>124000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124000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124000</v>
      </c>
      <c r="AJ37" s="1">
        <v>98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131</v>
      </c>
      <c r="E38" s="1" t="s">
        <v>17</v>
      </c>
      <c r="F38" s="1" t="s">
        <v>29</v>
      </c>
      <c r="G38" s="1" t="s">
        <v>30</v>
      </c>
      <c r="H38" s="1" t="s">
        <v>323</v>
      </c>
      <c r="I38" s="1" t="s">
        <v>21</v>
      </c>
      <c r="J38" s="1">
        <v>21</v>
      </c>
      <c r="K38" s="1">
        <v>1217</v>
      </c>
      <c r="L38" s="1">
        <v>1217</v>
      </c>
      <c r="M38" s="1">
        <v>189000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189000</v>
      </c>
      <c r="X38" s="1">
        <v>0</v>
      </c>
      <c r="Y38" s="1">
        <v>0</v>
      </c>
      <c r="Z38" s="1">
        <v>1500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1500</v>
      </c>
      <c r="AI38" s="7">
        <v>190500</v>
      </c>
      <c r="AJ38" s="1">
        <v>155</v>
      </c>
    </row>
    <row r="39" spans="1:36" x14ac:dyDescent="0.3">
      <c r="A39" s="1">
        <v>19</v>
      </c>
      <c r="B39" s="1" t="s">
        <v>14</v>
      </c>
      <c r="C39" s="1" t="s">
        <v>60</v>
      </c>
      <c r="D39" s="1" t="s">
        <v>16</v>
      </c>
      <c r="E39" s="1" t="s">
        <v>17</v>
      </c>
      <c r="F39" s="1" t="s">
        <v>29</v>
      </c>
      <c r="G39" s="1" t="s">
        <v>85</v>
      </c>
      <c r="H39" s="1" t="s">
        <v>86</v>
      </c>
      <c r="I39" s="1" t="s">
        <v>26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603</v>
      </c>
      <c r="E40" s="1" t="s">
        <v>17</v>
      </c>
      <c r="F40" s="1" t="s">
        <v>29</v>
      </c>
      <c r="G40" s="1" t="s">
        <v>30</v>
      </c>
      <c r="H40" s="1" t="s">
        <v>395</v>
      </c>
      <c r="I40" s="1" t="s">
        <v>26</v>
      </c>
      <c r="J40" s="1">
        <v>18</v>
      </c>
      <c r="K40" s="1">
        <v>2640</v>
      </c>
      <c r="L40" s="1">
        <v>2640</v>
      </c>
      <c r="M40" s="1">
        <v>251000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251000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251000</v>
      </c>
      <c r="AJ40" s="1">
        <v>95</v>
      </c>
    </row>
    <row r="41" spans="1:36" x14ac:dyDescent="0.3">
      <c r="A41" s="1">
        <v>21</v>
      </c>
      <c r="B41" s="1" t="s">
        <v>14</v>
      </c>
      <c r="C41" s="1" t="s">
        <v>60</v>
      </c>
      <c r="D41" s="1" t="s">
        <v>554</v>
      </c>
      <c r="E41" s="1" t="s">
        <v>17</v>
      </c>
      <c r="F41" s="1" t="s">
        <v>29</v>
      </c>
      <c r="G41" s="1" t="s">
        <v>30</v>
      </c>
      <c r="H41" s="1" t="s">
        <v>97</v>
      </c>
      <c r="I41" s="1" t="s">
        <v>26</v>
      </c>
      <c r="J41" s="1">
        <v>16</v>
      </c>
      <c r="K41" s="1">
        <v>1636</v>
      </c>
      <c r="L41" s="1">
        <v>1636</v>
      </c>
      <c r="M41" s="1">
        <v>180000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180000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180000</v>
      </c>
      <c r="AJ41" s="1">
        <v>110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16</v>
      </c>
      <c r="E42" s="1" t="s">
        <v>17</v>
      </c>
      <c r="F42" s="1" t="s">
        <v>29</v>
      </c>
      <c r="G42" s="1" t="s">
        <v>98</v>
      </c>
      <c r="H42" s="1" t="s">
        <v>99</v>
      </c>
      <c r="I42" s="1" t="s">
        <v>26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0</v>
      </c>
      <c r="AJ42" s="1">
        <v>0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106</v>
      </c>
      <c r="E43" s="1" t="s">
        <v>17</v>
      </c>
      <c r="F43" s="1" t="s">
        <v>18</v>
      </c>
      <c r="G43" s="1" t="s">
        <v>107</v>
      </c>
      <c r="H43" s="1" t="s">
        <v>108</v>
      </c>
      <c r="I43" s="1" t="s">
        <v>21</v>
      </c>
      <c r="J43" s="1">
        <v>6</v>
      </c>
      <c r="K43" s="1">
        <v>794</v>
      </c>
      <c r="L43" s="1">
        <v>794</v>
      </c>
      <c r="M43" s="1">
        <v>80000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80000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80000</v>
      </c>
      <c r="AJ43" s="1">
        <v>100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556</v>
      </c>
      <c r="E44" s="1" t="s">
        <v>17</v>
      </c>
      <c r="F44" s="1" t="s">
        <v>18</v>
      </c>
      <c r="G44" s="1" t="s">
        <v>107</v>
      </c>
      <c r="H44" s="1" t="s">
        <v>445</v>
      </c>
      <c r="I44" s="1" t="s">
        <v>21</v>
      </c>
      <c r="J44" s="1">
        <v>15</v>
      </c>
      <c r="K44" s="1">
        <v>1315</v>
      </c>
      <c r="L44" s="1">
        <v>1315</v>
      </c>
      <c r="M44" s="1">
        <v>160000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160000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160000</v>
      </c>
      <c r="AJ44" s="1">
        <v>121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470</v>
      </c>
      <c r="E45" s="1" t="s">
        <v>17</v>
      </c>
      <c r="F45" s="1" t="s">
        <v>18</v>
      </c>
      <c r="G45" s="1" t="s">
        <v>107</v>
      </c>
      <c r="H45" s="1" t="s">
        <v>110</v>
      </c>
      <c r="I45" s="1" t="s">
        <v>21</v>
      </c>
      <c r="J45" s="1">
        <v>11</v>
      </c>
      <c r="K45" s="1">
        <v>427</v>
      </c>
      <c r="L45" s="1">
        <v>427</v>
      </c>
      <c r="M45" s="1">
        <v>48000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48000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48000</v>
      </c>
      <c r="AJ45" s="1">
        <v>112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491</v>
      </c>
      <c r="E46" s="1" t="s">
        <v>17</v>
      </c>
      <c r="F46" s="1" t="s">
        <v>40</v>
      </c>
      <c r="G46" s="1" t="s">
        <v>55</v>
      </c>
      <c r="H46" s="1" t="s">
        <v>112</v>
      </c>
      <c r="I46" s="1" t="s">
        <v>21</v>
      </c>
      <c r="J46" s="1">
        <v>16</v>
      </c>
      <c r="K46" s="1">
        <v>1964</v>
      </c>
      <c r="L46" s="1">
        <v>1964</v>
      </c>
      <c r="M46" s="1">
        <v>280000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280000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280000</v>
      </c>
      <c r="AJ46" s="1">
        <v>142</v>
      </c>
    </row>
    <row r="47" spans="1:36" x14ac:dyDescent="0.3">
      <c r="A47" s="1">
        <v>27</v>
      </c>
      <c r="B47" s="1" t="s">
        <v>14</v>
      </c>
      <c r="C47" s="1" t="s">
        <v>60</v>
      </c>
      <c r="D47" s="1" t="s">
        <v>113</v>
      </c>
      <c r="E47" s="1" t="s">
        <v>17</v>
      </c>
      <c r="F47" s="1" t="s">
        <v>29</v>
      </c>
      <c r="G47" s="1" t="s">
        <v>61</v>
      </c>
      <c r="H47" s="1" t="s">
        <v>114</v>
      </c>
      <c r="I47" s="1" t="s">
        <v>26</v>
      </c>
      <c r="J47" s="1">
        <v>22</v>
      </c>
      <c r="K47" s="1">
        <v>3003</v>
      </c>
      <c r="L47" s="1">
        <v>3003</v>
      </c>
      <c r="M47" s="1">
        <v>300000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300000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300000</v>
      </c>
      <c r="AJ47" s="1">
        <v>99</v>
      </c>
    </row>
    <row r="48" spans="1:36" x14ac:dyDescent="0.3">
      <c r="A48" s="1">
        <v>28</v>
      </c>
      <c r="B48" s="1" t="s">
        <v>14</v>
      </c>
      <c r="C48" s="1" t="s">
        <v>60</v>
      </c>
      <c r="D48" s="1" t="s">
        <v>590</v>
      </c>
      <c r="E48" s="1" t="s">
        <v>17</v>
      </c>
      <c r="F48" s="1" t="s">
        <v>29</v>
      </c>
      <c r="G48" s="1" t="s">
        <v>61</v>
      </c>
      <c r="H48" s="1" t="s">
        <v>116</v>
      </c>
      <c r="I48" s="1" t="s">
        <v>26</v>
      </c>
      <c r="J48" s="1">
        <v>23</v>
      </c>
      <c r="K48" s="1">
        <v>1951</v>
      </c>
      <c r="L48" s="1">
        <v>1942</v>
      </c>
      <c r="M48" s="1">
        <v>220000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220000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220000</v>
      </c>
      <c r="AJ48" s="1">
        <v>112</v>
      </c>
    </row>
    <row r="49" spans="1:36" x14ac:dyDescent="0.3">
      <c r="A49" s="1">
        <v>29</v>
      </c>
      <c r="B49" s="1" t="s">
        <v>14</v>
      </c>
      <c r="C49" s="1" t="s">
        <v>60</v>
      </c>
      <c r="D49" s="1" t="s">
        <v>78</v>
      </c>
      <c r="E49" s="1" t="s">
        <v>32</v>
      </c>
      <c r="F49" s="1" t="s">
        <v>118</v>
      </c>
      <c r="G49" s="1" t="s">
        <v>119</v>
      </c>
      <c r="H49" s="1" t="s">
        <v>120</v>
      </c>
      <c r="I49" s="1" t="s">
        <v>26</v>
      </c>
      <c r="J49" s="1">
        <v>2</v>
      </c>
      <c r="K49" s="1">
        <v>205</v>
      </c>
      <c r="L49" s="1">
        <v>205</v>
      </c>
      <c r="M49" s="1">
        <v>69000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69000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69000</v>
      </c>
      <c r="AJ49" s="1">
        <v>336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16</v>
      </c>
      <c r="E50" s="1" t="s">
        <v>17</v>
      </c>
      <c r="F50" s="1" t="s">
        <v>37</v>
      </c>
      <c r="G50" s="1" t="s">
        <v>121</v>
      </c>
      <c r="H50" s="1" t="s">
        <v>122</v>
      </c>
      <c r="I50" s="1" t="s">
        <v>21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0</v>
      </c>
      <c r="AJ50" s="1">
        <v>0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16</v>
      </c>
      <c r="E51" s="1" t="s">
        <v>17</v>
      </c>
      <c r="F51" s="1" t="s">
        <v>40</v>
      </c>
      <c r="G51" s="1" t="s">
        <v>123</v>
      </c>
      <c r="H51" s="1" t="s">
        <v>124</v>
      </c>
      <c r="I51" s="1" t="s">
        <v>21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0</v>
      </c>
      <c r="AJ51" s="1">
        <v>0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16</v>
      </c>
      <c r="E52" s="1" t="s">
        <v>17</v>
      </c>
      <c r="F52" s="1" t="s">
        <v>37</v>
      </c>
      <c r="G52" s="1" t="s">
        <v>121</v>
      </c>
      <c r="H52" s="1" t="s">
        <v>125</v>
      </c>
      <c r="I52" s="1" t="s">
        <v>26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0</v>
      </c>
      <c r="AJ52" s="1">
        <v>0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555</v>
      </c>
      <c r="E53" s="1" t="s">
        <v>17</v>
      </c>
      <c r="F53" s="1" t="s">
        <v>29</v>
      </c>
      <c r="G53" s="1" t="s">
        <v>129</v>
      </c>
      <c r="H53" s="1" t="s">
        <v>130</v>
      </c>
      <c r="I53" s="1" t="s">
        <v>21</v>
      </c>
      <c r="J53" s="1">
        <v>19</v>
      </c>
      <c r="K53" s="1">
        <v>1034</v>
      </c>
      <c r="L53" s="1">
        <v>1034</v>
      </c>
      <c r="M53" s="1">
        <v>200000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200000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200000</v>
      </c>
      <c r="AJ53" s="1">
        <v>193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201</v>
      </c>
      <c r="E54" s="1" t="s">
        <v>17</v>
      </c>
      <c r="F54" s="1" t="s">
        <v>29</v>
      </c>
      <c r="G54" s="1" t="s">
        <v>129</v>
      </c>
      <c r="H54" s="1" t="s">
        <v>132</v>
      </c>
      <c r="I54" s="1" t="s">
        <v>21</v>
      </c>
      <c r="J54" s="1">
        <v>26</v>
      </c>
      <c r="K54" s="1">
        <v>2066</v>
      </c>
      <c r="L54" s="1">
        <v>2047</v>
      </c>
      <c r="M54" s="1">
        <v>386000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386000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386000</v>
      </c>
      <c r="AJ54" s="1">
        <v>186</v>
      </c>
    </row>
    <row r="55" spans="1:36" x14ac:dyDescent="0.3">
      <c r="A55" s="1">
        <v>35</v>
      </c>
      <c r="B55" s="1" t="s">
        <v>14</v>
      </c>
      <c r="C55" s="1" t="s">
        <v>60</v>
      </c>
      <c r="D55" s="1" t="s">
        <v>128</v>
      </c>
      <c r="E55" s="1" t="s">
        <v>17</v>
      </c>
      <c r="F55" s="1" t="s">
        <v>29</v>
      </c>
      <c r="G55" s="1" t="s">
        <v>129</v>
      </c>
      <c r="H55" s="1" t="s">
        <v>345</v>
      </c>
      <c r="I55" s="1" t="s">
        <v>21</v>
      </c>
      <c r="J55" s="1">
        <v>23</v>
      </c>
      <c r="K55" s="1">
        <v>2722</v>
      </c>
      <c r="L55" s="1">
        <v>2722</v>
      </c>
      <c r="M55" s="1">
        <v>480000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480000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480000</v>
      </c>
      <c r="AJ55" s="1">
        <v>176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16</v>
      </c>
      <c r="E56" s="1" t="s">
        <v>17</v>
      </c>
      <c r="F56" s="1" t="s">
        <v>29</v>
      </c>
      <c r="G56" s="1" t="s">
        <v>85</v>
      </c>
      <c r="H56" s="1" t="s">
        <v>133</v>
      </c>
      <c r="I56" s="1" t="s">
        <v>26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0</v>
      </c>
      <c r="AJ56" s="1">
        <v>0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592</v>
      </c>
      <c r="E57" s="1" t="s">
        <v>17</v>
      </c>
      <c r="F57" s="1" t="s">
        <v>29</v>
      </c>
      <c r="G57" s="1" t="s">
        <v>61</v>
      </c>
      <c r="H57" s="1" t="s">
        <v>135</v>
      </c>
      <c r="I57" s="1" t="s">
        <v>26</v>
      </c>
      <c r="J57" s="1">
        <v>22</v>
      </c>
      <c r="K57" s="1">
        <v>2706</v>
      </c>
      <c r="L57" s="1">
        <v>2706</v>
      </c>
      <c r="M57" s="1">
        <v>310000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310000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310000</v>
      </c>
      <c r="AJ57" s="1">
        <v>114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136</v>
      </c>
      <c r="E58" s="1" t="s">
        <v>32</v>
      </c>
      <c r="F58" s="1" t="s">
        <v>29</v>
      </c>
      <c r="G58" s="1" t="s">
        <v>33</v>
      </c>
      <c r="H58" s="1" t="s">
        <v>137</v>
      </c>
      <c r="I58" s="1" t="s">
        <v>26</v>
      </c>
      <c r="J58" s="1">
        <v>23</v>
      </c>
      <c r="K58" s="1">
        <v>2062</v>
      </c>
      <c r="L58" s="1">
        <v>2062</v>
      </c>
      <c r="M58" s="1">
        <v>250000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250000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250000</v>
      </c>
      <c r="AJ58" s="1">
        <v>121</v>
      </c>
    </row>
    <row r="59" spans="1:36" x14ac:dyDescent="0.3">
      <c r="A59" s="1">
        <v>39</v>
      </c>
      <c r="B59" s="1" t="s">
        <v>14</v>
      </c>
      <c r="C59" s="1" t="s">
        <v>60</v>
      </c>
      <c r="D59" s="1" t="s">
        <v>16</v>
      </c>
      <c r="E59" s="1" t="s">
        <v>17</v>
      </c>
      <c r="F59" s="1" t="s">
        <v>29</v>
      </c>
      <c r="G59" s="1" t="s">
        <v>138</v>
      </c>
      <c r="H59" s="1" t="s">
        <v>139</v>
      </c>
      <c r="I59" s="1" t="s">
        <v>26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0</v>
      </c>
      <c r="AJ59" s="1">
        <v>0</v>
      </c>
    </row>
    <row r="60" spans="1:36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98</v>
      </c>
      <c r="H60" s="1" t="s">
        <v>141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61</v>
      </c>
      <c r="H61" s="1" t="s">
        <v>142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521</v>
      </c>
      <c r="E62" s="1" t="s">
        <v>32</v>
      </c>
      <c r="F62" s="1" t="s">
        <v>29</v>
      </c>
      <c r="G62" s="1" t="s">
        <v>33</v>
      </c>
      <c r="H62" s="1" t="s">
        <v>143</v>
      </c>
      <c r="I62" s="1" t="s">
        <v>26</v>
      </c>
      <c r="J62" s="1">
        <v>21</v>
      </c>
      <c r="K62" s="1">
        <v>2919</v>
      </c>
      <c r="L62" s="1">
        <v>2919</v>
      </c>
      <c r="M62" s="1">
        <v>392000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392000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392000</v>
      </c>
      <c r="AJ62" s="1">
        <v>134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103</v>
      </c>
      <c r="E63" s="1" t="s">
        <v>17</v>
      </c>
      <c r="F63" s="1" t="s">
        <v>29</v>
      </c>
      <c r="G63" s="1" t="s">
        <v>144</v>
      </c>
      <c r="H63" s="1" t="s">
        <v>145</v>
      </c>
      <c r="I63" s="1" t="s">
        <v>21</v>
      </c>
      <c r="J63" s="1">
        <v>18</v>
      </c>
      <c r="K63" s="1">
        <v>2369</v>
      </c>
      <c r="L63" s="1">
        <v>2369</v>
      </c>
      <c r="M63" s="1">
        <v>437606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437606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437606</v>
      </c>
      <c r="AJ63" s="1">
        <v>184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16</v>
      </c>
      <c r="E64" s="1" t="s">
        <v>17</v>
      </c>
      <c r="F64" s="1" t="s">
        <v>29</v>
      </c>
      <c r="G64" s="1" t="s">
        <v>61</v>
      </c>
      <c r="H64" s="1" t="s">
        <v>146</v>
      </c>
      <c r="I64" s="1" t="s">
        <v>26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0</v>
      </c>
      <c r="AJ64" s="1">
        <v>0</v>
      </c>
    </row>
    <row r="65" spans="1:36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17</v>
      </c>
      <c r="F65" s="1" t="s">
        <v>29</v>
      </c>
      <c r="G65" s="1" t="s">
        <v>61</v>
      </c>
      <c r="H65" s="1" t="s">
        <v>147</v>
      </c>
      <c r="I65" s="1" t="s">
        <v>26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x14ac:dyDescent="0.3">
      <c r="A66" s="1">
        <v>46</v>
      </c>
      <c r="B66" s="1" t="s">
        <v>14</v>
      </c>
      <c r="C66" s="1" t="s">
        <v>60</v>
      </c>
      <c r="D66" s="1" t="s">
        <v>78</v>
      </c>
      <c r="E66" s="1" t="s">
        <v>17</v>
      </c>
      <c r="F66" s="1" t="s">
        <v>29</v>
      </c>
      <c r="G66" s="1" t="s">
        <v>61</v>
      </c>
      <c r="H66" s="1" t="s">
        <v>148</v>
      </c>
      <c r="I66" s="1" t="s">
        <v>26</v>
      </c>
      <c r="J66" s="1">
        <v>20</v>
      </c>
      <c r="K66" s="1">
        <v>2574</v>
      </c>
      <c r="L66" s="1">
        <v>2574</v>
      </c>
      <c r="M66" s="1">
        <v>300000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300000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300000</v>
      </c>
      <c r="AJ66" s="1">
        <v>116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81</v>
      </c>
      <c r="E67" s="1" t="s">
        <v>17</v>
      </c>
      <c r="F67" s="1" t="s">
        <v>29</v>
      </c>
      <c r="G67" s="1" t="s">
        <v>61</v>
      </c>
      <c r="H67" s="1" t="s">
        <v>149</v>
      </c>
      <c r="I67" s="1" t="s">
        <v>26</v>
      </c>
      <c r="J67" s="1">
        <v>23</v>
      </c>
      <c r="K67" s="1">
        <v>4019</v>
      </c>
      <c r="L67" s="1">
        <v>3858</v>
      </c>
      <c r="M67" s="1">
        <v>378000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378000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378000</v>
      </c>
      <c r="AJ67" s="1">
        <v>94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16</v>
      </c>
      <c r="E68" s="1" t="s">
        <v>17</v>
      </c>
      <c r="F68" s="1" t="s">
        <v>29</v>
      </c>
      <c r="G68" s="1" t="s">
        <v>150</v>
      </c>
      <c r="H68" s="1" t="s">
        <v>151</v>
      </c>
      <c r="I68" s="1" t="s">
        <v>21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0</v>
      </c>
      <c r="AJ68" s="1">
        <v>0</v>
      </c>
    </row>
    <row r="69" spans="1:36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152</v>
      </c>
      <c r="G69" s="1" t="s">
        <v>153</v>
      </c>
      <c r="H69" s="1" t="s">
        <v>154</v>
      </c>
      <c r="I69" s="1" t="s">
        <v>21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37</v>
      </c>
      <c r="G70" s="1" t="s">
        <v>155</v>
      </c>
      <c r="H70" s="1" t="s">
        <v>156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29</v>
      </c>
      <c r="G71" s="1" t="s">
        <v>44</v>
      </c>
      <c r="H71" s="1" t="s">
        <v>157</v>
      </c>
      <c r="I71" s="1" t="s">
        <v>21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16</v>
      </c>
      <c r="E72" s="1" t="s">
        <v>17</v>
      </c>
      <c r="F72" s="1" t="s">
        <v>29</v>
      </c>
      <c r="G72" s="1" t="s">
        <v>44</v>
      </c>
      <c r="H72" s="1" t="s">
        <v>158</v>
      </c>
      <c r="I72" s="1" t="s">
        <v>21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0</v>
      </c>
      <c r="AJ72" s="1">
        <v>0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16</v>
      </c>
      <c r="E73" s="1" t="s">
        <v>17</v>
      </c>
      <c r="F73" s="1" t="s">
        <v>29</v>
      </c>
      <c r="G73" s="1" t="s">
        <v>44</v>
      </c>
      <c r="H73" s="1" t="s">
        <v>159</v>
      </c>
      <c r="I73" s="1" t="s">
        <v>21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0</v>
      </c>
      <c r="AJ73" s="1">
        <v>0</v>
      </c>
    </row>
    <row r="74" spans="1:36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85</v>
      </c>
      <c r="H74" s="1" t="s">
        <v>160</v>
      </c>
      <c r="I74" s="1" t="s">
        <v>26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161</v>
      </c>
      <c r="H75" s="1" t="s">
        <v>162</v>
      </c>
      <c r="I75" s="1" t="s">
        <v>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x14ac:dyDescent="0.3">
      <c r="A76" s="2"/>
      <c r="B76" s="2" t="s">
        <v>47</v>
      </c>
      <c r="C76" s="2" t="s">
        <v>60</v>
      </c>
      <c r="D76" s="2"/>
      <c r="E76" s="2"/>
      <c r="F76" s="2"/>
      <c r="G76" s="2"/>
      <c r="H76" s="2"/>
      <c r="I76" s="2"/>
      <c r="J76" s="2"/>
      <c r="K76" s="2">
        <v>38888</v>
      </c>
      <c r="L76" s="2">
        <v>38699</v>
      </c>
      <c r="M76" s="2">
        <v>5034606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5034606</v>
      </c>
      <c r="X76" s="2">
        <v>0</v>
      </c>
      <c r="Y76" s="2">
        <v>0</v>
      </c>
      <c r="Z76" s="2">
        <v>1500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1500</v>
      </c>
      <c r="AI76" s="2">
        <v>5036106</v>
      </c>
      <c r="AJ76" s="2"/>
    </row>
    <row r="77" spans="1:36" x14ac:dyDescent="0.3">
      <c r="A77" s="1">
        <v>1</v>
      </c>
      <c r="B77" s="1" t="s">
        <v>14</v>
      </c>
      <c r="C77" s="1" t="s">
        <v>163</v>
      </c>
      <c r="D77" s="1" t="s">
        <v>16</v>
      </c>
      <c r="E77" s="1" t="s">
        <v>32</v>
      </c>
      <c r="F77" s="1" t="s">
        <v>118</v>
      </c>
      <c r="G77" s="1" t="s">
        <v>164</v>
      </c>
      <c r="H77" s="1" t="s">
        <v>165</v>
      </c>
      <c r="I77" s="1" t="s">
        <v>26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7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7">
        <v>0</v>
      </c>
      <c r="AI77" s="7">
        <v>0</v>
      </c>
      <c r="AJ77" s="1">
        <v>0</v>
      </c>
    </row>
    <row r="78" spans="1:36" x14ac:dyDescent="0.3">
      <c r="A78" s="1">
        <v>2</v>
      </c>
      <c r="B78" s="1" t="s">
        <v>14</v>
      </c>
      <c r="C78" s="1" t="s">
        <v>163</v>
      </c>
      <c r="D78" s="1" t="s">
        <v>16</v>
      </c>
      <c r="E78" s="1" t="s">
        <v>17</v>
      </c>
      <c r="F78" s="1" t="s">
        <v>18</v>
      </c>
      <c r="G78" s="1" t="s">
        <v>19</v>
      </c>
      <c r="H78" s="1" t="s">
        <v>166</v>
      </c>
      <c r="I78" s="1" t="s">
        <v>21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x14ac:dyDescent="0.3">
      <c r="A79" s="1">
        <v>3</v>
      </c>
      <c r="B79" s="1" t="s">
        <v>14</v>
      </c>
      <c r="C79" s="1" t="s">
        <v>163</v>
      </c>
      <c r="D79" s="1" t="s">
        <v>16</v>
      </c>
      <c r="E79" s="1" t="s">
        <v>17</v>
      </c>
      <c r="F79" s="1" t="s">
        <v>49</v>
      </c>
      <c r="G79" s="1" t="s">
        <v>63</v>
      </c>
      <c r="H79" s="1" t="s">
        <v>167</v>
      </c>
      <c r="I79" s="1" t="s">
        <v>49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x14ac:dyDescent="0.3">
      <c r="A80" s="1">
        <v>4</v>
      </c>
      <c r="B80" s="1" t="s">
        <v>14</v>
      </c>
      <c r="C80" s="1" t="s">
        <v>163</v>
      </c>
      <c r="D80" s="1" t="s">
        <v>16</v>
      </c>
      <c r="E80" s="1" t="s">
        <v>17</v>
      </c>
      <c r="F80" s="1" t="s">
        <v>49</v>
      </c>
      <c r="G80" s="1" t="s">
        <v>63</v>
      </c>
      <c r="H80" s="1" t="s">
        <v>168</v>
      </c>
      <c r="I80" s="1" t="s">
        <v>49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x14ac:dyDescent="0.3">
      <c r="A81" s="1">
        <v>5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49</v>
      </c>
      <c r="G81" s="1" t="s">
        <v>63</v>
      </c>
      <c r="H81" s="1" t="s">
        <v>169</v>
      </c>
      <c r="I81" s="1" t="s">
        <v>49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x14ac:dyDescent="0.3">
      <c r="A82" s="1">
        <v>6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18</v>
      </c>
      <c r="G82" s="1" t="s">
        <v>19</v>
      </c>
      <c r="H82" s="1" t="s">
        <v>170</v>
      </c>
      <c r="I82" s="1" t="s">
        <v>21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x14ac:dyDescent="0.3">
      <c r="A83" s="1">
        <v>7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18</v>
      </c>
      <c r="G83" s="1" t="s">
        <v>19</v>
      </c>
      <c r="H83" s="1" t="s">
        <v>171</v>
      </c>
      <c r="I83" s="1" t="s">
        <v>21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x14ac:dyDescent="0.3">
      <c r="A84" s="1">
        <v>8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172</v>
      </c>
      <c r="I84" s="1" t="s">
        <v>21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x14ac:dyDescent="0.3">
      <c r="A85" s="1">
        <v>9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173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x14ac:dyDescent="0.3">
      <c r="A86" s="1">
        <v>10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29</v>
      </c>
      <c r="G86" s="1" t="s">
        <v>61</v>
      </c>
      <c r="H86" s="1" t="s">
        <v>174</v>
      </c>
      <c r="I86" s="1" t="s">
        <v>26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x14ac:dyDescent="0.3">
      <c r="A87" s="1">
        <v>11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18</v>
      </c>
      <c r="G87" s="1" t="s">
        <v>69</v>
      </c>
      <c r="H87" s="1" t="s">
        <v>175</v>
      </c>
      <c r="I87" s="1" t="s">
        <v>21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x14ac:dyDescent="0.3">
      <c r="A88" s="1">
        <v>12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29</v>
      </c>
      <c r="G88" s="1" t="s">
        <v>61</v>
      </c>
      <c r="H88" s="1" t="s">
        <v>176</v>
      </c>
      <c r="I88" s="1" t="s">
        <v>26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x14ac:dyDescent="0.3">
      <c r="A89" s="1">
        <v>13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18</v>
      </c>
      <c r="G89" s="1" t="s">
        <v>69</v>
      </c>
      <c r="H89" s="1" t="s">
        <v>177</v>
      </c>
      <c r="I89" s="1" t="s">
        <v>21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x14ac:dyDescent="0.3">
      <c r="A90" s="1">
        <v>14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29</v>
      </c>
      <c r="G90" s="1" t="s">
        <v>61</v>
      </c>
      <c r="H90" s="1" t="s">
        <v>178</v>
      </c>
      <c r="I90" s="1" t="s">
        <v>26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x14ac:dyDescent="0.3">
      <c r="A91" s="1">
        <v>15</v>
      </c>
      <c r="B91" s="1" t="s">
        <v>14</v>
      </c>
      <c r="C91" s="1" t="s">
        <v>163</v>
      </c>
      <c r="D91" s="1" t="s">
        <v>16</v>
      </c>
      <c r="E91" s="1" t="s">
        <v>22</v>
      </c>
      <c r="F91" s="1" t="s">
        <v>23</v>
      </c>
      <c r="G91" s="1" t="s">
        <v>24</v>
      </c>
      <c r="H91" s="1" t="s">
        <v>179</v>
      </c>
      <c r="I91" s="1" t="s">
        <v>26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x14ac:dyDescent="0.3">
      <c r="A92" s="1">
        <v>16</v>
      </c>
      <c r="B92" s="1" t="s">
        <v>14</v>
      </c>
      <c r="C92" s="1" t="s">
        <v>163</v>
      </c>
      <c r="D92" s="1" t="s">
        <v>16</v>
      </c>
      <c r="E92" s="1" t="s">
        <v>17</v>
      </c>
      <c r="F92" s="1" t="s">
        <v>29</v>
      </c>
      <c r="G92" s="1" t="s">
        <v>79</v>
      </c>
      <c r="H92" s="1" t="s">
        <v>183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x14ac:dyDescent="0.3">
      <c r="A93" s="1">
        <v>17</v>
      </c>
      <c r="B93" s="1" t="s">
        <v>14</v>
      </c>
      <c r="C93" s="1" t="s">
        <v>163</v>
      </c>
      <c r="D93" s="1" t="s">
        <v>493</v>
      </c>
      <c r="E93" s="1" t="s">
        <v>17</v>
      </c>
      <c r="F93" s="1" t="s">
        <v>29</v>
      </c>
      <c r="G93" s="1" t="s">
        <v>30</v>
      </c>
      <c r="H93" s="1" t="s">
        <v>193</v>
      </c>
      <c r="I93" s="1" t="s">
        <v>26</v>
      </c>
      <c r="J93" s="1">
        <v>21</v>
      </c>
      <c r="K93" s="1">
        <v>2098</v>
      </c>
      <c r="L93" s="1">
        <v>2098</v>
      </c>
      <c r="M93" s="1">
        <v>250000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250000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250000</v>
      </c>
      <c r="AJ93" s="1">
        <v>119</v>
      </c>
    </row>
    <row r="94" spans="1:36" x14ac:dyDescent="0.3">
      <c r="A94" s="1">
        <v>18</v>
      </c>
      <c r="B94" s="1" t="s">
        <v>14</v>
      </c>
      <c r="C94" s="1" t="s">
        <v>163</v>
      </c>
      <c r="D94" s="1" t="s">
        <v>190</v>
      </c>
      <c r="E94" s="1" t="s">
        <v>17</v>
      </c>
      <c r="F94" s="1" t="s">
        <v>29</v>
      </c>
      <c r="G94" s="1" t="s">
        <v>30</v>
      </c>
      <c r="H94" s="1" t="s">
        <v>494</v>
      </c>
      <c r="I94" s="1" t="s">
        <v>26</v>
      </c>
      <c r="J94" s="1">
        <v>14</v>
      </c>
      <c r="K94" s="1">
        <v>884</v>
      </c>
      <c r="L94" s="1">
        <v>884</v>
      </c>
      <c r="M94" s="1">
        <v>150000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150000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150000</v>
      </c>
      <c r="AJ94" s="1">
        <v>169</v>
      </c>
    </row>
    <row r="95" spans="1:36" x14ac:dyDescent="0.3">
      <c r="A95" s="1">
        <v>19</v>
      </c>
      <c r="B95" s="1" t="s">
        <v>14</v>
      </c>
      <c r="C95" s="1" t="s">
        <v>163</v>
      </c>
      <c r="D95" s="1" t="s">
        <v>16</v>
      </c>
      <c r="E95" s="1" t="s">
        <v>17</v>
      </c>
      <c r="F95" s="1" t="s">
        <v>29</v>
      </c>
      <c r="G95" s="1" t="s">
        <v>98</v>
      </c>
      <c r="H95" s="1" t="s">
        <v>194</v>
      </c>
      <c r="I95" s="1" t="s">
        <v>26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0</v>
      </c>
      <c r="AJ95" s="1">
        <v>0</v>
      </c>
    </row>
    <row r="96" spans="1:36" x14ac:dyDescent="0.3">
      <c r="A96" s="1">
        <v>20</v>
      </c>
      <c r="B96" s="1" t="s">
        <v>14</v>
      </c>
      <c r="C96" s="1" t="s">
        <v>163</v>
      </c>
      <c r="D96" s="1" t="s">
        <v>16</v>
      </c>
      <c r="E96" s="1" t="s">
        <v>17</v>
      </c>
      <c r="F96" s="1" t="s">
        <v>49</v>
      </c>
      <c r="G96" s="1" t="s">
        <v>195</v>
      </c>
      <c r="H96" s="1" t="s">
        <v>196</v>
      </c>
      <c r="I96" s="1" t="s">
        <v>49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0</v>
      </c>
      <c r="AJ96" s="1">
        <v>0</v>
      </c>
    </row>
    <row r="97" spans="1:36" x14ac:dyDescent="0.3">
      <c r="A97" s="1">
        <v>21</v>
      </c>
      <c r="B97" s="1" t="s">
        <v>14</v>
      </c>
      <c r="C97" s="1" t="s">
        <v>163</v>
      </c>
      <c r="D97" s="1" t="s">
        <v>16</v>
      </c>
      <c r="E97" s="1" t="s">
        <v>17</v>
      </c>
      <c r="F97" s="1" t="s">
        <v>18</v>
      </c>
      <c r="G97" s="1" t="s">
        <v>19</v>
      </c>
      <c r="H97" s="1" t="s">
        <v>197</v>
      </c>
      <c r="I97" s="1" t="s">
        <v>198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x14ac:dyDescent="0.3">
      <c r="A98" s="1">
        <v>22</v>
      </c>
      <c r="B98" s="1" t="s">
        <v>14</v>
      </c>
      <c r="C98" s="1" t="s">
        <v>163</v>
      </c>
      <c r="D98" s="1" t="s">
        <v>16</v>
      </c>
      <c r="E98" s="1" t="s">
        <v>17</v>
      </c>
      <c r="F98" s="1" t="s">
        <v>37</v>
      </c>
      <c r="G98" s="1" t="s">
        <v>123</v>
      </c>
      <c r="H98" s="1" t="s">
        <v>203</v>
      </c>
      <c r="I98" s="1" t="s">
        <v>21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x14ac:dyDescent="0.3">
      <c r="A99" s="1">
        <v>23</v>
      </c>
      <c r="B99" s="1" t="s">
        <v>14</v>
      </c>
      <c r="C99" s="1" t="s">
        <v>163</v>
      </c>
      <c r="D99" s="1" t="s">
        <v>184</v>
      </c>
      <c r="E99" s="1" t="s">
        <v>17</v>
      </c>
      <c r="F99" s="1" t="s">
        <v>18</v>
      </c>
      <c r="G99" s="1" t="s">
        <v>107</v>
      </c>
      <c r="H99" s="1" t="s">
        <v>508</v>
      </c>
      <c r="I99" s="1" t="s">
        <v>21</v>
      </c>
      <c r="J99" s="1">
        <v>14</v>
      </c>
      <c r="K99" s="1">
        <v>214</v>
      </c>
      <c r="L99" s="1">
        <v>214</v>
      </c>
      <c r="M99" s="1">
        <v>60000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60000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60000</v>
      </c>
      <c r="AJ99" s="1">
        <v>280</v>
      </c>
    </row>
    <row r="100" spans="1:36" x14ac:dyDescent="0.3">
      <c r="A100" s="1">
        <v>24</v>
      </c>
      <c r="B100" s="1" t="s">
        <v>14</v>
      </c>
      <c r="C100" s="1" t="s">
        <v>163</v>
      </c>
      <c r="D100" s="1" t="s">
        <v>206</v>
      </c>
      <c r="E100" s="1" t="s">
        <v>17</v>
      </c>
      <c r="F100" s="1" t="s">
        <v>18</v>
      </c>
      <c r="G100" s="1" t="s">
        <v>107</v>
      </c>
      <c r="H100" s="1" t="s">
        <v>207</v>
      </c>
      <c r="I100" s="1" t="s">
        <v>21</v>
      </c>
      <c r="J100" s="1">
        <v>22</v>
      </c>
      <c r="K100" s="1">
        <v>596</v>
      </c>
      <c r="L100" s="1">
        <v>596</v>
      </c>
      <c r="M100" s="1">
        <v>142000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142000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142000</v>
      </c>
      <c r="AJ100" s="1">
        <v>238</v>
      </c>
    </row>
    <row r="101" spans="1:36" x14ac:dyDescent="0.3">
      <c r="A101" s="1">
        <v>25</v>
      </c>
      <c r="B101" s="1" t="s">
        <v>14</v>
      </c>
      <c r="C101" s="1" t="s">
        <v>163</v>
      </c>
      <c r="D101" s="1" t="s">
        <v>208</v>
      </c>
      <c r="E101" s="1" t="s">
        <v>17</v>
      </c>
      <c r="F101" s="1" t="s">
        <v>18</v>
      </c>
      <c r="G101" s="1" t="s">
        <v>107</v>
      </c>
      <c r="H101" s="1" t="s">
        <v>209</v>
      </c>
      <c r="I101" s="1" t="s">
        <v>21</v>
      </c>
      <c r="J101" s="1">
        <v>17</v>
      </c>
      <c r="K101" s="1">
        <v>1897</v>
      </c>
      <c r="L101" s="1">
        <v>1897</v>
      </c>
      <c r="M101" s="1">
        <v>288000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288000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288000</v>
      </c>
      <c r="AJ101" s="1">
        <v>151</v>
      </c>
    </row>
    <row r="102" spans="1:36" x14ac:dyDescent="0.3">
      <c r="A102" s="1">
        <v>26</v>
      </c>
      <c r="B102" s="1" t="s">
        <v>14</v>
      </c>
      <c r="C102" s="1" t="s">
        <v>163</v>
      </c>
      <c r="D102" s="1" t="s">
        <v>204</v>
      </c>
      <c r="E102" s="1" t="s">
        <v>17</v>
      </c>
      <c r="F102" s="1" t="s">
        <v>18</v>
      </c>
      <c r="G102" s="1" t="s">
        <v>107</v>
      </c>
      <c r="H102" s="1" t="s">
        <v>211</v>
      </c>
      <c r="I102" s="1" t="s">
        <v>21</v>
      </c>
      <c r="J102" s="1">
        <v>7</v>
      </c>
      <c r="K102" s="1">
        <v>102</v>
      </c>
      <c r="L102" s="1">
        <v>102</v>
      </c>
      <c r="M102" s="1">
        <v>45000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45000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45000</v>
      </c>
      <c r="AJ102" s="1">
        <v>441</v>
      </c>
    </row>
    <row r="103" spans="1:36" x14ac:dyDescent="0.3">
      <c r="A103" s="1">
        <v>27</v>
      </c>
      <c r="B103" s="1" t="s">
        <v>14</v>
      </c>
      <c r="C103" s="1" t="s">
        <v>163</v>
      </c>
      <c r="D103" s="1" t="s">
        <v>214</v>
      </c>
      <c r="E103" s="1" t="s">
        <v>17</v>
      </c>
      <c r="F103" s="1" t="s">
        <v>29</v>
      </c>
      <c r="G103" s="1" t="s">
        <v>61</v>
      </c>
      <c r="H103" s="1" t="s">
        <v>338</v>
      </c>
      <c r="I103" s="1" t="s">
        <v>26</v>
      </c>
      <c r="J103" s="1">
        <v>25</v>
      </c>
      <c r="K103" s="1">
        <v>1704</v>
      </c>
      <c r="L103" s="1">
        <v>1704</v>
      </c>
      <c r="M103" s="1">
        <v>282000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282000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282000</v>
      </c>
      <c r="AJ103" s="1">
        <v>165</v>
      </c>
    </row>
    <row r="104" spans="1:36" x14ac:dyDescent="0.3">
      <c r="A104" s="1">
        <v>28</v>
      </c>
      <c r="B104" s="1" t="s">
        <v>14</v>
      </c>
      <c r="C104" s="1" t="s">
        <v>163</v>
      </c>
      <c r="D104" s="1" t="s">
        <v>560</v>
      </c>
      <c r="E104" s="1" t="s">
        <v>17</v>
      </c>
      <c r="F104" s="1" t="s">
        <v>29</v>
      </c>
      <c r="G104" s="1" t="s">
        <v>61</v>
      </c>
      <c r="H104" s="1" t="s">
        <v>213</v>
      </c>
      <c r="I104" s="1" t="s">
        <v>26</v>
      </c>
      <c r="J104" s="1">
        <v>24</v>
      </c>
      <c r="K104" s="1">
        <v>2361</v>
      </c>
      <c r="L104" s="1">
        <v>2361</v>
      </c>
      <c r="M104" s="1">
        <v>279000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279000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279000</v>
      </c>
      <c r="AJ104" s="1">
        <v>118</v>
      </c>
    </row>
    <row r="105" spans="1:36" x14ac:dyDescent="0.3">
      <c r="A105" s="1">
        <v>29</v>
      </c>
      <c r="B105" s="1" t="s">
        <v>14</v>
      </c>
      <c r="C105" s="1" t="s">
        <v>163</v>
      </c>
      <c r="D105" s="1" t="s">
        <v>188</v>
      </c>
      <c r="E105" s="1" t="s">
        <v>17</v>
      </c>
      <c r="F105" s="1" t="s">
        <v>18</v>
      </c>
      <c r="G105" s="1" t="s">
        <v>69</v>
      </c>
      <c r="H105" s="1" t="s">
        <v>403</v>
      </c>
      <c r="I105" s="1" t="s">
        <v>21</v>
      </c>
      <c r="J105" s="1">
        <v>22</v>
      </c>
      <c r="K105" s="1">
        <v>1086</v>
      </c>
      <c r="L105" s="1">
        <v>1086</v>
      </c>
      <c r="M105" s="1">
        <v>126000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126000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126000</v>
      </c>
      <c r="AJ105" s="1">
        <v>116</v>
      </c>
    </row>
    <row r="106" spans="1:36" x14ac:dyDescent="0.3">
      <c r="A106" s="1">
        <v>30</v>
      </c>
      <c r="B106" s="1" t="s">
        <v>14</v>
      </c>
      <c r="C106" s="1" t="s">
        <v>163</v>
      </c>
      <c r="D106" s="1" t="s">
        <v>16</v>
      </c>
      <c r="E106" s="1" t="s">
        <v>17</v>
      </c>
      <c r="F106" s="1" t="s">
        <v>37</v>
      </c>
      <c r="G106" s="1" t="s">
        <v>38</v>
      </c>
      <c r="H106" s="1" t="s">
        <v>216</v>
      </c>
      <c r="I106" s="1" t="s">
        <v>21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0</v>
      </c>
      <c r="AJ106" s="1">
        <v>0</v>
      </c>
    </row>
    <row r="107" spans="1:36" x14ac:dyDescent="0.3">
      <c r="A107" s="1">
        <v>31</v>
      </c>
      <c r="B107" s="1" t="s">
        <v>14</v>
      </c>
      <c r="C107" s="1" t="s">
        <v>163</v>
      </c>
      <c r="D107" s="1" t="s">
        <v>186</v>
      </c>
      <c r="E107" s="1" t="s">
        <v>17</v>
      </c>
      <c r="F107" s="1" t="s">
        <v>29</v>
      </c>
      <c r="G107" s="1" t="s">
        <v>129</v>
      </c>
      <c r="H107" s="1" t="s">
        <v>513</v>
      </c>
      <c r="I107" s="1" t="s">
        <v>21</v>
      </c>
      <c r="J107" s="1">
        <v>18</v>
      </c>
      <c r="K107" s="1">
        <v>553</v>
      </c>
      <c r="L107" s="1">
        <v>516</v>
      </c>
      <c r="M107" s="1">
        <v>120000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120000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120000</v>
      </c>
      <c r="AJ107" s="1">
        <v>216</v>
      </c>
    </row>
    <row r="108" spans="1:36" x14ac:dyDescent="0.3">
      <c r="A108" s="1">
        <v>32</v>
      </c>
      <c r="B108" s="1" t="s">
        <v>14</v>
      </c>
      <c r="C108" s="1" t="s">
        <v>163</v>
      </c>
      <c r="D108" s="1" t="s">
        <v>557</v>
      </c>
      <c r="E108" s="1" t="s">
        <v>17</v>
      </c>
      <c r="F108" s="1" t="s">
        <v>29</v>
      </c>
      <c r="G108" s="1" t="s">
        <v>129</v>
      </c>
      <c r="H108" s="1" t="s">
        <v>515</v>
      </c>
      <c r="I108" s="1" t="s">
        <v>21</v>
      </c>
      <c r="J108" s="1">
        <v>20</v>
      </c>
      <c r="K108" s="1">
        <v>841</v>
      </c>
      <c r="L108" s="1">
        <v>841</v>
      </c>
      <c r="M108" s="1">
        <v>191000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191000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191000</v>
      </c>
      <c r="AJ108" s="1">
        <v>227</v>
      </c>
    </row>
    <row r="109" spans="1:36" x14ac:dyDescent="0.3">
      <c r="A109" s="1">
        <v>33</v>
      </c>
      <c r="B109" s="1" t="s">
        <v>14</v>
      </c>
      <c r="C109" s="1" t="s">
        <v>163</v>
      </c>
      <c r="D109" s="1" t="s">
        <v>217</v>
      </c>
      <c r="E109" s="1" t="s">
        <v>17</v>
      </c>
      <c r="F109" s="1" t="s">
        <v>29</v>
      </c>
      <c r="G109" s="1" t="s">
        <v>129</v>
      </c>
      <c r="H109" s="1" t="s">
        <v>218</v>
      </c>
      <c r="I109" s="1" t="s">
        <v>21</v>
      </c>
      <c r="J109" s="1">
        <v>26</v>
      </c>
      <c r="K109" s="1">
        <v>1393</v>
      </c>
      <c r="L109" s="1">
        <v>1393</v>
      </c>
      <c r="M109" s="1">
        <v>309000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309000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309000</v>
      </c>
      <c r="AJ109" s="1">
        <v>221</v>
      </c>
    </row>
    <row r="110" spans="1:36" x14ac:dyDescent="0.3">
      <c r="A110" s="1">
        <v>34</v>
      </c>
      <c r="B110" s="1" t="s">
        <v>14</v>
      </c>
      <c r="C110" s="1" t="s">
        <v>163</v>
      </c>
      <c r="D110" s="1" t="s">
        <v>219</v>
      </c>
      <c r="E110" s="1" t="s">
        <v>17</v>
      </c>
      <c r="F110" s="1" t="s">
        <v>29</v>
      </c>
      <c r="G110" s="1" t="s">
        <v>129</v>
      </c>
      <c r="H110" s="1" t="s">
        <v>220</v>
      </c>
      <c r="I110" s="1" t="s">
        <v>21</v>
      </c>
      <c r="J110" s="1">
        <v>20</v>
      </c>
      <c r="K110" s="1">
        <v>1041</v>
      </c>
      <c r="L110" s="1">
        <v>1041</v>
      </c>
      <c r="M110" s="1">
        <v>186000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186000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186000</v>
      </c>
      <c r="AJ110" s="1">
        <v>178</v>
      </c>
    </row>
    <row r="111" spans="1:36" x14ac:dyDescent="0.3">
      <c r="A111" s="1">
        <v>35</v>
      </c>
      <c r="B111" s="1" t="s">
        <v>14</v>
      </c>
      <c r="C111" s="1" t="s">
        <v>163</v>
      </c>
      <c r="D111" s="1" t="s">
        <v>593</v>
      </c>
      <c r="E111" s="1" t="s">
        <v>17</v>
      </c>
      <c r="F111" s="1" t="s">
        <v>29</v>
      </c>
      <c r="G111" s="1" t="s">
        <v>129</v>
      </c>
      <c r="H111" s="1" t="s">
        <v>347</v>
      </c>
      <c r="I111" s="1" t="s">
        <v>21</v>
      </c>
      <c r="J111" s="1">
        <v>19</v>
      </c>
      <c r="K111" s="1">
        <v>687</v>
      </c>
      <c r="L111" s="1">
        <v>687</v>
      </c>
      <c r="M111" s="1">
        <v>172000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172000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172000</v>
      </c>
      <c r="AJ111" s="1">
        <v>250</v>
      </c>
    </row>
    <row r="112" spans="1:36" x14ac:dyDescent="0.3">
      <c r="A112" s="1">
        <v>36</v>
      </c>
      <c r="B112" s="1" t="s">
        <v>14</v>
      </c>
      <c r="C112" s="1" t="s">
        <v>163</v>
      </c>
      <c r="D112" s="1" t="s">
        <v>16</v>
      </c>
      <c r="E112" s="1" t="s">
        <v>17</v>
      </c>
      <c r="F112" s="1" t="s">
        <v>49</v>
      </c>
      <c r="G112" s="1" t="s">
        <v>221</v>
      </c>
      <c r="H112" s="1" t="s">
        <v>222</v>
      </c>
      <c r="I112" s="1" t="s">
        <v>49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0</v>
      </c>
      <c r="AJ112" s="1">
        <v>0</v>
      </c>
    </row>
    <row r="113" spans="1:36" x14ac:dyDescent="0.3">
      <c r="A113" s="1">
        <v>37</v>
      </c>
      <c r="B113" s="1" t="s">
        <v>14</v>
      </c>
      <c r="C113" s="1" t="s">
        <v>163</v>
      </c>
      <c r="D113" s="1" t="s">
        <v>16</v>
      </c>
      <c r="E113" s="1" t="s">
        <v>17</v>
      </c>
      <c r="F113" s="1" t="s">
        <v>152</v>
      </c>
      <c r="G113" s="1" t="s">
        <v>223</v>
      </c>
      <c r="H113" s="1" t="s">
        <v>224</v>
      </c>
      <c r="I113" s="1" t="s">
        <v>198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0</v>
      </c>
      <c r="AJ113" s="1">
        <v>0</v>
      </c>
    </row>
    <row r="114" spans="1:36" x14ac:dyDescent="0.3">
      <c r="A114" s="1">
        <v>38</v>
      </c>
      <c r="B114" s="1" t="s">
        <v>14</v>
      </c>
      <c r="C114" s="1" t="s">
        <v>163</v>
      </c>
      <c r="D114" s="1" t="s">
        <v>16</v>
      </c>
      <c r="E114" s="1" t="s">
        <v>17</v>
      </c>
      <c r="F114" s="1" t="s">
        <v>29</v>
      </c>
      <c r="G114" s="1" t="s">
        <v>227</v>
      </c>
      <c r="H114" s="1" t="s">
        <v>228</v>
      </c>
      <c r="I114" s="1" t="s">
        <v>26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0</v>
      </c>
      <c r="AJ114" s="1">
        <v>0</v>
      </c>
    </row>
    <row r="115" spans="1:36" x14ac:dyDescent="0.3">
      <c r="A115" s="1">
        <v>39</v>
      </c>
      <c r="B115" s="1" t="s">
        <v>14</v>
      </c>
      <c r="C115" s="1" t="s">
        <v>163</v>
      </c>
      <c r="D115" s="1" t="s">
        <v>16</v>
      </c>
      <c r="E115" s="1" t="s">
        <v>17</v>
      </c>
      <c r="F115" s="1" t="s">
        <v>29</v>
      </c>
      <c r="G115" s="1" t="s">
        <v>61</v>
      </c>
      <c r="H115" s="1" t="s">
        <v>229</v>
      </c>
      <c r="I115" s="1" t="s">
        <v>26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0</v>
      </c>
      <c r="AJ115" s="1">
        <v>0</v>
      </c>
    </row>
    <row r="116" spans="1:36" x14ac:dyDescent="0.3">
      <c r="A116" s="1">
        <v>40</v>
      </c>
      <c r="B116" s="1" t="s">
        <v>14</v>
      </c>
      <c r="C116" s="1" t="s">
        <v>163</v>
      </c>
      <c r="D116" s="1" t="s">
        <v>606</v>
      </c>
      <c r="E116" s="1" t="s">
        <v>17</v>
      </c>
      <c r="F116" s="1" t="s">
        <v>29</v>
      </c>
      <c r="G116" s="1" t="s">
        <v>61</v>
      </c>
      <c r="H116" s="1" t="s">
        <v>230</v>
      </c>
      <c r="I116" s="1" t="s">
        <v>26</v>
      </c>
      <c r="J116" s="1">
        <v>26</v>
      </c>
      <c r="K116" s="1">
        <v>1622</v>
      </c>
      <c r="L116" s="1">
        <v>1622</v>
      </c>
      <c r="M116" s="1">
        <v>206000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206000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206000</v>
      </c>
      <c r="AJ116" s="1">
        <v>127</v>
      </c>
    </row>
    <row r="117" spans="1:36" x14ac:dyDescent="0.3">
      <c r="A117" s="1">
        <v>41</v>
      </c>
      <c r="B117" s="1" t="s">
        <v>14</v>
      </c>
      <c r="C117" s="1" t="s">
        <v>163</v>
      </c>
      <c r="D117" s="1" t="s">
        <v>190</v>
      </c>
      <c r="E117" s="1" t="s">
        <v>17</v>
      </c>
      <c r="F117" s="1" t="s">
        <v>37</v>
      </c>
      <c r="G117" s="1" t="s">
        <v>123</v>
      </c>
      <c r="H117" s="1" t="s">
        <v>231</v>
      </c>
      <c r="I117" s="1" t="s">
        <v>21</v>
      </c>
      <c r="J117" s="1">
        <v>8</v>
      </c>
      <c r="K117" s="1">
        <v>454</v>
      </c>
      <c r="L117" s="1">
        <v>454</v>
      </c>
      <c r="M117" s="1">
        <v>80000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80000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80000</v>
      </c>
      <c r="AJ117" s="1">
        <v>176</v>
      </c>
    </row>
    <row r="118" spans="1:36" x14ac:dyDescent="0.3">
      <c r="A118" s="1">
        <v>42</v>
      </c>
      <c r="B118" s="1" t="s">
        <v>14</v>
      </c>
      <c r="C118" s="1" t="s">
        <v>163</v>
      </c>
      <c r="D118" s="1" t="s">
        <v>16</v>
      </c>
      <c r="E118" s="1" t="s">
        <v>17</v>
      </c>
      <c r="F118" s="1" t="s">
        <v>29</v>
      </c>
      <c r="G118" s="1" t="s">
        <v>98</v>
      </c>
      <c r="H118" s="1" t="s">
        <v>232</v>
      </c>
      <c r="I118" s="1" t="s">
        <v>21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0</v>
      </c>
      <c r="AJ118" s="1">
        <v>0</v>
      </c>
    </row>
    <row r="119" spans="1:36" x14ac:dyDescent="0.3">
      <c r="A119" s="1">
        <v>43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18</v>
      </c>
      <c r="G119" s="1" t="s">
        <v>69</v>
      </c>
      <c r="H119" s="1" t="s">
        <v>233</v>
      </c>
      <c r="I119" s="1" t="s">
        <v>21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x14ac:dyDescent="0.3">
      <c r="A120" s="1">
        <v>44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29</v>
      </c>
      <c r="G120" s="1" t="s">
        <v>44</v>
      </c>
      <c r="H120" s="1" t="s">
        <v>234</v>
      </c>
      <c r="I120" s="1" t="s">
        <v>21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x14ac:dyDescent="0.3">
      <c r="A121" s="1">
        <v>45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29</v>
      </c>
      <c r="G121" s="1" t="s">
        <v>44</v>
      </c>
      <c r="H121" s="1" t="s">
        <v>235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x14ac:dyDescent="0.3">
      <c r="A122" s="1">
        <v>46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29</v>
      </c>
      <c r="G122" s="1" t="s">
        <v>44</v>
      </c>
      <c r="H122" s="1" t="s">
        <v>236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x14ac:dyDescent="0.3">
      <c r="A123" s="2"/>
      <c r="B123" s="2" t="s">
        <v>47</v>
      </c>
      <c r="C123" s="2" t="s">
        <v>163</v>
      </c>
      <c r="D123" s="2"/>
      <c r="E123" s="2"/>
      <c r="F123" s="2"/>
      <c r="G123" s="2"/>
      <c r="H123" s="2"/>
      <c r="I123" s="2"/>
      <c r="J123" s="2"/>
      <c r="K123" s="2">
        <v>17533</v>
      </c>
      <c r="L123" s="2">
        <v>17496</v>
      </c>
      <c r="M123" s="2">
        <v>2886000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2886000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2886000</v>
      </c>
      <c r="AJ123" s="2"/>
    </row>
    <row r="124" spans="1:36" x14ac:dyDescent="0.3">
      <c r="A124" s="1">
        <v>1</v>
      </c>
      <c r="B124" s="1" t="s">
        <v>14</v>
      </c>
      <c r="C124" s="1" t="s">
        <v>237</v>
      </c>
      <c r="D124" s="1" t="s">
        <v>16</v>
      </c>
      <c r="E124" s="1" t="s">
        <v>17</v>
      </c>
      <c r="F124" s="1" t="s">
        <v>49</v>
      </c>
      <c r="G124" s="1" t="s">
        <v>63</v>
      </c>
      <c r="H124" s="1" t="s">
        <v>238</v>
      </c>
      <c r="I124" s="1" t="s">
        <v>49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0</v>
      </c>
      <c r="AJ124" s="1">
        <v>0</v>
      </c>
    </row>
    <row r="125" spans="1:36" x14ac:dyDescent="0.3">
      <c r="A125" s="1">
        <v>2</v>
      </c>
      <c r="B125" s="1" t="s">
        <v>14</v>
      </c>
      <c r="C125" s="1" t="s">
        <v>237</v>
      </c>
      <c r="D125" s="1" t="s">
        <v>16</v>
      </c>
      <c r="E125" s="1" t="s">
        <v>17</v>
      </c>
      <c r="F125" s="1" t="s">
        <v>29</v>
      </c>
      <c r="G125" s="1" t="s">
        <v>61</v>
      </c>
      <c r="H125" s="1" t="s">
        <v>239</v>
      </c>
      <c r="I125" s="1" t="s">
        <v>26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7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7">
        <v>0</v>
      </c>
      <c r="AI125" s="7">
        <v>0</v>
      </c>
      <c r="AJ125" s="1">
        <v>0</v>
      </c>
    </row>
    <row r="126" spans="1:36" x14ac:dyDescent="0.3">
      <c r="A126" s="1">
        <v>3</v>
      </c>
      <c r="B126" s="1" t="s">
        <v>14</v>
      </c>
      <c r="C126" s="1" t="s">
        <v>237</v>
      </c>
      <c r="D126" s="1" t="s">
        <v>16</v>
      </c>
      <c r="E126" s="1" t="s">
        <v>17</v>
      </c>
      <c r="F126" s="1" t="s">
        <v>29</v>
      </c>
      <c r="G126" s="1" t="s">
        <v>61</v>
      </c>
      <c r="H126" s="1" t="s">
        <v>240</v>
      </c>
      <c r="I126" s="1" t="s">
        <v>26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0</v>
      </c>
      <c r="AJ126" s="1">
        <v>0</v>
      </c>
    </row>
    <row r="127" spans="1:36" x14ac:dyDescent="0.3">
      <c r="A127" s="1">
        <v>4</v>
      </c>
      <c r="B127" s="1" t="s">
        <v>14</v>
      </c>
      <c r="C127" s="1" t="s">
        <v>237</v>
      </c>
      <c r="D127" s="1" t="s">
        <v>16</v>
      </c>
      <c r="E127" s="1" t="s">
        <v>17</v>
      </c>
      <c r="F127" s="1" t="s">
        <v>29</v>
      </c>
      <c r="G127" s="1" t="s">
        <v>61</v>
      </c>
      <c r="H127" s="1" t="s">
        <v>241</v>
      </c>
      <c r="I127" s="1" t="s">
        <v>26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x14ac:dyDescent="0.3">
      <c r="A128" s="1">
        <v>5</v>
      </c>
      <c r="B128" s="1" t="s">
        <v>14</v>
      </c>
      <c r="C128" s="1" t="s">
        <v>237</v>
      </c>
      <c r="D128" s="1" t="s">
        <v>16</v>
      </c>
      <c r="E128" s="1" t="s">
        <v>17</v>
      </c>
      <c r="F128" s="1" t="s">
        <v>40</v>
      </c>
      <c r="G128" s="1" t="s">
        <v>242</v>
      </c>
      <c r="H128" s="1" t="s">
        <v>243</v>
      </c>
      <c r="I128" s="1" t="s">
        <v>26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x14ac:dyDescent="0.3">
      <c r="A129" s="1">
        <v>6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29</v>
      </c>
      <c r="G129" s="1" t="s">
        <v>61</v>
      </c>
      <c r="H129" s="1" t="s">
        <v>244</v>
      </c>
      <c r="I129" s="1" t="s">
        <v>26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x14ac:dyDescent="0.3">
      <c r="A130" s="1">
        <v>7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18</v>
      </c>
      <c r="G130" s="1" t="s">
        <v>69</v>
      </c>
      <c r="H130" s="1" t="s">
        <v>245</v>
      </c>
      <c r="I130" s="1" t="s">
        <v>21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x14ac:dyDescent="0.3">
      <c r="A131" s="1">
        <v>8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246</v>
      </c>
      <c r="H131" s="1" t="s">
        <v>247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x14ac:dyDescent="0.3">
      <c r="A132" s="1">
        <v>9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29</v>
      </c>
      <c r="G132" s="1" t="s">
        <v>246</v>
      </c>
      <c r="H132" s="1" t="s">
        <v>248</v>
      </c>
      <c r="I132" s="1" t="s">
        <v>26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x14ac:dyDescent="0.3">
      <c r="A133" s="1">
        <v>10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29</v>
      </c>
      <c r="G133" s="1" t="s">
        <v>61</v>
      </c>
      <c r="H133" s="1" t="s">
        <v>249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x14ac:dyDescent="0.3">
      <c r="A134" s="1">
        <v>11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29</v>
      </c>
      <c r="G134" s="1" t="s">
        <v>61</v>
      </c>
      <c r="H134" s="1" t="s">
        <v>250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x14ac:dyDescent="0.3">
      <c r="A135" s="1">
        <v>12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61</v>
      </c>
      <c r="H135" s="1" t="s">
        <v>251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x14ac:dyDescent="0.3">
      <c r="A136" s="1">
        <v>13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79</v>
      </c>
      <c r="H136" s="1" t="s">
        <v>253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x14ac:dyDescent="0.3">
      <c r="A137" s="1">
        <v>14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61</v>
      </c>
      <c r="H137" s="1" t="s">
        <v>256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x14ac:dyDescent="0.3">
      <c r="A138" s="1">
        <v>15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61</v>
      </c>
      <c r="H138" s="1" t="s">
        <v>258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x14ac:dyDescent="0.3">
      <c r="A139" s="1">
        <v>16</v>
      </c>
      <c r="B139" s="1" t="s">
        <v>14</v>
      </c>
      <c r="C139" s="1" t="s">
        <v>237</v>
      </c>
      <c r="D139" s="1" t="s">
        <v>259</v>
      </c>
      <c r="E139" s="1" t="s">
        <v>17</v>
      </c>
      <c r="F139" s="1" t="s">
        <v>29</v>
      </c>
      <c r="G139" s="1" t="s">
        <v>61</v>
      </c>
      <c r="H139" s="1" t="s">
        <v>260</v>
      </c>
      <c r="I139" s="1" t="s">
        <v>26</v>
      </c>
      <c r="J139" s="1">
        <v>17</v>
      </c>
      <c r="K139" s="1">
        <v>2563</v>
      </c>
      <c r="L139" s="1">
        <v>2563</v>
      </c>
      <c r="M139" s="1">
        <v>420000</v>
      </c>
      <c r="N139" s="1">
        <v>0</v>
      </c>
      <c r="O139" s="1">
        <v>0</v>
      </c>
      <c r="P139" s="1">
        <v>0</v>
      </c>
      <c r="Q139" s="1">
        <v>65000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485000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485000</v>
      </c>
      <c r="AJ139" s="1">
        <v>163</v>
      </c>
    </row>
    <row r="140" spans="1:36" x14ac:dyDescent="0.3">
      <c r="A140" s="1">
        <v>17</v>
      </c>
      <c r="B140" s="1" t="s">
        <v>14</v>
      </c>
      <c r="C140" s="1" t="s">
        <v>237</v>
      </c>
      <c r="D140" s="1" t="s">
        <v>252</v>
      </c>
      <c r="E140" s="1" t="s">
        <v>17</v>
      </c>
      <c r="F140" s="1" t="s">
        <v>29</v>
      </c>
      <c r="G140" s="1" t="s">
        <v>30</v>
      </c>
      <c r="H140" s="1" t="s">
        <v>262</v>
      </c>
      <c r="I140" s="1" t="s">
        <v>26</v>
      </c>
      <c r="J140" s="1">
        <v>18</v>
      </c>
      <c r="K140" s="1">
        <v>3145</v>
      </c>
      <c r="L140" s="1">
        <v>3145</v>
      </c>
      <c r="M140" s="1">
        <v>300000</v>
      </c>
      <c r="N140" s="1">
        <v>0</v>
      </c>
      <c r="O140" s="1">
        <v>0</v>
      </c>
      <c r="P140" s="1">
        <v>0</v>
      </c>
      <c r="Q140" s="1">
        <v>60000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360000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360000</v>
      </c>
      <c r="AJ140" s="1">
        <v>95</v>
      </c>
    </row>
    <row r="141" spans="1:36" x14ac:dyDescent="0.3">
      <c r="A141" s="1">
        <v>18</v>
      </c>
      <c r="B141" s="1" t="s">
        <v>14</v>
      </c>
      <c r="C141" s="1" t="s">
        <v>237</v>
      </c>
      <c r="D141" s="1" t="s">
        <v>265</v>
      </c>
      <c r="E141" s="1" t="s">
        <v>32</v>
      </c>
      <c r="F141" s="1" t="s">
        <v>75</v>
      </c>
      <c r="G141" s="1" t="s">
        <v>76</v>
      </c>
      <c r="H141" s="1" t="s">
        <v>264</v>
      </c>
      <c r="I141" s="1" t="s">
        <v>26</v>
      </c>
      <c r="J141" s="1">
        <v>1</v>
      </c>
      <c r="K141" s="1">
        <v>186</v>
      </c>
      <c r="L141" s="1">
        <v>186</v>
      </c>
      <c r="M141" s="1">
        <v>50000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50000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50000</v>
      </c>
      <c r="AJ141" s="1">
        <v>268</v>
      </c>
    </row>
    <row r="142" spans="1:36" x14ac:dyDescent="0.3">
      <c r="A142" s="1">
        <v>19</v>
      </c>
      <c r="B142" s="1" t="s">
        <v>14</v>
      </c>
      <c r="C142" s="1" t="s">
        <v>237</v>
      </c>
      <c r="D142" s="1" t="s">
        <v>265</v>
      </c>
      <c r="E142" s="1" t="s">
        <v>17</v>
      </c>
      <c r="F142" s="1" t="s">
        <v>40</v>
      </c>
      <c r="G142" s="1" t="s">
        <v>55</v>
      </c>
      <c r="H142" s="1" t="s">
        <v>266</v>
      </c>
      <c r="I142" s="1" t="s">
        <v>21</v>
      </c>
      <c r="J142" s="1">
        <v>10</v>
      </c>
      <c r="K142" s="1">
        <v>789</v>
      </c>
      <c r="L142" s="1">
        <v>789</v>
      </c>
      <c r="M142" s="1">
        <v>50000</v>
      </c>
      <c r="N142" s="1">
        <v>0</v>
      </c>
      <c r="O142" s="1">
        <v>0</v>
      </c>
      <c r="P142" s="1">
        <v>0</v>
      </c>
      <c r="Q142" s="1">
        <v>60000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110000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110000</v>
      </c>
      <c r="AJ142" s="1">
        <v>63</v>
      </c>
    </row>
    <row r="143" spans="1:36" x14ac:dyDescent="0.3">
      <c r="A143" s="1">
        <v>20</v>
      </c>
      <c r="B143" s="1" t="s">
        <v>14</v>
      </c>
      <c r="C143" s="1" t="s">
        <v>237</v>
      </c>
      <c r="D143" s="1" t="s">
        <v>275</v>
      </c>
      <c r="E143" s="1" t="s">
        <v>32</v>
      </c>
      <c r="F143" s="1" t="s">
        <v>29</v>
      </c>
      <c r="G143" s="1" t="s">
        <v>268</v>
      </c>
      <c r="H143" s="1" t="s">
        <v>269</v>
      </c>
      <c r="I143" s="1" t="s">
        <v>26</v>
      </c>
      <c r="J143" s="1">
        <v>12</v>
      </c>
      <c r="K143" s="1">
        <v>969</v>
      </c>
      <c r="L143" s="1">
        <v>969</v>
      </c>
      <c r="M143" s="1">
        <v>140000</v>
      </c>
      <c r="N143" s="1">
        <v>0</v>
      </c>
      <c r="O143" s="1">
        <v>0</v>
      </c>
      <c r="P143" s="1">
        <v>0</v>
      </c>
      <c r="Q143" s="1">
        <v>85000</v>
      </c>
      <c r="R143" s="1">
        <v>0</v>
      </c>
      <c r="S143" s="1">
        <v>0</v>
      </c>
      <c r="T143" s="1">
        <v>0</v>
      </c>
      <c r="U143" s="1">
        <v>0</v>
      </c>
      <c r="V143" s="1">
        <v>83000</v>
      </c>
      <c r="W143" s="7">
        <v>308000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308000</v>
      </c>
      <c r="AJ143" s="1">
        <v>144</v>
      </c>
    </row>
    <row r="144" spans="1:36" x14ac:dyDescent="0.3">
      <c r="A144" s="1">
        <v>21</v>
      </c>
      <c r="B144" s="1" t="s">
        <v>14</v>
      </c>
      <c r="C144" s="1" t="s">
        <v>237</v>
      </c>
      <c r="D144" s="1" t="s">
        <v>263</v>
      </c>
      <c r="E144" s="1" t="s">
        <v>17</v>
      </c>
      <c r="F144" s="1" t="s">
        <v>29</v>
      </c>
      <c r="G144" s="1" t="s">
        <v>61</v>
      </c>
      <c r="H144" s="1" t="s">
        <v>401</v>
      </c>
      <c r="I144" s="1" t="s">
        <v>26</v>
      </c>
      <c r="J144" s="1">
        <v>23</v>
      </c>
      <c r="K144" s="1">
        <v>1784</v>
      </c>
      <c r="L144" s="1">
        <v>1784</v>
      </c>
      <c r="M144" s="1">
        <v>210000</v>
      </c>
      <c r="N144" s="1">
        <v>0</v>
      </c>
      <c r="O144" s="1">
        <v>0</v>
      </c>
      <c r="P144" s="1">
        <v>0</v>
      </c>
      <c r="Q144" s="1">
        <v>65000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275000</v>
      </c>
      <c r="X144" s="1">
        <v>0</v>
      </c>
      <c r="Y144" s="1">
        <v>0</v>
      </c>
      <c r="Z144" s="1">
        <v>1000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1000</v>
      </c>
      <c r="AI144" s="7">
        <v>276000</v>
      </c>
      <c r="AJ144" s="1">
        <v>117</v>
      </c>
    </row>
    <row r="145" spans="1:36" x14ac:dyDescent="0.3">
      <c r="A145" s="1">
        <v>22</v>
      </c>
      <c r="B145" s="1" t="s">
        <v>14</v>
      </c>
      <c r="C145" s="1" t="s">
        <v>237</v>
      </c>
      <c r="D145" s="1" t="s">
        <v>16</v>
      </c>
      <c r="E145" s="1" t="s">
        <v>17</v>
      </c>
      <c r="F145" s="1" t="s">
        <v>29</v>
      </c>
      <c r="G145" s="1" t="s">
        <v>246</v>
      </c>
      <c r="H145" s="1" t="s">
        <v>270</v>
      </c>
      <c r="I145" s="1" t="s">
        <v>21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0</v>
      </c>
      <c r="AJ145" s="1">
        <v>0</v>
      </c>
    </row>
    <row r="146" spans="1:36" x14ac:dyDescent="0.3">
      <c r="A146" s="1">
        <v>23</v>
      </c>
      <c r="B146" s="1" t="s">
        <v>14</v>
      </c>
      <c r="C146" s="1" t="s">
        <v>237</v>
      </c>
      <c r="D146" s="1" t="s">
        <v>267</v>
      </c>
      <c r="E146" s="1" t="s">
        <v>17</v>
      </c>
      <c r="F146" s="1" t="s">
        <v>29</v>
      </c>
      <c r="G146" s="1" t="s">
        <v>129</v>
      </c>
      <c r="H146" s="1" t="s">
        <v>273</v>
      </c>
      <c r="I146" s="1" t="s">
        <v>21</v>
      </c>
      <c r="J146" s="1">
        <v>22</v>
      </c>
      <c r="K146" s="1">
        <v>1384</v>
      </c>
      <c r="L146" s="1">
        <v>1384</v>
      </c>
      <c r="M146" s="1">
        <v>289000</v>
      </c>
      <c r="N146" s="1">
        <v>0</v>
      </c>
      <c r="O146" s="1">
        <v>0</v>
      </c>
      <c r="P146" s="1">
        <v>0</v>
      </c>
      <c r="Q146" s="1">
        <v>65000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354000</v>
      </c>
      <c r="X146" s="1">
        <v>0</v>
      </c>
      <c r="Y146" s="1">
        <v>0</v>
      </c>
      <c r="Z146" s="1">
        <v>500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500</v>
      </c>
      <c r="AI146" s="7">
        <v>354500</v>
      </c>
      <c r="AJ146" s="1">
        <v>208</v>
      </c>
    </row>
    <row r="147" spans="1:36" x14ac:dyDescent="0.3">
      <c r="A147" s="1">
        <v>24</v>
      </c>
      <c r="B147" s="1" t="s">
        <v>14</v>
      </c>
      <c r="C147" s="1" t="s">
        <v>237</v>
      </c>
      <c r="D147" s="1" t="s">
        <v>16</v>
      </c>
      <c r="E147" s="1" t="s">
        <v>17</v>
      </c>
      <c r="F147" s="1" t="s">
        <v>37</v>
      </c>
      <c r="G147" s="1" t="s">
        <v>83</v>
      </c>
      <c r="H147" s="1" t="s">
        <v>274</v>
      </c>
      <c r="I147" s="1" t="s">
        <v>49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0</v>
      </c>
      <c r="AJ147" s="1">
        <v>0</v>
      </c>
    </row>
    <row r="148" spans="1:36" x14ac:dyDescent="0.3">
      <c r="A148" s="1">
        <v>25</v>
      </c>
      <c r="B148" s="1" t="s">
        <v>14</v>
      </c>
      <c r="C148" s="1" t="s">
        <v>237</v>
      </c>
      <c r="D148" s="1" t="s">
        <v>594</v>
      </c>
      <c r="E148" s="1" t="s">
        <v>17</v>
      </c>
      <c r="F148" s="1" t="s">
        <v>29</v>
      </c>
      <c r="G148" s="1" t="s">
        <v>61</v>
      </c>
      <c r="H148" s="1" t="s">
        <v>276</v>
      </c>
      <c r="I148" s="1" t="s">
        <v>26</v>
      </c>
      <c r="J148" s="1">
        <v>24</v>
      </c>
      <c r="K148" s="1">
        <v>2143</v>
      </c>
      <c r="L148" s="1">
        <v>2143</v>
      </c>
      <c r="M148" s="1">
        <v>280000</v>
      </c>
      <c r="N148" s="1">
        <v>0</v>
      </c>
      <c r="O148" s="1">
        <v>0</v>
      </c>
      <c r="P148" s="1">
        <v>0</v>
      </c>
      <c r="Q148" s="1">
        <v>65000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345000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345000</v>
      </c>
      <c r="AJ148" s="1">
        <v>130</v>
      </c>
    </row>
    <row r="149" spans="1:36" x14ac:dyDescent="0.3">
      <c r="A149" s="1">
        <v>26</v>
      </c>
      <c r="B149" s="1" t="s">
        <v>14</v>
      </c>
      <c r="C149" s="1" t="s">
        <v>237</v>
      </c>
      <c r="D149" s="1" t="s">
        <v>563</v>
      </c>
      <c r="E149" s="1" t="s">
        <v>17</v>
      </c>
      <c r="F149" s="1" t="s">
        <v>29</v>
      </c>
      <c r="G149" s="1" t="s">
        <v>61</v>
      </c>
      <c r="H149" s="1" t="s">
        <v>278</v>
      </c>
      <c r="I149" s="1" t="s">
        <v>26</v>
      </c>
      <c r="J149" s="1">
        <v>23</v>
      </c>
      <c r="K149" s="1">
        <v>2589</v>
      </c>
      <c r="L149" s="1">
        <v>2589</v>
      </c>
      <c r="M149" s="1">
        <v>280000</v>
      </c>
      <c r="N149" s="1">
        <v>0</v>
      </c>
      <c r="O149" s="1">
        <v>0</v>
      </c>
      <c r="P149" s="1">
        <v>0</v>
      </c>
      <c r="Q149" s="1">
        <v>65000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345000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345000</v>
      </c>
      <c r="AJ149" s="1">
        <v>108</v>
      </c>
    </row>
    <row r="150" spans="1:36" x14ac:dyDescent="0.3">
      <c r="A150" s="1">
        <v>27</v>
      </c>
      <c r="B150" s="1" t="s">
        <v>14</v>
      </c>
      <c r="C150" s="1" t="s">
        <v>237</v>
      </c>
      <c r="D150" s="1" t="s">
        <v>279</v>
      </c>
      <c r="E150" s="1" t="s">
        <v>17</v>
      </c>
      <c r="F150" s="1" t="s">
        <v>29</v>
      </c>
      <c r="G150" s="1" t="s">
        <v>61</v>
      </c>
      <c r="H150" s="1" t="s">
        <v>280</v>
      </c>
      <c r="I150" s="1" t="s">
        <v>26</v>
      </c>
      <c r="J150" s="1">
        <v>24</v>
      </c>
      <c r="K150" s="1">
        <v>4010</v>
      </c>
      <c r="L150" s="1">
        <v>4010</v>
      </c>
      <c r="M150" s="1">
        <v>470000</v>
      </c>
      <c r="N150" s="1">
        <v>0</v>
      </c>
      <c r="O150" s="1">
        <v>0</v>
      </c>
      <c r="P150" s="1">
        <v>0</v>
      </c>
      <c r="Q150" s="1">
        <v>65000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535000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535000</v>
      </c>
      <c r="AJ150" s="1">
        <v>117</v>
      </c>
    </row>
    <row r="151" spans="1:36" x14ac:dyDescent="0.3">
      <c r="A151" s="1">
        <v>28</v>
      </c>
      <c r="B151" s="1" t="s">
        <v>14</v>
      </c>
      <c r="C151" s="1" t="s">
        <v>237</v>
      </c>
      <c r="D151" s="1" t="s">
        <v>596</v>
      </c>
      <c r="E151" s="1" t="s">
        <v>32</v>
      </c>
      <c r="F151" s="1" t="s">
        <v>29</v>
      </c>
      <c r="G151" s="1" t="s">
        <v>33</v>
      </c>
      <c r="H151" s="1" t="s">
        <v>281</v>
      </c>
      <c r="I151" s="1" t="s">
        <v>26</v>
      </c>
      <c r="J151" s="1">
        <v>20</v>
      </c>
      <c r="K151" s="1">
        <v>2068</v>
      </c>
      <c r="L151" s="1">
        <v>2068</v>
      </c>
      <c r="M151" s="1">
        <v>280000</v>
      </c>
      <c r="N151" s="1">
        <v>0</v>
      </c>
      <c r="O151" s="1">
        <v>0</v>
      </c>
      <c r="P151" s="1">
        <v>0</v>
      </c>
      <c r="Q151" s="1">
        <v>98000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378000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378000</v>
      </c>
      <c r="AJ151" s="1">
        <v>135</v>
      </c>
    </row>
    <row r="152" spans="1:36" x14ac:dyDescent="0.3">
      <c r="A152" s="1">
        <v>29</v>
      </c>
      <c r="B152" s="1" t="s">
        <v>14</v>
      </c>
      <c r="C152" s="1" t="s">
        <v>237</v>
      </c>
      <c r="D152" s="1" t="s">
        <v>16</v>
      </c>
      <c r="E152" s="1" t="s">
        <v>17</v>
      </c>
      <c r="F152" s="1" t="s">
        <v>29</v>
      </c>
      <c r="G152" s="1" t="s">
        <v>282</v>
      </c>
      <c r="H152" s="1" t="s">
        <v>283</v>
      </c>
      <c r="I152" s="1" t="s">
        <v>21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0</v>
      </c>
      <c r="AJ152" s="1">
        <v>0</v>
      </c>
    </row>
    <row r="153" spans="1:36" x14ac:dyDescent="0.3">
      <c r="A153" s="1">
        <v>30</v>
      </c>
      <c r="B153" s="1" t="s">
        <v>14</v>
      </c>
      <c r="C153" s="1" t="s">
        <v>237</v>
      </c>
      <c r="D153" s="1" t="s">
        <v>564</v>
      </c>
      <c r="E153" s="1" t="s">
        <v>32</v>
      </c>
      <c r="F153" s="1" t="s">
        <v>29</v>
      </c>
      <c r="G153" s="1" t="s">
        <v>33</v>
      </c>
      <c r="H153" s="1" t="s">
        <v>284</v>
      </c>
      <c r="I153" s="1" t="s">
        <v>26</v>
      </c>
      <c r="J153" s="1">
        <v>23</v>
      </c>
      <c r="K153" s="1">
        <v>2963</v>
      </c>
      <c r="L153" s="1">
        <v>2963</v>
      </c>
      <c r="M153" s="1">
        <v>450000</v>
      </c>
      <c r="N153" s="1">
        <v>0</v>
      </c>
      <c r="O153" s="1">
        <v>0</v>
      </c>
      <c r="P153" s="1">
        <v>0</v>
      </c>
      <c r="Q153" s="1">
        <v>98000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548000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548000</v>
      </c>
      <c r="AJ153" s="1">
        <v>151</v>
      </c>
    </row>
    <row r="154" spans="1:36" x14ac:dyDescent="0.3">
      <c r="A154" s="1">
        <v>31</v>
      </c>
      <c r="B154" s="1" t="s">
        <v>14</v>
      </c>
      <c r="C154" s="1" t="s">
        <v>237</v>
      </c>
      <c r="D154" s="1" t="s">
        <v>16</v>
      </c>
      <c r="E154" s="1" t="s">
        <v>17</v>
      </c>
      <c r="F154" s="1" t="s">
        <v>29</v>
      </c>
      <c r="G154" s="1" t="s">
        <v>61</v>
      </c>
      <c r="H154" s="1" t="s">
        <v>286</v>
      </c>
      <c r="I154" s="1" t="s">
        <v>26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0</v>
      </c>
      <c r="AJ154" s="1">
        <v>0</v>
      </c>
    </row>
    <row r="155" spans="1:36" x14ac:dyDescent="0.3">
      <c r="A155" s="1">
        <v>32</v>
      </c>
      <c r="B155" s="1" t="s">
        <v>14</v>
      </c>
      <c r="C155" s="1" t="s">
        <v>237</v>
      </c>
      <c r="D155" s="1" t="s">
        <v>16</v>
      </c>
      <c r="E155" s="1" t="s">
        <v>17</v>
      </c>
      <c r="F155" s="1" t="s">
        <v>29</v>
      </c>
      <c r="G155" s="1" t="s">
        <v>61</v>
      </c>
      <c r="H155" s="1" t="s">
        <v>287</v>
      </c>
      <c r="I155" s="1" t="s">
        <v>26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0</v>
      </c>
      <c r="AJ155" s="1">
        <v>0</v>
      </c>
    </row>
    <row r="156" spans="1:36" x14ac:dyDescent="0.3">
      <c r="A156" s="1">
        <v>33</v>
      </c>
      <c r="B156" s="1" t="s">
        <v>14</v>
      </c>
      <c r="C156" s="1" t="s">
        <v>237</v>
      </c>
      <c r="D156" s="1" t="s">
        <v>16</v>
      </c>
      <c r="E156" s="1" t="s">
        <v>17</v>
      </c>
      <c r="F156" s="1" t="s">
        <v>29</v>
      </c>
      <c r="G156" s="1" t="s">
        <v>61</v>
      </c>
      <c r="H156" s="1" t="s">
        <v>288</v>
      </c>
      <c r="I156" s="1" t="s">
        <v>26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0</v>
      </c>
      <c r="AJ156" s="1">
        <v>0</v>
      </c>
    </row>
    <row r="157" spans="1:36" x14ac:dyDescent="0.3">
      <c r="A157" s="1">
        <v>34</v>
      </c>
      <c r="B157" s="1" t="s">
        <v>14</v>
      </c>
      <c r="C157" s="1" t="s">
        <v>237</v>
      </c>
      <c r="D157" s="1" t="s">
        <v>254</v>
      </c>
      <c r="E157" s="1" t="s">
        <v>17</v>
      </c>
      <c r="F157" s="1" t="s">
        <v>29</v>
      </c>
      <c r="G157" s="1" t="s">
        <v>61</v>
      </c>
      <c r="H157" s="1" t="s">
        <v>289</v>
      </c>
      <c r="I157" s="1" t="s">
        <v>26</v>
      </c>
      <c r="J157" s="1">
        <v>21</v>
      </c>
      <c r="K157" s="1">
        <v>2703</v>
      </c>
      <c r="L157" s="1">
        <v>2703</v>
      </c>
      <c r="M157" s="1">
        <v>240000</v>
      </c>
      <c r="N157" s="1">
        <v>0</v>
      </c>
      <c r="O157" s="1">
        <v>0</v>
      </c>
      <c r="P157" s="1">
        <v>0</v>
      </c>
      <c r="Q157" s="1">
        <v>65000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305000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305000</v>
      </c>
      <c r="AJ157" s="1">
        <v>88</v>
      </c>
    </row>
    <row r="158" spans="1:36" x14ac:dyDescent="0.3">
      <c r="A158" s="1">
        <v>35</v>
      </c>
      <c r="B158" s="1" t="s">
        <v>14</v>
      </c>
      <c r="C158" s="1" t="s">
        <v>237</v>
      </c>
      <c r="D158" s="1" t="s">
        <v>608</v>
      </c>
      <c r="E158" s="1" t="s">
        <v>17</v>
      </c>
      <c r="F158" s="1" t="s">
        <v>29</v>
      </c>
      <c r="G158" s="1" t="s">
        <v>61</v>
      </c>
      <c r="H158" s="1" t="s">
        <v>290</v>
      </c>
      <c r="I158" s="1" t="s">
        <v>26</v>
      </c>
      <c r="J158" s="1">
        <v>24</v>
      </c>
      <c r="K158" s="1">
        <v>3516</v>
      </c>
      <c r="L158" s="1">
        <v>3516</v>
      </c>
      <c r="M158" s="1">
        <v>360000</v>
      </c>
      <c r="N158" s="1">
        <v>0</v>
      </c>
      <c r="O158" s="1">
        <v>0</v>
      </c>
      <c r="P158" s="1">
        <v>0</v>
      </c>
      <c r="Q158" s="1">
        <v>65000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425000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425000</v>
      </c>
      <c r="AJ158" s="1">
        <v>102</v>
      </c>
    </row>
    <row r="159" spans="1:36" x14ac:dyDescent="0.3">
      <c r="A159" s="1">
        <v>36</v>
      </c>
      <c r="B159" s="1" t="s">
        <v>14</v>
      </c>
      <c r="C159" s="1" t="s">
        <v>237</v>
      </c>
      <c r="D159" s="1" t="s">
        <v>561</v>
      </c>
      <c r="E159" s="1" t="s">
        <v>17</v>
      </c>
      <c r="F159" s="1" t="s">
        <v>29</v>
      </c>
      <c r="G159" s="1" t="s">
        <v>61</v>
      </c>
      <c r="H159" s="1" t="s">
        <v>291</v>
      </c>
      <c r="I159" s="1" t="s">
        <v>26</v>
      </c>
      <c r="J159" s="1">
        <v>21</v>
      </c>
      <c r="K159" s="1">
        <v>3128</v>
      </c>
      <c r="L159" s="1">
        <v>3128</v>
      </c>
      <c r="M159" s="1">
        <v>338000</v>
      </c>
      <c r="N159" s="1">
        <v>0</v>
      </c>
      <c r="O159" s="1">
        <v>0</v>
      </c>
      <c r="P159" s="1">
        <v>0</v>
      </c>
      <c r="Q159" s="1">
        <v>65000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403000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403000</v>
      </c>
      <c r="AJ159" s="1">
        <v>108</v>
      </c>
    </row>
    <row r="160" spans="1:36" x14ac:dyDescent="0.3">
      <c r="A160" s="1">
        <v>37</v>
      </c>
      <c r="B160" s="1" t="s">
        <v>14</v>
      </c>
      <c r="C160" s="1" t="s">
        <v>237</v>
      </c>
      <c r="D160" s="1" t="s">
        <v>16</v>
      </c>
      <c r="E160" s="1" t="s">
        <v>17</v>
      </c>
      <c r="F160" s="1" t="s">
        <v>29</v>
      </c>
      <c r="G160" s="1" t="s">
        <v>44</v>
      </c>
      <c r="H160" s="1" t="s">
        <v>292</v>
      </c>
      <c r="I160" s="1" t="s">
        <v>21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0</v>
      </c>
      <c r="AJ160" s="1">
        <v>0</v>
      </c>
    </row>
    <row r="161" spans="1:36" x14ac:dyDescent="0.3">
      <c r="A161" s="1">
        <v>38</v>
      </c>
      <c r="B161" s="1" t="s">
        <v>14</v>
      </c>
      <c r="C161" s="1" t="s">
        <v>237</v>
      </c>
      <c r="D161" s="1" t="s">
        <v>16</v>
      </c>
      <c r="E161" s="1" t="s">
        <v>17</v>
      </c>
      <c r="F161" s="1" t="s">
        <v>29</v>
      </c>
      <c r="G161" s="1" t="s">
        <v>98</v>
      </c>
      <c r="H161" s="1" t="s">
        <v>293</v>
      </c>
      <c r="I161" s="1" t="s">
        <v>21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0</v>
      </c>
      <c r="AJ161" s="1">
        <v>0</v>
      </c>
    </row>
    <row r="162" spans="1:36" x14ac:dyDescent="0.3">
      <c r="A162" s="1">
        <v>39</v>
      </c>
      <c r="B162" s="1" t="s">
        <v>14</v>
      </c>
      <c r="C162" s="1" t="s">
        <v>237</v>
      </c>
      <c r="D162" s="1" t="s">
        <v>16</v>
      </c>
      <c r="E162" s="1" t="s">
        <v>17</v>
      </c>
      <c r="F162" s="1" t="s">
        <v>37</v>
      </c>
      <c r="G162" s="1" t="s">
        <v>83</v>
      </c>
      <c r="H162" s="1" t="s">
        <v>294</v>
      </c>
      <c r="I162" s="1" t="s">
        <v>21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0</v>
      </c>
      <c r="AJ162" s="1">
        <v>0</v>
      </c>
    </row>
    <row r="163" spans="1:36" x14ac:dyDescent="0.3">
      <c r="A163" s="2"/>
      <c r="B163" s="2" t="s">
        <v>47</v>
      </c>
      <c r="C163" s="2" t="s">
        <v>237</v>
      </c>
      <c r="D163" s="2"/>
      <c r="E163" s="2"/>
      <c r="F163" s="2"/>
      <c r="G163" s="2"/>
      <c r="H163" s="2"/>
      <c r="I163" s="2"/>
      <c r="J163" s="2"/>
      <c r="K163" s="2">
        <v>33940</v>
      </c>
      <c r="L163" s="2">
        <v>33940</v>
      </c>
      <c r="M163" s="2">
        <v>4157000</v>
      </c>
      <c r="N163" s="2">
        <v>0</v>
      </c>
      <c r="O163" s="2">
        <v>0</v>
      </c>
      <c r="P163" s="2">
        <v>0</v>
      </c>
      <c r="Q163" s="2">
        <v>986000</v>
      </c>
      <c r="R163" s="2">
        <v>0</v>
      </c>
      <c r="S163" s="2">
        <v>0</v>
      </c>
      <c r="T163" s="2">
        <v>0</v>
      </c>
      <c r="U163" s="2">
        <v>0</v>
      </c>
      <c r="V163" s="2">
        <v>83000</v>
      </c>
      <c r="W163" s="2">
        <v>5226000</v>
      </c>
      <c r="X163" s="2">
        <v>0</v>
      </c>
      <c r="Y163" s="2">
        <v>0</v>
      </c>
      <c r="Z163" s="2">
        <v>1500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1500</v>
      </c>
      <c r="AI163" s="2">
        <v>5227500</v>
      </c>
      <c r="AJ163" s="2"/>
    </row>
    <row r="164" spans="1:36" x14ac:dyDescent="0.3">
      <c r="A164" s="1">
        <v>1</v>
      </c>
      <c r="B164" s="1" t="s">
        <v>14</v>
      </c>
      <c r="C164" s="1" t="s">
        <v>295</v>
      </c>
      <c r="D164" s="1" t="s">
        <v>16</v>
      </c>
      <c r="E164" s="1" t="s">
        <v>17</v>
      </c>
      <c r="F164" s="1" t="s">
        <v>29</v>
      </c>
      <c r="G164" s="1" t="s">
        <v>61</v>
      </c>
      <c r="H164" s="1" t="s">
        <v>296</v>
      </c>
      <c r="I164" s="1" t="s">
        <v>26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0</v>
      </c>
      <c r="AJ164" s="1">
        <v>0</v>
      </c>
    </row>
    <row r="165" spans="1:36" x14ac:dyDescent="0.3">
      <c r="A165" s="1">
        <v>2</v>
      </c>
      <c r="B165" s="1" t="s">
        <v>14</v>
      </c>
      <c r="C165" s="1" t="s">
        <v>295</v>
      </c>
      <c r="D165" s="1" t="s">
        <v>16</v>
      </c>
      <c r="E165" s="1" t="s">
        <v>17</v>
      </c>
      <c r="F165" s="1" t="s">
        <v>18</v>
      </c>
      <c r="G165" s="1" t="s">
        <v>19</v>
      </c>
      <c r="H165" s="1" t="s">
        <v>297</v>
      </c>
      <c r="I165" s="1" t="s">
        <v>21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0</v>
      </c>
      <c r="AJ165" s="1">
        <v>0</v>
      </c>
    </row>
    <row r="166" spans="1:36" x14ac:dyDescent="0.3">
      <c r="A166" s="1">
        <v>3</v>
      </c>
      <c r="B166" s="1" t="s">
        <v>14</v>
      </c>
      <c r="C166" s="1" t="s">
        <v>295</v>
      </c>
      <c r="D166" s="1" t="s">
        <v>16</v>
      </c>
      <c r="E166" s="1" t="s">
        <v>17</v>
      </c>
      <c r="F166" s="1" t="s">
        <v>29</v>
      </c>
      <c r="G166" s="1" t="s">
        <v>246</v>
      </c>
      <c r="H166" s="1" t="s">
        <v>298</v>
      </c>
      <c r="I166" s="1" t="s">
        <v>26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7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0</v>
      </c>
      <c r="AJ166" s="1">
        <v>0</v>
      </c>
    </row>
    <row r="167" spans="1:36" x14ac:dyDescent="0.3">
      <c r="A167" s="1">
        <v>4</v>
      </c>
      <c r="B167" s="1" t="s">
        <v>14</v>
      </c>
      <c r="C167" s="1" t="s">
        <v>295</v>
      </c>
      <c r="D167" s="1" t="s">
        <v>16</v>
      </c>
      <c r="E167" s="1" t="s">
        <v>17</v>
      </c>
      <c r="F167" s="1" t="s">
        <v>18</v>
      </c>
      <c r="G167" s="1" t="s">
        <v>19</v>
      </c>
      <c r="H167" s="1" t="s">
        <v>299</v>
      </c>
      <c r="I167" s="1" t="s">
        <v>21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0</v>
      </c>
      <c r="AJ167" s="1">
        <v>0</v>
      </c>
    </row>
    <row r="168" spans="1:36" x14ac:dyDescent="0.3">
      <c r="A168" s="1">
        <v>5</v>
      </c>
      <c r="B168" s="1" t="s">
        <v>14</v>
      </c>
      <c r="C168" s="1" t="s">
        <v>295</v>
      </c>
      <c r="D168" s="1" t="s">
        <v>16</v>
      </c>
      <c r="E168" s="1" t="s">
        <v>17</v>
      </c>
      <c r="F168" s="1" t="s">
        <v>29</v>
      </c>
      <c r="G168" s="1" t="s">
        <v>61</v>
      </c>
      <c r="H168" s="1" t="s">
        <v>300</v>
      </c>
      <c r="I168" s="1" t="s">
        <v>26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x14ac:dyDescent="0.3">
      <c r="A169" s="1">
        <v>6</v>
      </c>
      <c r="B169" s="1" t="s">
        <v>14</v>
      </c>
      <c r="C169" s="1" t="s">
        <v>295</v>
      </c>
      <c r="D169" s="1" t="s">
        <v>16</v>
      </c>
      <c r="E169" s="1" t="s">
        <v>17</v>
      </c>
      <c r="F169" s="1" t="s">
        <v>29</v>
      </c>
      <c r="G169" s="1" t="s">
        <v>61</v>
      </c>
      <c r="H169" s="1" t="s">
        <v>301</v>
      </c>
      <c r="I169" s="1" t="s">
        <v>26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x14ac:dyDescent="0.3">
      <c r="A170" s="1">
        <v>7</v>
      </c>
      <c r="B170" s="1" t="s">
        <v>14</v>
      </c>
      <c r="C170" s="1" t="s">
        <v>295</v>
      </c>
      <c r="D170" s="1" t="s">
        <v>16</v>
      </c>
      <c r="E170" s="1" t="s">
        <v>17</v>
      </c>
      <c r="F170" s="1" t="s">
        <v>18</v>
      </c>
      <c r="G170" s="1" t="s">
        <v>19</v>
      </c>
      <c r="H170" s="1" t="s">
        <v>302</v>
      </c>
      <c r="I170" s="1" t="s">
        <v>198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x14ac:dyDescent="0.3">
      <c r="A171" s="1">
        <v>8</v>
      </c>
      <c r="B171" s="1" t="s">
        <v>14</v>
      </c>
      <c r="C171" s="1" t="s">
        <v>295</v>
      </c>
      <c r="D171" s="1" t="s">
        <v>16</v>
      </c>
      <c r="E171" s="1" t="s">
        <v>17</v>
      </c>
      <c r="F171" s="1" t="s">
        <v>40</v>
      </c>
      <c r="G171" s="1" t="s">
        <v>242</v>
      </c>
      <c r="H171" s="1" t="s">
        <v>303</v>
      </c>
      <c r="I171" s="1" t="s">
        <v>26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x14ac:dyDescent="0.3">
      <c r="A172" s="1">
        <v>9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29</v>
      </c>
      <c r="G172" s="1" t="s">
        <v>61</v>
      </c>
      <c r="H172" s="1" t="s">
        <v>304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x14ac:dyDescent="0.3">
      <c r="A173" s="1">
        <v>10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29</v>
      </c>
      <c r="G173" s="1" t="s">
        <v>61</v>
      </c>
      <c r="H173" s="1" t="s">
        <v>305</v>
      </c>
      <c r="I173" s="1" t="s">
        <v>26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x14ac:dyDescent="0.3">
      <c r="A174" s="1">
        <v>11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29</v>
      </c>
      <c r="G174" s="1" t="s">
        <v>61</v>
      </c>
      <c r="H174" s="1" t="s">
        <v>306</v>
      </c>
      <c r="I174" s="1" t="s">
        <v>26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x14ac:dyDescent="0.3">
      <c r="A175" s="1">
        <v>12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29</v>
      </c>
      <c r="G175" s="1" t="s">
        <v>61</v>
      </c>
      <c r="H175" s="1" t="s">
        <v>307</v>
      </c>
      <c r="I175" s="1" t="s">
        <v>26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x14ac:dyDescent="0.3">
      <c r="A176" s="1">
        <v>13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18</v>
      </c>
      <c r="G176" s="1" t="s">
        <v>69</v>
      </c>
      <c r="H176" s="1" t="s">
        <v>308</v>
      </c>
      <c r="I176" s="1" t="s">
        <v>21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x14ac:dyDescent="0.3">
      <c r="A177" s="1">
        <v>14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18</v>
      </c>
      <c r="G177" s="1" t="s">
        <v>69</v>
      </c>
      <c r="H177" s="1" t="s">
        <v>309</v>
      </c>
      <c r="I177" s="1" t="s">
        <v>21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x14ac:dyDescent="0.3">
      <c r="A178" s="1">
        <v>15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310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x14ac:dyDescent="0.3">
      <c r="A179" s="1">
        <v>16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29</v>
      </c>
      <c r="G179" s="1" t="s">
        <v>79</v>
      </c>
      <c r="H179" s="1" t="s">
        <v>312</v>
      </c>
      <c r="I179" s="1" t="s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x14ac:dyDescent="0.3">
      <c r="A180" s="1">
        <v>17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18</v>
      </c>
      <c r="G180" s="1" t="s">
        <v>104</v>
      </c>
      <c r="H180" s="1" t="s">
        <v>314</v>
      </c>
      <c r="I180" s="1" t="s">
        <v>21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x14ac:dyDescent="0.3">
      <c r="A181" s="1">
        <v>18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29</v>
      </c>
      <c r="G181" s="1" t="s">
        <v>79</v>
      </c>
      <c r="H181" s="1" t="s">
        <v>316</v>
      </c>
      <c r="I181" s="1" t="s">
        <v>26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x14ac:dyDescent="0.3">
      <c r="A182" s="1">
        <v>19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29</v>
      </c>
      <c r="G182" s="1" t="s">
        <v>79</v>
      </c>
      <c r="H182" s="1" t="s">
        <v>318</v>
      </c>
      <c r="I182" s="1" t="s">
        <v>26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x14ac:dyDescent="0.3">
      <c r="A183" s="1">
        <v>20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18</v>
      </c>
      <c r="G183" s="1" t="s">
        <v>104</v>
      </c>
      <c r="H183" s="1" t="s">
        <v>320</v>
      </c>
      <c r="I183" s="1" t="s">
        <v>21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x14ac:dyDescent="0.3">
      <c r="A184" s="1">
        <v>21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29</v>
      </c>
      <c r="G184" s="1" t="s">
        <v>85</v>
      </c>
      <c r="H184" s="1" t="s">
        <v>321</v>
      </c>
      <c r="I184" s="1" t="s">
        <v>26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x14ac:dyDescent="0.3">
      <c r="A185" s="1">
        <v>22</v>
      </c>
      <c r="B185" s="1" t="s">
        <v>14</v>
      </c>
      <c r="C185" s="1" t="s">
        <v>295</v>
      </c>
      <c r="D185" s="1" t="s">
        <v>569</v>
      </c>
      <c r="E185" s="1" t="s">
        <v>17</v>
      </c>
      <c r="F185" s="1" t="s">
        <v>49</v>
      </c>
      <c r="G185" s="1" t="s">
        <v>88</v>
      </c>
      <c r="H185" s="1" t="s">
        <v>185</v>
      </c>
      <c r="I185" s="1" t="s">
        <v>49</v>
      </c>
      <c r="J185" s="1">
        <v>14</v>
      </c>
      <c r="K185" s="1">
        <v>957</v>
      </c>
      <c r="L185" s="1">
        <v>957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x14ac:dyDescent="0.3">
      <c r="A186" s="1">
        <v>23</v>
      </c>
      <c r="B186" s="1" t="s">
        <v>14</v>
      </c>
      <c r="C186" s="1" t="s">
        <v>295</v>
      </c>
      <c r="D186" s="1" t="s">
        <v>598</v>
      </c>
      <c r="E186" s="1" t="s">
        <v>17</v>
      </c>
      <c r="F186" s="1" t="s">
        <v>49</v>
      </c>
      <c r="G186" s="1" t="s">
        <v>88</v>
      </c>
      <c r="H186" s="1" t="s">
        <v>189</v>
      </c>
      <c r="I186" s="1" t="s">
        <v>49</v>
      </c>
      <c r="J186" s="1">
        <v>18</v>
      </c>
      <c r="K186" s="1">
        <v>1162</v>
      </c>
      <c r="L186" s="1">
        <v>1162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0</v>
      </c>
      <c r="AJ186" s="1">
        <v>0</v>
      </c>
    </row>
    <row r="187" spans="1:36" x14ac:dyDescent="0.3">
      <c r="A187" s="1">
        <v>24</v>
      </c>
      <c r="B187" s="1" t="s">
        <v>14</v>
      </c>
      <c r="C187" s="1" t="s">
        <v>295</v>
      </c>
      <c r="D187" s="1" t="s">
        <v>315</v>
      </c>
      <c r="E187" s="1" t="s">
        <v>17</v>
      </c>
      <c r="F187" s="1" t="s">
        <v>49</v>
      </c>
      <c r="G187" s="1" t="s">
        <v>88</v>
      </c>
      <c r="H187" s="1" t="s">
        <v>191</v>
      </c>
      <c r="I187" s="1" t="s">
        <v>49</v>
      </c>
      <c r="J187" s="1">
        <v>12</v>
      </c>
      <c r="K187" s="1">
        <v>955</v>
      </c>
      <c r="L187" s="1">
        <v>955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25</v>
      </c>
      <c r="B188" s="1" t="s">
        <v>14</v>
      </c>
      <c r="C188" s="1" t="s">
        <v>295</v>
      </c>
      <c r="D188" s="1" t="s">
        <v>16</v>
      </c>
      <c r="E188" s="1" t="s">
        <v>17</v>
      </c>
      <c r="F188" s="1" t="s">
        <v>29</v>
      </c>
      <c r="G188" s="1" t="s">
        <v>246</v>
      </c>
      <c r="H188" s="1" t="s">
        <v>324</v>
      </c>
      <c r="I188" s="1" t="s">
        <v>26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26</v>
      </c>
      <c r="B189" s="1" t="s">
        <v>14</v>
      </c>
      <c r="C189" s="1" t="s">
        <v>295</v>
      </c>
      <c r="D189" s="1" t="s">
        <v>16</v>
      </c>
      <c r="E189" s="1" t="s">
        <v>17</v>
      </c>
      <c r="F189" s="1" t="s">
        <v>29</v>
      </c>
      <c r="G189" s="1" t="s">
        <v>30</v>
      </c>
      <c r="H189" s="1" t="s">
        <v>325</v>
      </c>
      <c r="I189" s="1" t="s">
        <v>26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x14ac:dyDescent="0.3">
      <c r="A190" s="1">
        <v>27</v>
      </c>
      <c r="B190" s="1" t="s">
        <v>14</v>
      </c>
      <c r="C190" s="1" t="s">
        <v>295</v>
      </c>
      <c r="D190" s="1" t="s">
        <v>16</v>
      </c>
      <c r="E190" s="1" t="s">
        <v>32</v>
      </c>
      <c r="F190" s="1" t="s">
        <v>75</v>
      </c>
      <c r="G190" s="1" t="s">
        <v>76</v>
      </c>
      <c r="H190" s="1" t="s">
        <v>326</v>
      </c>
      <c r="I190" s="1" t="s">
        <v>26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x14ac:dyDescent="0.3">
      <c r="A191" s="1">
        <v>28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37</v>
      </c>
      <c r="G191" s="1" t="s">
        <v>83</v>
      </c>
      <c r="H191" s="1" t="s">
        <v>327</v>
      </c>
      <c r="I191" s="1" t="s">
        <v>21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x14ac:dyDescent="0.3">
      <c r="A192" s="1">
        <v>29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37</v>
      </c>
      <c r="G192" s="1" t="s">
        <v>38</v>
      </c>
      <c r="H192" s="1" t="s">
        <v>328</v>
      </c>
      <c r="I192" s="1" t="s">
        <v>21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30</v>
      </c>
      <c r="B193" s="1" t="s">
        <v>14</v>
      </c>
      <c r="C193" s="1" t="s">
        <v>295</v>
      </c>
      <c r="D193" s="1" t="s">
        <v>16</v>
      </c>
      <c r="E193" s="1" t="s">
        <v>17</v>
      </c>
      <c r="F193" s="1" t="s">
        <v>37</v>
      </c>
      <c r="G193" s="1" t="s">
        <v>38</v>
      </c>
      <c r="H193" s="1" t="s">
        <v>329</v>
      </c>
      <c r="I193" s="1" t="s">
        <v>21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x14ac:dyDescent="0.3">
      <c r="A194" s="1">
        <v>31</v>
      </c>
      <c r="B194" s="1" t="s">
        <v>14</v>
      </c>
      <c r="C194" s="1" t="s">
        <v>295</v>
      </c>
      <c r="D194" s="1" t="s">
        <v>567</v>
      </c>
      <c r="E194" s="1" t="s">
        <v>32</v>
      </c>
      <c r="F194" s="1" t="s">
        <v>29</v>
      </c>
      <c r="G194" s="1" t="s">
        <v>268</v>
      </c>
      <c r="H194" s="1" t="s">
        <v>331</v>
      </c>
      <c r="I194" s="1" t="s">
        <v>26</v>
      </c>
      <c r="J194" s="1">
        <v>23</v>
      </c>
      <c r="K194" s="1">
        <v>2499</v>
      </c>
      <c r="L194" s="1">
        <v>2499</v>
      </c>
      <c r="M194" s="1">
        <v>379000</v>
      </c>
      <c r="N194" s="1">
        <v>0</v>
      </c>
      <c r="O194" s="1">
        <v>0</v>
      </c>
      <c r="P194" s="1">
        <v>0</v>
      </c>
      <c r="Q194" s="1">
        <v>5000</v>
      </c>
      <c r="R194" s="1">
        <v>0</v>
      </c>
      <c r="S194" s="1">
        <v>0</v>
      </c>
      <c r="T194" s="1">
        <v>0</v>
      </c>
      <c r="U194" s="1">
        <v>0</v>
      </c>
      <c r="V194" s="1">
        <v>24059</v>
      </c>
      <c r="W194" s="7">
        <v>408059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408059</v>
      </c>
      <c r="AJ194" s="1">
        <v>151</v>
      </c>
    </row>
    <row r="195" spans="1:36" x14ac:dyDescent="0.3">
      <c r="A195" s="1">
        <v>32</v>
      </c>
      <c r="B195" s="1" t="s">
        <v>14</v>
      </c>
      <c r="C195" s="1" t="s">
        <v>295</v>
      </c>
      <c r="D195" s="1" t="s">
        <v>16</v>
      </c>
      <c r="E195" s="1" t="s">
        <v>17</v>
      </c>
      <c r="F195" s="1" t="s">
        <v>37</v>
      </c>
      <c r="G195" s="1" t="s">
        <v>38</v>
      </c>
      <c r="H195" s="1" t="s">
        <v>332</v>
      </c>
      <c r="I195" s="1" t="s">
        <v>21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x14ac:dyDescent="0.3">
      <c r="A196" s="1">
        <v>33</v>
      </c>
      <c r="B196" s="1" t="s">
        <v>14</v>
      </c>
      <c r="C196" s="1" t="s">
        <v>295</v>
      </c>
      <c r="D196" s="1" t="s">
        <v>728</v>
      </c>
      <c r="E196" s="1" t="s">
        <v>17</v>
      </c>
      <c r="F196" s="1" t="s">
        <v>49</v>
      </c>
      <c r="G196" s="1" t="s">
        <v>101</v>
      </c>
      <c r="H196" s="1" t="s">
        <v>200</v>
      </c>
      <c r="I196" s="1" t="s">
        <v>49</v>
      </c>
      <c r="J196" s="1">
        <v>19</v>
      </c>
      <c r="K196" s="1">
        <v>1441</v>
      </c>
      <c r="L196" s="1">
        <v>1441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0</v>
      </c>
      <c r="AJ196" s="1">
        <v>0</v>
      </c>
    </row>
    <row r="197" spans="1:36" x14ac:dyDescent="0.3">
      <c r="A197" s="1">
        <v>34</v>
      </c>
      <c r="B197" s="1" t="s">
        <v>14</v>
      </c>
      <c r="C197" s="1" t="s">
        <v>295</v>
      </c>
      <c r="D197" s="1" t="s">
        <v>342</v>
      </c>
      <c r="E197" s="1" t="s">
        <v>17</v>
      </c>
      <c r="F197" s="1" t="s">
        <v>49</v>
      </c>
      <c r="G197" s="1" t="s">
        <v>101</v>
      </c>
      <c r="H197" s="1" t="s">
        <v>202</v>
      </c>
      <c r="I197" s="1" t="s">
        <v>49</v>
      </c>
      <c r="J197" s="1">
        <v>22</v>
      </c>
      <c r="K197" s="1">
        <v>1653</v>
      </c>
      <c r="L197" s="1">
        <v>1653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0</v>
      </c>
      <c r="AJ197" s="1">
        <v>0</v>
      </c>
    </row>
    <row r="198" spans="1:36" x14ac:dyDescent="0.3">
      <c r="A198" s="1">
        <v>35</v>
      </c>
      <c r="B198" s="1" t="s">
        <v>14</v>
      </c>
      <c r="C198" s="1" t="s">
        <v>295</v>
      </c>
      <c r="D198" s="1" t="s">
        <v>16</v>
      </c>
      <c r="E198" s="1" t="s">
        <v>17</v>
      </c>
      <c r="F198" s="1" t="s">
        <v>18</v>
      </c>
      <c r="G198" s="1" t="s">
        <v>104</v>
      </c>
      <c r="H198" s="1" t="s">
        <v>334</v>
      </c>
      <c r="I198" s="1" t="s">
        <v>21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0</v>
      </c>
      <c r="AJ198" s="1">
        <v>0</v>
      </c>
    </row>
    <row r="199" spans="1:36" x14ac:dyDescent="0.3">
      <c r="A199" s="1">
        <v>36</v>
      </c>
      <c r="B199" s="1" t="s">
        <v>14</v>
      </c>
      <c r="C199" s="1" t="s">
        <v>295</v>
      </c>
      <c r="D199" s="1" t="s">
        <v>335</v>
      </c>
      <c r="E199" s="1" t="s">
        <v>17</v>
      </c>
      <c r="F199" s="1" t="s">
        <v>18</v>
      </c>
      <c r="G199" s="1" t="s">
        <v>107</v>
      </c>
      <c r="H199" s="1" t="s">
        <v>336</v>
      </c>
      <c r="I199" s="1" t="s">
        <v>21</v>
      </c>
      <c r="J199" s="1">
        <v>20</v>
      </c>
      <c r="K199" s="1">
        <v>2674</v>
      </c>
      <c r="L199" s="1">
        <v>2674</v>
      </c>
      <c r="M199" s="1">
        <v>317000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317000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317000</v>
      </c>
      <c r="AJ199" s="1">
        <v>118</v>
      </c>
    </row>
    <row r="200" spans="1:36" x14ac:dyDescent="0.3">
      <c r="A200" s="1">
        <v>37</v>
      </c>
      <c r="B200" s="1" t="s">
        <v>14</v>
      </c>
      <c r="C200" s="1" t="s">
        <v>295</v>
      </c>
      <c r="D200" s="1" t="s">
        <v>568</v>
      </c>
      <c r="E200" s="1" t="s">
        <v>17</v>
      </c>
      <c r="F200" s="1" t="s">
        <v>29</v>
      </c>
      <c r="G200" s="1" t="s">
        <v>61</v>
      </c>
      <c r="H200" s="1" t="s">
        <v>339</v>
      </c>
      <c r="I200" s="1" t="s">
        <v>26</v>
      </c>
      <c r="J200" s="1">
        <v>23</v>
      </c>
      <c r="K200" s="1">
        <v>3201</v>
      </c>
      <c r="L200" s="1">
        <v>3201</v>
      </c>
      <c r="M200" s="1">
        <v>280000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280000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280000</v>
      </c>
      <c r="AJ200" s="1">
        <v>87</v>
      </c>
    </row>
    <row r="201" spans="1:36" x14ac:dyDescent="0.3">
      <c r="A201" s="1">
        <v>38</v>
      </c>
      <c r="B201" s="1" t="s">
        <v>14</v>
      </c>
      <c r="C201" s="1" t="s">
        <v>295</v>
      </c>
      <c r="D201" s="1" t="s">
        <v>333</v>
      </c>
      <c r="E201" s="1" t="s">
        <v>17</v>
      </c>
      <c r="F201" s="1" t="s">
        <v>18</v>
      </c>
      <c r="G201" s="1" t="s">
        <v>69</v>
      </c>
      <c r="H201" s="1" t="s">
        <v>341</v>
      </c>
      <c r="I201" s="1" t="s">
        <v>21</v>
      </c>
      <c r="J201" s="1">
        <v>18</v>
      </c>
      <c r="K201" s="1">
        <v>3087</v>
      </c>
      <c r="L201" s="1">
        <v>3087</v>
      </c>
      <c r="M201" s="1">
        <v>289000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289000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289000</v>
      </c>
      <c r="AJ201" s="1">
        <v>93</v>
      </c>
    </row>
    <row r="202" spans="1:36" x14ac:dyDescent="0.3">
      <c r="A202" s="1">
        <v>39</v>
      </c>
      <c r="B202" s="1" t="s">
        <v>14</v>
      </c>
      <c r="C202" s="1" t="s">
        <v>295</v>
      </c>
      <c r="D202" s="1" t="s">
        <v>319</v>
      </c>
      <c r="E202" s="1" t="s">
        <v>17</v>
      </c>
      <c r="F202" s="1" t="s">
        <v>49</v>
      </c>
      <c r="G202" s="1" t="s">
        <v>101</v>
      </c>
      <c r="H202" s="1" t="s">
        <v>215</v>
      </c>
      <c r="I202" s="1" t="s">
        <v>49</v>
      </c>
      <c r="J202" s="1">
        <v>23</v>
      </c>
      <c r="K202" s="1">
        <v>2977</v>
      </c>
      <c r="L202" s="1">
        <v>2977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0</v>
      </c>
      <c r="AJ202" s="1">
        <v>0</v>
      </c>
    </row>
    <row r="203" spans="1:36" x14ac:dyDescent="0.3">
      <c r="A203" s="1">
        <v>40</v>
      </c>
      <c r="B203" s="1" t="s">
        <v>14</v>
      </c>
      <c r="C203" s="1" t="s">
        <v>295</v>
      </c>
      <c r="D203" s="1" t="s">
        <v>444</v>
      </c>
      <c r="E203" s="1" t="s">
        <v>17</v>
      </c>
      <c r="F203" s="1" t="s">
        <v>49</v>
      </c>
      <c r="G203" s="1" t="s">
        <v>101</v>
      </c>
      <c r="H203" s="1" t="s">
        <v>343</v>
      </c>
      <c r="I203" s="1" t="s">
        <v>49</v>
      </c>
      <c r="J203" s="1">
        <v>20</v>
      </c>
      <c r="K203" s="1">
        <v>2463</v>
      </c>
      <c r="L203" s="1">
        <v>2463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0</v>
      </c>
      <c r="AJ203" s="1">
        <v>0</v>
      </c>
    </row>
    <row r="204" spans="1:36" x14ac:dyDescent="0.3">
      <c r="A204" s="1">
        <v>41</v>
      </c>
      <c r="B204" s="1" t="s">
        <v>14</v>
      </c>
      <c r="C204" s="1" t="s">
        <v>295</v>
      </c>
      <c r="D204" s="1" t="s">
        <v>348</v>
      </c>
      <c r="E204" s="1" t="s">
        <v>17</v>
      </c>
      <c r="F204" s="1" t="s">
        <v>40</v>
      </c>
      <c r="G204" s="1" t="s">
        <v>55</v>
      </c>
      <c r="H204" s="1" t="s">
        <v>349</v>
      </c>
      <c r="I204" s="1" t="s">
        <v>21</v>
      </c>
      <c r="J204" s="1">
        <v>17</v>
      </c>
      <c r="K204" s="1">
        <v>2978</v>
      </c>
      <c r="L204" s="1">
        <v>2978</v>
      </c>
      <c r="M204" s="1">
        <v>350000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350000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350000</v>
      </c>
      <c r="AJ204" s="1">
        <v>117</v>
      </c>
    </row>
    <row r="205" spans="1:36" x14ac:dyDescent="0.3">
      <c r="A205" s="1">
        <v>42</v>
      </c>
      <c r="B205" s="1" t="s">
        <v>14</v>
      </c>
      <c r="C205" s="1" t="s">
        <v>295</v>
      </c>
      <c r="D205" s="1" t="s">
        <v>350</v>
      </c>
      <c r="E205" s="1" t="s">
        <v>17</v>
      </c>
      <c r="F205" s="1" t="s">
        <v>29</v>
      </c>
      <c r="G205" s="1" t="s">
        <v>61</v>
      </c>
      <c r="H205" s="1" t="s">
        <v>351</v>
      </c>
      <c r="I205" s="1" t="s">
        <v>26</v>
      </c>
      <c r="J205" s="1">
        <v>20</v>
      </c>
      <c r="K205" s="1">
        <v>2526</v>
      </c>
      <c r="L205" s="1">
        <v>2526</v>
      </c>
      <c r="M205" s="1">
        <v>276903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276903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276903</v>
      </c>
      <c r="AJ205" s="1">
        <v>109</v>
      </c>
    </row>
    <row r="206" spans="1:36" x14ac:dyDescent="0.3">
      <c r="A206" s="1">
        <v>43</v>
      </c>
      <c r="B206" s="1" t="s">
        <v>14</v>
      </c>
      <c r="C206" s="1" t="s">
        <v>295</v>
      </c>
      <c r="D206" s="1" t="s">
        <v>352</v>
      </c>
      <c r="E206" s="1" t="s">
        <v>17</v>
      </c>
      <c r="F206" s="1" t="s">
        <v>29</v>
      </c>
      <c r="G206" s="1" t="s">
        <v>246</v>
      </c>
      <c r="H206" s="1" t="s">
        <v>353</v>
      </c>
      <c r="I206" s="1" t="s">
        <v>26</v>
      </c>
      <c r="J206" s="1">
        <v>23</v>
      </c>
      <c r="K206" s="1">
        <v>760</v>
      </c>
      <c r="L206" s="1">
        <v>760</v>
      </c>
      <c r="M206" s="1">
        <v>162000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162000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162000</v>
      </c>
      <c r="AJ206" s="1">
        <v>213</v>
      </c>
    </row>
    <row r="207" spans="1:36" x14ac:dyDescent="0.3">
      <c r="A207" s="1">
        <v>44</v>
      </c>
      <c r="B207" s="1" t="s">
        <v>14</v>
      </c>
      <c r="C207" s="1" t="s">
        <v>295</v>
      </c>
      <c r="D207" s="1" t="s">
        <v>311</v>
      </c>
      <c r="E207" s="1" t="s">
        <v>32</v>
      </c>
      <c r="F207" s="1" t="s">
        <v>29</v>
      </c>
      <c r="G207" s="1" t="s">
        <v>33</v>
      </c>
      <c r="H207" s="1" t="s">
        <v>354</v>
      </c>
      <c r="I207" s="1" t="s">
        <v>26</v>
      </c>
      <c r="J207" s="1">
        <v>19</v>
      </c>
      <c r="K207" s="1">
        <v>2916</v>
      </c>
      <c r="L207" s="1">
        <v>2916</v>
      </c>
      <c r="M207" s="1">
        <v>380000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380000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380000</v>
      </c>
      <c r="AJ207" s="1">
        <v>130</v>
      </c>
    </row>
    <row r="208" spans="1:36" x14ac:dyDescent="0.3">
      <c r="A208" s="1">
        <v>45</v>
      </c>
      <c r="B208" s="1" t="s">
        <v>14</v>
      </c>
      <c r="C208" s="1" t="s">
        <v>295</v>
      </c>
      <c r="D208" s="1" t="s">
        <v>16</v>
      </c>
      <c r="E208" s="1" t="s">
        <v>17</v>
      </c>
      <c r="F208" s="1" t="s">
        <v>29</v>
      </c>
      <c r="G208" s="1" t="s">
        <v>98</v>
      </c>
      <c r="H208" s="1" t="s">
        <v>355</v>
      </c>
      <c r="I208" s="1" t="s">
        <v>26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0</v>
      </c>
      <c r="AJ208" s="1">
        <v>0</v>
      </c>
    </row>
    <row r="209" spans="1:36" x14ac:dyDescent="0.3">
      <c r="A209" s="1">
        <v>46</v>
      </c>
      <c r="B209" s="1" t="s">
        <v>14</v>
      </c>
      <c r="C209" s="1" t="s">
        <v>295</v>
      </c>
      <c r="D209" s="1" t="s">
        <v>16</v>
      </c>
      <c r="E209" s="1" t="s">
        <v>17</v>
      </c>
      <c r="F209" s="1" t="s">
        <v>29</v>
      </c>
      <c r="G209" s="1" t="s">
        <v>61</v>
      </c>
      <c r="H209" s="1" t="s">
        <v>356</v>
      </c>
      <c r="I209" s="1" t="s">
        <v>26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0</v>
      </c>
      <c r="AJ209" s="1">
        <v>0</v>
      </c>
    </row>
    <row r="210" spans="1:36" x14ac:dyDescent="0.3">
      <c r="A210" s="1">
        <v>47</v>
      </c>
      <c r="B210" s="1" t="s">
        <v>14</v>
      </c>
      <c r="C210" s="1" t="s">
        <v>295</v>
      </c>
      <c r="D210" s="1" t="s">
        <v>16</v>
      </c>
      <c r="E210" s="1" t="s">
        <v>17</v>
      </c>
      <c r="F210" s="1" t="s">
        <v>29</v>
      </c>
      <c r="G210" s="1" t="s">
        <v>61</v>
      </c>
      <c r="H210" s="1" t="s">
        <v>357</v>
      </c>
      <c r="I210" s="1" t="s">
        <v>26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0</v>
      </c>
      <c r="AJ210" s="1">
        <v>0</v>
      </c>
    </row>
    <row r="211" spans="1:36" x14ac:dyDescent="0.3">
      <c r="A211" s="1">
        <v>48</v>
      </c>
      <c r="B211" s="1" t="s">
        <v>14</v>
      </c>
      <c r="C211" s="1" t="s">
        <v>295</v>
      </c>
      <c r="D211" s="1" t="s">
        <v>16</v>
      </c>
      <c r="E211" s="1" t="s">
        <v>17</v>
      </c>
      <c r="F211" s="1" t="s">
        <v>29</v>
      </c>
      <c r="G211" s="1" t="s">
        <v>61</v>
      </c>
      <c r="H211" s="1" t="s">
        <v>358</v>
      </c>
      <c r="I211" s="1" t="s">
        <v>26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0</v>
      </c>
      <c r="AJ211" s="1">
        <v>0</v>
      </c>
    </row>
    <row r="212" spans="1:36" x14ac:dyDescent="0.3">
      <c r="A212" s="1">
        <v>49</v>
      </c>
      <c r="B212" s="1" t="s">
        <v>14</v>
      </c>
      <c r="C212" s="1" t="s">
        <v>295</v>
      </c>
      <c r="D212" s="1" t="s">
        <v>16</v>
      </c>
      <c r="E212" s="1" t="s">
        <v>17</v>
      </c>
      <c r="F212" s="1" t="s">
        <v>37</v>
      </c>
      <c r="G212" s="1" t="s">
        <v>38</v>
      </c>
      <c r="H212" s="1" t="s">
        <v>359</v>
      </c>
      <c r="I212" s="1" t="s">
        <v>21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x14ac:dyDescent="0.3">
      <c r="A213" s="1">
        <v>50</v>
      </c>
      <c r="B213" s="1" t="s">
        <v>14</v>
      </c>
      <c r="C213" s="1" t="s">
        <v>295</v>
      </c>
      <c r="D213" s="1" t="s">
        <v>597</v>
      </c>
      <c r="E213" s="1" t="s">
        <v>17</v>
      </c>
      <c r="F213" s="1" t="s">
        <v>29</v>
      </c>
      <c r="G213" s="1" t="s">
        <v>61</v>
      </c>
      <c r="H213" s="1" t="s">
        <v>360</v>
      </c>
      <c r="I213" s="1" t="s">
        <v>26</v>
      </c>
      <c r="J213" s="1">
        <v>24</v>
      </c>
      <c r="K213" s="1">
        <v>1788</v>
      </c>
      <c r="L213" s="1">
        <v>1788</v>
      </c>
      <c r="M213" s="1">
        <v>240000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240000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240000</v>
      </c>
      <c r="AJ213" s="1">
        <v>134</v>
      </c>
    </row>
    <row r="214" spans="1:36" x14ac:dyDescent="0.3">
      <c r="A214" s="1">
        <v>51</v>
      </c>
      <c r="B214" s="1" t="s">
        <v>14</v>
      </c>
      <c r="C214" s="1" t="s">
        <v>295</v>
      </c>
      <c r="D214" s="1" t="s">
        <v>542</v>
      </c>
      <c r="E214" s="1" t="s">
        <v>17</v>
      </c>
      <c r="F214" s="1" t="s">
        <v>29</v>
      </c>
      <c r="G214" s="1" t="s">
        <v>61</v>
      </c>
      <c r="H214" s="1" t="s">
        <v>361</v>
      </c>
      <c r="I214" s="1" t="s">
        <v>26</v>
      </c>
      <c r="J214" s="1">
        <v>21</v>
      </c>
      <c r="K214" s="1">
        <v>3304</v>
      </c>
      <c r="L214" s="1">
        <v>3304</v>
      </c>
      <c r="M214" s="1">
        <v>380000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380000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380000</v>
      </c>
      <c r="AJ214" s="1">
        <v>115</v>
      </c>
    </row>
    <row r="215" spans="1:36" x14ac:dyDescent="0.3">
      <c r="A215" s="1">
        <v>52</v>
      </c>
      <c r="B215" s="1" t="s">
        <v>14</v>
      </c>
      <c r="C215" s="1" t="s">
        <v>295</v>
      </c>
      <c r="D215" s="1" t="s">
        <v>317</v>
      </c>
      <c r="E215" s="1" t="s">
        <v>17</v>
      </c>
      <c r="F215" s="1" t="s">
        <v>29</v>
      </c>
      <c r="G215" s="1" t="s">
        <v>61</v>
      </c>
      <c r="H215" s="1" t="s">
        <v>362</v>
      </c>
      <c r="I215" s="1" t="s">
        <v>26</v>
      </c>
      <c r="J215" s="1">
        <v>19</v>
      </c>
      <c r="K215" s="1">
        <v>2996</v>
      </c>
      <c r="L215" s="1">
        <v>2996</v>
      </c>
      <c r="M215" s="1">
        <v>333900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333900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333900</v>
      </c>
      <c r="AJ215" s="1">
        <v>111</v>
      </c>
    </row>
    <row r="216" spans="1:36" x14ac:dyDescent="0.3">
      <c r="A216" s="1">
        <v>53</v>
      </c>
      <c r="B216" s="1" t="s">
        <v>14</v>
      </c>
      <c r="C216" s="1" t="s">
        <v>295</v>
      </c>
      <c r="D216" s="1" t="s">
        <v>16</v>
      </c>
      <c r="E216" s="1" t="s">
        <v>17</v>
      </c>
      <c r="F216" s="1" t="s">
        <v>29</v>
      </c>
      <c r="G216" s="1" t="s">
        <v>363</v>
      </c>
      <c r="H216" s="1" t="s">
        <v>364</v>
      </c>
      <c r="I216" s="1" t="s">
        <v>21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0</v>
      </c>
      <c r="AJ216" s="1">
        <v>0</v>
      </c>
    </row>
    <row r="217" spans="1:36" x14ac:dyDescent="0.3">
      <c r="A217" s="1">
        <v>54</v>
      </c>
      <c r="B217" s="1" t="s">
        <v>14</v>
      </c>
      <c r="C217" s="1" t="s">
        <v>295</v>
      </c>
      <c r="D217" s="1" t="s">
        <v>16</v>
      </c>
      <c r="E217" s="1" t="s">
        <v>17</v>
      </c>
      <c r="F217" s="1" t="s">
        <v>37</v>
      </c>
      <c r="G217" s="1" t="s">
        <v>83</v>
      </c>
      <c r="H217" s="1" t="s">
        <v>365</v>
      </c>
      <c r="I217" s="1" t="s">
        <v>21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0</v>
      </c>
      <c r="AJ217" s="1">
        <v>0</v>
      </c>
    </row>
    <row r="218" spans="1:36" x14ac:dyDescent="0.3">
      <c r="A218" s="1">
        <v>55</v>
      </c>
      <c r="B218" s="1" t="s">
        <v>14</v>
      </c>
      <c r="C218" s="1" t="s">
        <v>295</v>
      </c>
      <c r="D218" s="1" t="s">
        <v>16</v>
      </c>
      <c r="E218" s="1" t="s">
        <v>17</v>
      </c>
      <c r="F218" s="1" t="s">
        <v>29</v>
      </c>
      <c r="G218" s="1" t="s">
        <v>44</v>
      </c>
      <c r="H218" s="1" t="s">
        <v>366</v>
      </c>
      <c r="I218" s="1" t="s">
        <v>21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0</v>
      </c>
      <c r="AJ218" s="1">
        <v>0</v>
      </c>
    </row>
    <row r="219" spans="1:36" x14ac:dyDescent="0.3">
      <c r="A219" s="1">
        <v>56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29</v>
      </c>
      <c r="G219" s="1" t="s">
        <v>44</v>
      </c>
      <c r="H219" s="1" t="s">
        <v>367</v>
      </c>
      <c r="I219" s="1" t="s">
        <v>21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x14ac:dyDescent="0.3">
      <c r="A220" s="1">
        <v>57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18</v>
      </c>
      <c r="G220" s="1" t="s">
        <v>368</v>
      </c>
      <c r="H220" s="1" t="s">
        <v>369</v>
      </c>
      <c r="I220" s="1" t="s">
        <v>21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x14ac:dyDescent="0.3">
      <c r="A221" s="1">
        <v>58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18</v>
      </c>
      <c r="G221" s="1" t="s">
        <v>368</v>
      </c>
      <c r="H221" s="1" t="s">
        <v>370</v>
      </c>
      <c r="I221" s="1" t="s">
        <v>21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x14ac:dyDescent="0.3">
      <c r="A222" s="1">
        <v>59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18</v>
      </c>
      <c r="G222" s="1" t="s">
        <v>368</v>
      </c>
      <c r="H222" s="1" t="s">
        <v>371</v>
      </c>
      <c r="I222" s="1" t="s">
        <v>21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x14ac:dyDescent="0.3">
      <c r="A223" s="1">
        <v>60</v>
      </c>
      <c r="B223" s="1" t="s">
        <v>14</v>
      </c>
      <c r="C223" s="1" t="s">
        <v>295</v>
      </c>
      <c r="D223" s="1" t="s">
        <v>16</v>
      </c>
      <c r="E223" s="1" t="s">
        <v>17</v>
      </c>
      <c r="F223" s="1" t="s">
        <v>29</v>
      </c>
      <c r="G223" s="1" t="s">
        <v>372</v>
      </c>
      <c r="H223" s="1" t="s">
        <v>373</v>
      </c>
      <c r="I223" s="1" t="s">
        <v>26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0</v>
      </c>
      <c r="AJ223" s="1">
        <v>0</v>
      </c>
    </row>
    <row r="224" spans="1:36" x14ac:dyDescent="0.3">
      <c r="A224" s="1">
        <v>61</v>
      </c>
      <c r="B224" s="1" t="s">
        <v>14</v>
      </c>
      <c r="C224" s="1" t="s">
        <v>295</v>
      </c>
      <c r="D224" s="1" t="s">
        <v>16</v>
      </c>
      <c r="E224" s="1" t="s">
        <v>17</v>
      </c>
      <c r="F224" s="1" t="s">
        <v>29</v>
      </c>
      <c r="G224" s="1" t="s">
        <v>372</v>
      </c>
      <c r="H224" s="1" t="s">
        <v>374</v>
      </c>
      <c r="I224" s="1" t="s">
        <v>26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0</v>
      </c>
      <c r="AJ224" s="1">
        <v>0</v>
      </c>
    </row>
    <row r="225" spans="1:36" x14ac:dyDescent="0.3">
      <c r="A225" s="2"/>
      <c r="B225" s="2" t="s">
        <v>47</v>
      </c>
      <c r="C225" s="2" t="s">
        <v>295</v>
      </c>
      <c r="D225" s="2"/>
      <c r="E225" s="2"/>
      <c r="F225" s="2"/>
      <c r="G225" s="2"/>
      <c r="H225" s="2"/>
      <c r="I225" s="2"/>
      <c r="J225" s="2"/>
      <c r="K225" s="2">
        <v>40337</v>
      </c>
      <c r="L225" s="2">
        <v>40337</v>
      </c>
      <c r="M225" s="2">
        <v>3387803</v>
      </c>
      <c r="N225" s="2">
        <v>0</v>
      </c>
      <c r="O225" s="2">
        <v>0</v>
      </c>
      <c r="P225" s="2">
        <v>0</v>
      </c>
      <c r="Q225" s="2">
        <v>5000</v>
      </c>
      <c r="R225" s="2">
        <v>0</v>
      </c>
      <c r="S225" s="2">
        <v>0</v>
      </c>
      <c r="T225" s="2">
        <v>0</v>
      </c>
      <c r="U225" s="2">
        <v>0</v>
      </c>
      <c r="V225" s="2">
        <v>24059</v>
      </c>
      <c r="W225" s="2">
        <v>3416862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3416862</v>
      </c>
      <c r="AJ225" s="2"/>
    </row>
    <row r="226" spans="1:36" x14ac:dyDescent="0.3">
      <c r="A226" s="1">
        <v>1</v>
      </c>
      <c r="B226" s="1" t="s">
        <v>14</v>
      </c>
      <c r="C226" s="1" t="s">
        <v>375</v>
      </c>
      <c r="D226" s="1" t="s">
        <v>16</v>
      </c>
      <c r="E226" s="1" t="s">
        <v>32</v>
      </c>
      <c r="F226" s="1" t="s">
        <v>118</v>
      </c>
      <c r="G226" s="1" t="s">
        <v>164</v>
      </c>
      <c r="H226" s="1" t="s">
        <v>376</v>
      </c>
      <c r="I226" s="1" t="s">
        <v>26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x14ac:dyDescent="0.3">
      <c r="A227" s="1">
        <v>2</v>
      </c>
      <c r="B227" s="1" t="s">
        <v>14</v>
      </c>
      <c r="C227" s="1" t="s">
        <v>375</v>
      </c>
      <c r="D227" s="1" t="s">
        <v>16</v>
      </c>
      <c r="E227" s="1" t="s">
        <v>17</v>
      </c>
      <c r="F227" s="1" t="s">
        <v>49</v>
      </c>
      <c r="G227" s="1" t="s">
        <v>63</v>
      </c>
      <c r="H227" s="1" t="s">
        <v>377</v>
      </c>
      <c r="I227" s="1" t="s">
        <v>49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1">
        <v>3</v>
      </c>
      <c r="B228" s="1" t="s">
        <v>14</v>
      </c>
      <c r="C228" s="1" t="s">
        <v>375</v>
      </c>
      <c r="D228" s="1" t="s">
        <v>16</v>
      </c>
      <c r="E228" s="1" t="s">
        <v>17</v>
      </c>
      <c r="F228" s="1" t="s">
        <v>29</v>
      </c>
      <c r="G228" s="1" t="s">
        <v>61</v>
      </c>
      <c r="H228" s="1" t="s">
        <v>378</v>
      </c>
      <c r="I228" s="1" t="s">
        <v>26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0</v>
      </c>
      <c r="AJ228" s="1">
        <v>0</v>
      </c>
    </row>
    <row r="229" spans="1:36" x14ac:dyDescent="0.3">
      <c r="A229" s="1">
        <v>4</v>
      </c>
      <c r="B229" s="1" t="s">
        <v>14</v>
      </c>
      <c r="C229" s="1" t="s">
        <v>375</v>
      </c>
      <c r="D229" s="1" t="s">
        <v>16</v>
      </c>
      <c r="E229" s="1" t="s">
        <v>17</v>
      </c>
      <c r="F229" s="1" t="s">
        <v>29</v>
      </c>
      <c r="G229" s="1" t="s">
        <v>61</v>
      </c>
      <c r="H229" s="1" t="s">
        <v>379</v>
      </c>
      <c r="I229" s="1" t="s">
        <v>26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0</v>
      </c>
      <c r="AJ229" s="1">
        <v>0</v>
      </c>
    </row>
    <row r="230" spans="1:36" x14ac:dyDescent="0.3">
      <c r="A230" s="1">
        <v>5</v>
      </c>
      <c r="B230" s="1" t="s">
        <v>14</v>
      </c>
      <c r="C230" s="1" t="s">
        <v>375</v>
      </c>
      <c r="D230" s="1" t="s">
        <v>16</v>
      </c>
      <c r="E230" s="1" t="s">
        <v>17</v>
      </c>
      <c r="F230" s="1" t="s">
        <v>29</v>
      </c>
      <c r="G230" s="1" t="s">
        <v>61</v>
      </c>
      <c r="H230" s="1" t="s">
        <v>380</v>
      </c>
      <c r="I230" s="1" t="s">
        <v>26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x14ac:dyDescent="0.3">
      <c r="A231" s="1">
        <v>6</v>
      </c>
      <c r="B231" s="1" t="s">
        <v>14</v>
      </c>
      <c r="C231" s="1" t="s">
        <v>375</v>
      </c>
      <c r="D231" s="1" t="s">
        <v>16</v>
      </c>
      <c r="E231" s="1" t="s">
        <v>17</v>
      </c>
      <c r="F231" s="1" t="s">
        <v>29</v>
      </c>
      <c r="G231" s="1" t="s">
        <v>61</v>
      </c>
      <c r="H231" s="1" t="s">
        <v>381</v>
      </c>
      <c r="I231" s="1" t="s">
        <v>26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x14ac:dyDescent="0.3">
      <c r="A232" s="1">
        <v>7</v>
      </c>
      <c r="B232" s="1" t="s">
        <v>14</v>
      </c>
      <c r="C232" s="1" t="s">
        <v>375</v>
      </c>
      <c r="D232" s="1" t="s">
        <v>16</v>
      </c>
      <c r="E232" s="1" t="s">
        <v>17</v>
      </c>
      <c r="F232" s="1" t="s">
        <v>18</v>
      </c>
      <c r="G232" s="1" t="s">
        <v>69</v>
      </c>
      <c r="H232" s="1" t="s">
        <v>382</v>
      </c>
      <c r="I232" s="1" t="s">
        <v>21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x14ac:dyDescent="0.3">
      <c r="A233" s="1">
        <v>8</v>
      </c>
      <c r="B233" s="1" t="s">
        <v>14</v>
      </c>
      <c r="C233" s="1" t="s">
        <v>375</v>
      </c>
      <c r="D233" s="1" t="s">
        <v>16</v>
      </c>
      <c r="E233" s="1" t="s">
        <v>17</v>
      </c>
      <c r="F233" s="1" t="s">
        <v>29</v>
      </c>
      <c r="G233" s="1" t="s">
        <v>61</v>
      </c>
      <c r="H233" s="1" t="s">
        <v>383</v>
      </c>
      <c r="I233" s="1" t="s">
        <v>26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x14ac:dyDescent="0.3">
      <c r="A234" s="1">
        <v>9</v>
      </c>
      <c r="B234" s="1" t="s">
        <v>14</v>
      </c>
      <c r="C234" s="1" t="s">
        <v>375</v>
      </c>
      <c r="D234" s="1" t="s">
        <v>16</v>
      </c>
      <c r="E234" s="1" t="s">
        <v>17</v>
      </c>
      <c r="F234" s="1" t="s">
        <v>29</v>
      </c>
      <c r="G234" s="1" t="s">
        <v>61</v>
      </c>
      <c r="H234" s="1" t="s">
        <v>384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x14ac:dyDescent="0.3">
      <c r="A235" s="1">
        <v>10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29</v>
      </c>
      <c r="G235" s="1" t="s">
        <v>61</v>
      </c>
      <c r="H235" s="1" t="s">
        <v>385</v>
      </c>
      <c r="I235" s="1" t="s">
        <v>26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x14ac:dyDescent="0.3">
      <c r="A236" s="1">
        <v>11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18</v>
      </c>
      <c r="G236" s="1" t="s">
        <v>19</v>
      </c>
      <c r="H236" s="1" t="s">
        <v>386</v>
      </c>
      <c r="I236" s="1" t="s">
        <v>198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x14ac:dyDescent="0.3">
      <c r="A237" s="1">
        <v>12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29</v>
      </c>
      <c r="G237" s="1" t="s">
        <v>79</v>
      </c>
      <c r="H237" s="1" t="s">
        <v>388</v>
      </c>
      <c r="I237" s="1" t="s">
        <v>26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x14ac:dyDescent="0.3">
      <c r="A238" s="1">
        <v>13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18</v>
      </c>
      <c r="G238" s="1" t="s">
        <v>104</v>
      </c>
      <c r="H238" s="1" t="s">
        <v>390</v>
      </c>
      <c r="I238" s="1" t="s">
        <v>21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x14ac:dyDescent="0.3">
      <c r="A239" s="1">
        <v>14</v>
      </c>
      <c r="B239" s="1" t="s">
        <v>14</v>
      </c>
      <c r="C239" s="1" t="s">
        <v>375</v>
      </c>
      <c r="D239" s="1" t="s">
        <v>16</v>
      </c>
      <c r="E239" s="1" t="s">
        <v>17</v>
      </c>
      <c r="F239" s="1" t="s">
        <v>29</v>
      </c>
      <c r="G239" s="1" t="s">
        <v>195</v>
      </c>
      <c r="H239" s="1" t="s">
        <v>393</v>
      </c>
      <c r="I239" s="1" t="s">
        <v>26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x14ac:dyDescent="0.3">
      <c r="A240" s="1">
        <v>15</v>
      </c>
      <c r="B240" s="1" t="s">
        <v>14</v>
      </c>
      <c r="C240" s="1" t="s">
        <v>375</v>
      </c>
      <c r="D240" s="1" t="s">
        <v>416</v>
      </c>
      <c r="E240" s="1" t="s">
        <v>17</v>
      </c>
      <c r="F240" s="1" t="s">
        <v>49</v>
      </c>
      <c r="G240" s="1" t="s">
        <v>88</v>
      </c>
      <c r="H240" s="1" t="s">
        <v>187</v>
      </c>
      <c r="I240" s="1" t="s">
        <v>49</v>
      </c>
      <c r="J240" s="1">
        <v>20</v>
      </c>
      <c r="K240" s="1">
        <v>1164</v>
      </c>
      <c r="L240" s="1">
        <v>1164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x14ac:dyDescent="0.3">
      <c r="A241" s="1">
        <v>16</v>
      </c>
      <c r="B241" s="1" t="s">
        <v>14</v>
      </c>
      <c r="C241" s="1" t="s">
        <v>375</v>
      </c>
      <c r="D241" s="1" t="s">
        <v>16</v>
      </c>
      <c r="E241" s="1" t="s">
        <v>17</v>
      </c>
      <c r="F241" s="1" t="s">
        <v>37</v>
      </c>
      <c r="G241" s="1" t="s">
        <v>83</v>
      </c>
      <c r="H241" s="1" t="s">
        <v>396</v>
      </c>
      <c r="I241" s="1" t="s">
        <v>198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0</v>
      </c>
      <c r="AJ241" s="1">
        <v>0</v>
      </c>
    </row>
    <row r="242" spans="1:36" x14ac:dyDescent="0.3">
      <c r="A242" s="1">
        <v>17</v>
      </c>
      <c r="B242" s="1" t="s">
        <v>14</v>
      </c>
      <c r="C242" s="1" t="s">
        <v>375</v>
      </c>
      <c r="D242" s="1" t="s">
        <v>16</v>
      </c>
      <c r="E242" s="1" t="s">
        <v>17</v>
      </c>
      <c r="F242" s="1" t="s">
        <v>37</v>
      </c>
      <c r="G242" s="1" t="s">
        <v>38</v>
      </c>
      <c r="H242" s="1" t="s">
        <v>397</v>
      </c>
      <c r="I242" s="1" t="s">
        <v>21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x14ac:dyDescent="0.3">
      <c r="A243" s="1">
        <v>18</v>
      </c>
      <c r="B243" s="1" t="s">
        <v>14</v>
      </c>
      <c r="C243" s="1" t="s">
        <v>375</v>
      </c>
      <c r="D243" s="1" t="s">
        <v>402</v>
      </c>
      <c r="E243" s="1" t="s">
        <v>17</v>
      </c>
      <c r="F243" s="1" t="s">
        <v>49</v>
      </c>
      <c r="G243" s="1" t="s">
        <v>101</v>
      </c>
      <c r="H243" s="1" t="s">
        <v>399</v>
      </c>
      <c r="I243" s="1" t="s">
        <v>49</v>
      </c>
      <c r="J243" s="1">
        <v>19</v>
      </c>
      <c r="K243" s="1">
        <v>2362</v>
      </c>
      <c r="L243" s="1">
        <v>2362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19</v>
      </c>
      <c r="B244" s="1" t="s">
        <v>14</v>
      </c>
      <c r="C244" s="1" t="s">
        <v>375</v>
      </c>
      <c r="D244" s="1" t="s">
        <v>389</v>
      </c>
      <c r="E244" s="1" t="s">
        <v>17</v>
      </c>
      <c r="F244" s="1" t="s">
        <v>49</v>
      </c>
      <c r="G244" s="1" t="s">
        <v>101</v>
      </c>
      <c r="H244" s="1" t="s">
        <v>471</v>
      </c>
      <c r="I244" s="1" t="s">
        <v>49</v>
      </c>
      <c r="J244" s="1">
        <v>9</v>
      </c>
      <c r="K244" s="1">
        <v>984</v>
      </c>
      <c r="L244" s="1">
        <v>984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20</v>
      </c>
      <c r="B245" s="1" t="s">
        <v>14</v>
      </c>
      <c r="C245" s="1" t="s">
        <v>375</v>
      </c>
      <c r="D245" s="1" t="s">
        <v>394</v>
      </c>
      <c r="E245" s="1" t="s">
        <v>17</v>
      </c>
      <c r="F245" s="1" t="s">
        <v>49</v>
      </c>
      <c r="G245" s="1" t="s">
        <v>101</v>
      </c>
      <c r="H245" s="1" t="s">
        <v>271</v>
      </c>
      <c r="I245" s="1" t="s">
        <v>49</v>
      </c>
      <c r="J245" s="1">
        <v>16</v>
      </c>
      <c r="K245" s="1">
        <v>1216</v>
      </c>
      <c r="L245" s="1">
        <v>1216</v>
      </c>
      <c r="M245" s="1">
        <v>0</v>
      </c>
      <c r="N245" s="1">
        <v>0</v>
      </c>
      <c r="O245" s="1">
        <v>0</v>
      </c>
      <c r="P245" s="1">
        <v>0</v>
      </c>
      <c r="Q245" s="1">
        <v>25300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25300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25300</v>
      </c>
      <c r="AJ245" s="1">
        <v>0</v>
      </c>
    </row>
    <row r="246" spans="1:36" x14ac:dyDescent="0.3">
      <c r="A246" s="1">
        <v>21</v>
      </c>
      <c r="B246" s="1" t="s">
        <v>14</v>
      </c>
      <c r="C246" s="1" t="s">
        <v>375</v>
      </c>
      <c r="D246" s="1" t="s">
        <v>573</v>
      </c>
      <c r="E246" s="1" t="s">
        <v>17</v>
      </c>
      <c r="F246" s="1" t="s">
        <v>29</v>
      </c>
      <c r="G246" s="1" t="s">
        <v>129</v>
      </c>
      <c r="H246" s="1" t="s">
        <v>405</v>
      </c>
      <c r="I246" s="1" t="s">
        <v>21</v>
      </c>
      <c r="J246" s="1">
        <v>24</v>
      </c>
      <c r="K246" s="1">
        <v>2727</v>
      </c>
      <c r="L246" s="1">
        <v>2727</v>
      </c>
      <c r="M246" s="1">
        <v>450000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450000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450000</v>
      </c>
      <c r="AJ246" s="1">
        <v>165</v>
      </c>
    </row>
    <row r="247" spans="1:36" x14ac:dyDescent="0.3">
      <c r="A247" s="1">
        <v>22</v>
      </c>
      <c r="B247" s="1" t="s">
        <v>14</v>
      </c>
      <c r="C247" s="1" t="s">
        <v>375</v>
      </c>
      <c r="D247" s="1" t="s">
        <v>406</v>
      </c>
      <c r="E247" s="1" t="s">
        <v>17</v>
      </c>
      <c r="F247" s="1" t="s">
        <v>29</v>
      </c>
      <c r="G247" s="1" t="s">
        <v>61</v>
      </c>
      <c r="H247" s="1" t="s">
        <v>407</v>
      </c>
      <c r="I247" s="1" t="s">
        <v>26</v>
      </c>
      <c r="J247" s="1">
        <v>16</v>
      </c>
      <c r="K247" s="1">
        <v>1828</v>
      </c>
      <c r="L247" s="1">
        <v>1828</v>
      </c>
      <c r="M247" s="1">
        <v>180000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180000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180000</v>
      </c>
      <c r="AJ247" s="1">
        <v>98</v>
      </c>
    </row>
    <row r="248" spans="1:36" x14ac:dyDescent="0.3">
      <c r="A248" s="1">
        <v>23</v>
      </c>
      <c r="B248" s="1" t="s">
        <v>14</v>
      </c>
      <c r="C248" s="1" t="s">
        <v>375</v>
      </c>
      <c r="D248" s="1" t="s">
        <v>574</v>
      </c>
      <c r="E248" s="1" t="s">
        <v>17</v>
      </c>
      <c r="F248" s="1" t="s">
        <v>29</v>
      </c>
      <c r="G248" s="1" t="s">
        <v>61</v>
      </c>
      <c r="H248" s="1" t="s">
        <v>409</v>
      </c>
      <c r="I248" s="1" t="s">
        <v>26</v>
      </c>
      <c r="J248" s="1">
        <v>21</v>
      </c>
      <c r="K248" s="1">
        <v>2110</v>
      </c>
      <c r="L248" s="1">
        <v>2110</v>
      </c>
      <c r="M248" s="1">
        <v>278000</v>
      </c>
      <c r="N248" s="1">
        <v>0</v>
      </c>
      <c r="O248" s="1">
        <v>0</v>
      </c>
      <c r="P248" s="1">
        <v>0</v>
      </c>
      <c r="Q248" s="1">
        <v>4000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282000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282000</v>
      </c>
      <c r="AJ248" s="1">
        <v>131</v>
      </c>
    </row>
    <row r="249" spans="1:36" x14ac:dyDescent="0.3">
      <c r="A249" s="1">
        <v>24</v>
      </c>
      <c r="B249" s="1" t="s">
        <v>14</v>
      </c>
      <c r="C249" s="1" t="s">
        <v>375</v>
      </c>
      <c r="D249" s="1" t="s">
        <v>90</v>
      </c>
      <c r="E249" s="1" t="s">
        <v>17</v>
      </c>
      <c r="F249" s="1" t="s">
        <v>29</v>
      </c>
      <c r="G249" s="1" t="s">
        <v>61</v>
      </c>
      <c r="H249" s="1" t="s">
        <v>411</v>
      </c>
      <c r="I249" s="1" t="s">
        <v>26</v>
      </c>
      <c r="J249" s="1">
        <v>13</v>
      </c>
      <c r="K249" s="1">
        <v>1091</v>
      </c>
      <c r="L249" s="1">
        <v>1091</v>
      </c>
      <c r="M249" s="1">
        <v>120000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120000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120000</v>
      </c>
      <c r="AJ249" s="1">
        <v>109</v>
      </c>
    </row>
    <row r="250" spans="1:36" x14ac:dyDescent="0.3">
      <c r="A250" s="1">
        <v>25</v>
      </c>
      <c r="B250" s="1" t="s">
        <v>14</v>
      </c>
      <c r="C250" s="1" t="s">
        <v>375</v>
      </c>
      <c r="D250" s="1" t="s">
        <v>412</v>
      </c>
      <c r="E250" s="1" t="s">
        <v>17</v>
      </c>
      <c r="F250" s="1" t="s">
        <v>29</v>
      </c>
      <c r="G250" s="1" t="s">
        <v>61</v>
      </c>
      <c r="H250" s="1" t="s">
        <v>413</v>
      </c>
      <c r="I250" s="1" t="s">
        <v>26</v>
      </c>
      <c r="J250" s="1">
        <v>22</v>
      </c>
      <c r="K250" s="1">
        <v>1341</v>
      </c>
      <c r="L250" s="1">
        <v>1341</v>
      </c>
      <c r="M250" s="1">
        <v>180000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180000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180000</v>
      </c>
      <c r="AJ250" s="1">
        <v>134</v>
      </c>
    </row>
    <row r="251" spans="1:36" x14ac:dyDescent="0.3">
      <c r="A251" s="1">
        <v>26</v>
      </c>
      <c r="B251" s="1" t="s">
        <v>14</v>
      </c>
      <c r="C251" s="1" t="s">
        <v>375</v>
      </c>
      <c r="D251" s="1" t="s">
        <v>414</v>
      </c>
      <c r="E251" s="1" t="s">
        <v>32</v>
      </c>
      <c r="F251" s="1" t="s">
        <v>29</v>
      </c>
      <c r="G251" s="1" t="s">
        <v>33</v>
      </c>
      <c r="H251" s="1" t="s">
        <v>415</v>
      </c>
      <c r="I251" s="1" t="s">
        <v>26</v>
      </c>
      <c r="J251" s="1">
        <v>19</v>
      </c>
      <c r="K251" s="1">
        <v>2354</v>
      </c>
      <c r="L251" s="1">
        <v>2354</v>
      </c>
      <c r="M251" s="1">
        <v>240000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240000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240000</v>
      </c>
      <c r="AJ251" s="1">
        <v>101</v>
      </c>
    </row>
    <row r="252" spans="1:36" x14ac:dyDescent="0.3">
      <c r="A252" s="1">
        <v>27</v>
      </c>
      <c r="B252" s="1" t="s">
        <v>14</v>
      </c>
      <c r="C252" s="1" t="s">
        <v>375</v>
      </c>
      <c r="D252" s="1" t="s">
        <v>16</v>
      </c>
      <c r="E252" s="1" t="s">
        <v>17</v>
      </c>
      <c r="F252" s="1" t="s">
        <v>37</v>
      </c>
      <c r="G252" s="1" t="s">
        <v>123</v>
      </c>
      <c r="H252" s="1" t="s">
        <v>417</v>
      </c>
      <c r="I252" s="1" t="s">
        <v>21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0</v>
      </c>
      <c r="AJ252" s="1">
        <v>0</v>
      </c>
    </row>
    <row r="253" spans="1:36" x14ac:dyDescent="0.3">
      <c r="A253" s="1">
        <v>28</v>
      </c>
      <c r="B253" s="1" t="s">
        <v>14</v>
      </c>
      <c r="C253" s="1" t="s">
        <v>375</v>
      </c>
      <c r="D253" s="1" t="s">
        <v>391</v>
      </c>
      <c r="E253" s="1" t="s">
        <v>17</v>
      </c>
      <c r="F253" s="1" t="s">
        <v>29</v>
      </c>
      <c r="G253" s="1" t="s">
        <v>144</v>
      </c>
      <c r="H253" s="1" t="s">
        <v>418</v>
      </c>
      <c r="I253" s="1" t="s">
        <v>21</v>
      </c>
      <c r="J253" s="1">
        <v>21</v>
      </c>
      <c r="K253" s="1">
        <v>2061</v>
      </c>
      <c r="L253" s="1">
        <v>2061</v>
      </c>
      <c r="M253" s="1">
        <v>410000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410000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410000</v>
      </c>
      <c r="AJ253" s="1">
        <v>198</v>
      </c>
    </row>
    <row r="254" spans="1:36" x14ac:dyDescent="0.3">
      <c r="A254" s="1">
        <v>29</v>
      </c>
      <c r="B254" s="1" t="s">
        <v>14</v>
      </c>
      <c r="C254" s="1" t="s">
        <v>375</v>
      </c>
      <c r="D254" s="1" t="s">
        <v>16</v>
      </c>
      <c r="E254" s="1" t="s">
        <v>17</v>
      </c>
      <c r="F254" s="1" t="s">
        <v>29</v>
      </c>
      <c r="G254" s="1" t="s">
        <v>61</v>
      </c>
      <c r="H254" s="1" t="s">
        <v>419</v>
      </c>
      <c r="I254" s="1" t="s">
        <v>26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0</v>
      </c>
      <c r="AJ254" s="1">
        <v>0</v>
      </c>
    </row>
    <row r="255" spans="1:36" x14ac:dyDescent="0.3">
      <c r="A255" s="1">
        <v>30</v>
      </c>
      <c r="B255" s="1" t="s">
        <v>14</v>
      </c>
      <c r="C255" s="1" t="s">
        <v>375</v>
      </c>
      <c r="D255" s="1" t="s">
        <v>398</v>
      </c>
      <c r="E255" s="1" t="s">
        <v>17</v>
      </c>
      <c r="F255" s="1" t="s">
        <v>29</v>
      </c>
      <c r="G255" s="1" t="s">
        <v>61</v>
      </c>
      <c r="H255" s="1" t="s">
        <v>420</v>
      </c>
      <c r="I255" s="1" t="s">
        <v>26</v>
      </c>
      <c r="J255" s="1">
        <v>23</v>
      </c>
      <c r="K255" s="1">
        <v>1068</v>
      </c>
      <c r="L255" s="1">
        <v>1068</v>
      </c>
      <c r="M255" s="1">
        <v>180000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180000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180000</v>
      </c>
      <c r="AJ255" s="1">
        <v>168</v>
      </c>
    </row>
    <row r="256" spans="1:36" x14ac:dyDescent="0.3">
      <c r="A256" s="1">
        <v>31</v>
      </c>
      <c r="B256" s="1" t="s">
        <v>14</v>
      </c>
      <c r="C256" s="1" t="s">
        <v>375</v>
      </c>
      <c r="D256" s="1" t="s">
        <v>16</v>
      </c>
      <c r="E256" s="1" t="s">
        <v>17</v>
      </c>
      <c r="F256" s="1" t="s">
        <v>29</v>
      </c>
      <c r="G256" s="1" t="s">
        <v>44</v>
      </c>
      <c r="H256" s="1" t="s">
        <v>421</v>
      </c>
      <c r="I256" s="1" t="s">
        <v>21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0</v>
      </c>
      <c r="AJ256" s="1">
        <v>0</v>
      </c>
    </row>
    <row r="257" spans="1:36" x14ac:dyDescent="0.3">
      <c r="A257" s="1">
        <v>32</v>
      </c>
      <c r="B257" s="1" t="s">
        <v>14</v>
      </c>
      <c r="C257" s="1" t="s">
        <v>375</v>
      </c>
      <c r="D257" s="1" t="s">
        <v>16</v>
      </c>
      <c r="E257" s="1" t="s">
        <v>17</v>
      </c>
      <c r="F257" s="1" t="s">
        <v>29</v>
      </c>
      <c r="G257" s="1" t="s">
        <v>44</v>
      </c>
      <c r="H257" s="1" t="s">
        <v>422</v>
      </c>
      <c r="I257" s="1" t="s">
        <v>21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0</v>
      </c>
      <c r="AJ257" s="1">
        <v>0</v>
      </c>
    </row>
    <row r="258" spans="1:36" x14ac:dyDescent="0.3">
      <c r="A258" s="1">
        <v>33</v>
      </c>
      <c r="B258" s="1" t="s">
        <v>14</v>
      </c>
      <c r="C258" s="1" t="s">
        <v>375</v>
      </c>
      <c r="D258" s="1" t="s">
        <v>16</v>
      </c>
      <c r="E258" s="1" t="s">
        <v>17</v>
      </c>
      <c r="F258" s="1" t="s">
        <v>18</v>
      </c>
      <c r="G258" s="1" t="s">
        <v>368</v>
      </c>
      <c r="H258" s="1" t="s">
        <v>423</v>
      </c>
      <c r="I258" s="1" t="s">
        <v>21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0</v>
      </c>
      <c r="AJ258" s="1">
        <v>0</v>
      </c>
    </row>
    <row r="259" spans="1:36" x14ac:dyDescent="0.3">
      <c r="A259" s="1">
        <v>34</v>
      </c>
      <c r="B259" s="1" t="s">
        <v>14</v>
      </c>
      <c r="C259" s="1" t="s">
        <v>375</v>
      </c>
      <c r="D259" s="1" t="s">
        <v>16</v>
      </c>
      <c r="E259" s="1" t="s">
        <v>17</v>
      </c>
      <c r="F259" s="1" t="s">
        <v>18</v>
      </c>
      <c r="G259" s="1" t="s">
        <v>368</v>
      </c>
      <c r="H259" s="1" t="s">
        <v>424</v>
      </c>
      <c r="I259" s="1" t="s">
        <v>21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0</v>
      </c>
      <c r="AJ259" s="1">
        <v>0</v>
      </c>
    </row>
    <row r="260" spans="1:36" x14ac:dyDescent="0.3">
      <c r="A260" s="1">
        <v>35</v>
      </c>
      <c r="B260" s="1" t="s">
        <v>14</v>
      </c>
      <c r="C260" s="1" t="s">
        <v>375</v>
      </c>
      <c r="D260" s="1" t="s">
        <v>16</v>
      </c>
      <c r="E260" s="1" t="s">
        <v>17</v>
      </c>
      <c r="F260" s="1" t="s">
        <v>18</v>
      </c>
      <c r="G260" s="1" t="s">
        <v>368</v>
      </c>
      <c r="H260" s="1" t="s">
        <v>425</v>
      </c>
      <c r="I260" s="1" t="s">
        <v>21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0</v>
      </c>
      <c r="AJ260" s="1">
        <v>0</v>
      </c>
    </row>
    <row r="261" spans="1:36" x14ac:dyDescent="0.3">
      <c r="A261" s="2"/>
      <c r="B261" s="2" t="s">
        <v>47</v>
      </c>
      <c r="C261" s="2" t="s">
        <v>375</v>
      </c>
      <c r="D261" s="2"/>
      <c r="E261" s="2"/>
      <c r="F261" s="2"/>
      <c r="G261" s="2"/>
      <c r="H261" s="2"/>
      <c r="I261" s="2"/>
      <c r="J261" s="2"/>
      <c r="K261" s="2">
        <v>20306</v>
      </c>
      <c r="L261" s="2">
        <v>20306</v>
      </c>
      <c r="M261" s="2">
        <v>2038000</v>
      </c>
      <c r="N261" s="2">
        <v>0</v>
      </c>
      <c r="O261" s="2">
        <v>0</v>
      </c>
      <c r="P261" s="2">
        <v>0</v>
      </c>
      <c r="Q261" s="2">
        <v>29300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2067300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2067300</v>
      </c>
      <c r="AJ261" s="2"/>
    </row>
    <row r="262" spans="1:36" x14ac:dyDescent="0.3">
      <c r="A262" s="1">
        <v>1</v>
      </c>
      <c r="B262" s="1" t="s">
        <v>14</v>
      </c>
      <c r="C262" s="1" t="s">
        <v>426</v>
      </c>
      <c r="D262" s="1" t="s">
        <v>16</v>
      </c>
      <c r="E262" s="1" t="s">
        <v>17</v>
      </c>
      <c r="F262" s="1" t="s">
        <v>29</v>
      </c>
      <c r="G262" s="1" t="s">
        <v>61</v>
      </c>
      <c r="H262" s="1" t="s">
        <v>427</v>
      </c>
      <c r="I262" s="1" t="s">
        <v>26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0</v>
      </c>
      <c r="AJ262" s="1">
        <v>0</v>
      </c>
    </row>
    <row r="263" spans="1:36" x14ac:dyDescent="0.3">
      <c r="A263" s="1">
        <v>2</v>
      </c>
      <c r="B263" s="1" t="s">
        <v>14</v>
      </c>
      <c r="C263" s="1" t="s">
        <v>426</v>
      </c>
      <c r="D263" s="1" t="s">
        <v>16</v>
      </c>
      <c r="E263" s="1" t="s">
        <v>17</v>
      </c>
      <c r="F263" s="1" t="s">
        <v>18</v>
      </c>
      <c r="G263" s="1" t="s">
        <v>19</v>
      </c>
      <c r="H263" s="1" t="s">
        <v>428</v>
      </c>
      <c r="I263" s="1" t="s">
        <v>21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x14ac:dyDescent="0.3">
      <c r="A264" s="1">
        <v>3</v>
      </c>
      <c r="B264" s="1" t="s">
        <v>14</v>
      </c>
      <c r="C264" s="1" t="s">
        <v>426</v>
      </c>
      <c r="D264" s="1" t="s">
        <v>16</v>
      </c>
      <c r="E264" s="1" t="s">
        <v>17</v>
      </c>
      <c r="F264" s="1" t="s">
        <v>29</v>
      </c>
      <c r="G264" s="1" t="s">
        <v>61</v>
      </c>
      <c r="H264" s="1" t="s">
        <v>429</v>
      </c>
      <c r="I264" s="1" t="s">
        <v>26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x14ac:dyDescent="0.3">
      <c r="A265" s="1">
        <v>4</v>
      </c>
      <c r="B265" s="1" t="s">
        <v>14</v>
      </c>
      <c r="C265" s="1" t="s">
        <v>426</v>
      </c>
      <c r="D265" s="1" t="s">
        <v>16</v>
      </c>
      <c r="E265" s="1" t="s">
        <v>17</v>
      </c>
      <c r="F265" s="1" t="s">
        <v>29</v>
      </c>
      <c r="G265" s="1" t="s">
        <v>61</v>
      </c>
      <c r="H265" s="1" t="s">
        <v>430</v>
      </c>
      <c r="I265" s="1" t="s">
        <v>26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0</v>
      </c>
      <c r="AJ265" s="1">
        <v>0</v>
      </c>
    </row>
    <row r="266" spans="1:36" x14ac:dyDescent="0.3">
      <c r="A266" s="1">
        <v>5</v>
      </c>
      <c r="B266" s="1" t="s">
        <v>14</v>
      </c>
      <c r="C266" s="1" t="s">
        <v>426</v>
      </c>
      <c r="D266" s="1" t="s">
        <v>16</v>
      </c>
      <c r="E266" s="1" t="s">
        <v>17</v>
      </c>
      <c r="F266" s="1" t="s">
        <v>29</v>
      </c>
      <c r="G266" s="1" t="s">
        <v>61</v>
      </c>
      <c r="H266" s="1" t="s">
        <v>431</v>
      </c>
      <c r="I266" s="1" t="s">
        <v>26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0</v>
      </c>
      <c r="AJ266" s="1">
        <v>0</v>
      </c>
    </row>
    <row r="267" spans="1:36" x14ac:dyDescent="0.3">
      <c r="A267" s="1">
        <v>6</v>
      </c>
      <c r="B267" s="1" t="s">
        <v>14</v>
      </c>
      <c r="C267" s="1" t="s">
        <v>426</v>
      </c>
      <c r="D267" s="1" t="s">
        <v>16</v>
      </c>
      <c r="E267" s="1" t="s">
        <v>17</v>
      </c>
      <c r="F267" s="1" t="s">
        <v>29</v>
      </c>
      <c r="G267" s="1" t="s">
        <v>61</v>
      </c>
      <c r="H267" s="1" t="s">
        <v>432</v>
      </c>
      <c r="I267" s="1" t="s">
        <v>26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x14ac:dyDescent="0.3">
      <c r="A268" s="1">
        <v>7</v>
      </c>
      <c r="B268" s="1" t="s">
        <v>14</v>
      </c>
      <c r="C268" s="1" t="s">
        <v>426</v>
      </c>
      <c r="D268" s="1" t="s">
        <v>16</v>
      </c>
      <c r="E268" s="1" t="s">
        <v>17</v>
      </c>
      <c r="F268" s="1" t="s">
        <v>18</v>
      </c>
      <c r="G268" s="1" t="s">
        <v>69</v>
      </c>
      <c r="H268" s="1" t="s">
        <v>433</v>
      </c>
      <c r="I268" s="1" t="s">
        <v>21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x14ac:dyDescent="0.3">
      <c r="A269" s="1">
        <v>8</v>
      </c>
      <c r="B269" s="1" t="s">
        <v>14</v>
      </c>
      <c r="C269" s="1" t="s">
        <v>426</v>
      </c>
      <c r="D269" s="1" t="s">
        <v>16</v>
      </c>
      <c r="E269" s="1" t="s">
        <v>17</v>
      </c>
      <c r="F269" s="1" t="s">
        <v>29</v>
      </c>
      <c r="G269" s="1" t="s">
        <v>79</v>
      </c>
      <c r="H269" s="1" t="s">
        <v>435</v>
      </c>
      <c r="I269" s="1" t="s">
        <v>26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x14ac:dyDescent="0.3">
      <c r="A270" s="1">
        <v>9</v>
      </c>
      <c r="B270" s="1" t="s">
        <v>14</v>
      </c>
      <c r="C270" s="1" t="s">
        <v>426</v>
      </c>
      <c r="D270" s="1" t="s">
        <v>16</v>
      </c>
      <c r="E270" s="1" t="s">
        <v>17</v>
      </c>
      <c r="F270" s="1" t="s">
        <v>29</v>
      </c>
      <c r="G270" s="1" t="s">
        <v>61</v>
      </c>
      <c r="H270" s="1" t="s">
        <v>437</v>
      </c>
      <c r="I270" s="1" t="s">
        <v>26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0</v>
      </c>
      <c r="AJ270" s="1">
        <v>0</v>
      </c>
    </row>
    <row r="271" spans="1:36" x14ac:dyDescent="0.3">
      <c r="A271" s="1">
        <v>10</v>
      </c>
      <c r="B271" s="1" t="s">
        <v>14</v>
      </c>
      <c r="C271" s="1" t="s">
        <v>426</v>
      </c>
      <c r="D271" s="1" t="s">
        <v>100</v>
      </c>
      <c r="E271" s="1" t="s">
        <v>17</v>
      </c>
      <c r="F271" s="1" t="s">
        <v>49</v>
      </c>
      <c r="G271" s="1" t="s">
        <v>88</v>
      </c>
      <c r="H271" s="1" t="s">
        <v>89</v>
      </c>
      <c r="I271" s="1" t="s">
        <v>49</v>
      </c>
      <c r="J271" s="1">
        <v>11</v>
      </c>
      <c r="K271" s="1">
        <v>796</v>
      </c>
      <c r="L271" s="1">
        <v>796</v>
      </c>
      <c r="M271" s="1">
        <v>51230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51230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51230</v>
      </c>
      <c r="AJ271" s="1">
        <v>64</v>
      </c>
    </row>
    <row r="272" spans="1:36" x14ac:dyDescent="0.3">
      <c r="A272" s="1">
        <v>11</v>
      </c>
      <c r="B272" s="1" t="s">
        <v>14</v>
      </c>
      <c r="C272" s="1" t="s">
        <v>426</v>
      </c>
      <c r="D272" s="1" t="s">
        <v>438</v>
      </c>
      <c r="E272" s="1" t="s">
        <v>17</v>
      </c>
      <c r="F272" s="1" t="s">
        <v>29</v>
      </c>
      <c r="G272" s="1" t="s">
        <v>30</v>
      </c>
      <c r="H272" s="1" t="s">
        <v>439</v>
      </c>
      <c r="I272" s="1" t="s">
        <v>26</v>
      </c>
      <c r="J272" s="1">
        <v>21</v>
      </c>
      <c r="K272" s="1">
        <v>2907</v>
      </c>
      <c r="L272" s="1">
        <v>2907</v>
      </c>
      <c r="M272" s="1">
        <v>240000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240000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240000</v>
      </c>
      <c r="AJ272" s="1">
        <v>82</v>
      </c>
    </row>
    <row r="273" spans="1:36" x14ac:dyDescent="0.3">
      <c r="A273" s="1">
        <v>12</v>
      </c>
      <c r="B273" s="1" t="s">
        <v>14</v>
      </c>
      <c r="C273" s="1" t="s">
        <v>426</v>
      </c>
      <c r="D273" s="1" t="s">
        <v>576</v>
      </c>
      <c r="E273" s="1" t="s">
        <v>32</v>
      </c>
      <c r="F273" s="1" t="s">
        <v>29</v>
      </c>
      <c r="G273" s="1" t="s">
        <v>268</v>
      </c>
      <c r="H273" s="1" t="s">
        <v>441</v>
      </c>
      <c r="I273" s="1" t="s">
        <v>26</v>
      </c>
      <c r="J273" s="1">
        <v>24</v>
      </c>
      <c r="K273" s="1">
        <v>2869</v>
      </c>
      <c r="L273" s="1">
        <v>2869</v>
      </c>
      <c r="M273" s="1">
        <v>370000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370000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370000</v>
      </c>
      <c r="AJ273" s="1">
        <v>128</v>
      </c>
    </row>
    <row r="274" spans="1:36" x14ac:dyDescent="0.3">
      <c r="A274" s="1">
        <v>13</v>
      </c>
      <c r="B274" s="1" t="s">
        <v>14</v>
      </c>
      <c r="C274" s="1" t="s">
        <v>426</v>
      </c>
      <c r="D274" s="1" t="s">
        <v>434</v>
      </c>
      <c r="E274" s="1" t="s">
        <v>17</v>
      </c>
      <c r="F274" s="1" t="s">
        <v>18</v>
      </c>
      <c r="G274" s="1" t="s">
        <v>104</v>
      </c>
      <c r="H274" s="1" t="s">
        <v>443</v>
      </c>
      <c r="I274" s="1" t="s">
        <v>21</v>
      </c>
      <c r="J274" s="1">
        <v>1</v>
      </c>
      <c r="K274" s="1">
        <v>118</v>
      </c>
      <c r="L274" s="1">
        <v>118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0</v>
      </c>
      <c r="AJ274" s="1">
        <v>0</v>
      </c>
    </row>
    <row r="275" spans="1:36" x14ac:dyDescent="0.3">
      <c r="A275" s="1">
        <v>14</v>
      </c>
      <c r="B275" s="1" t="s">
        <v>14</v>
      </c>
      <c r="C275" s="1" t="s">
        <v>426</v>
      </c>
      <c r="D275" s="1" t="s">
        <v>440</v>
      </c>
      <c r="E275" s="1" t="s">
        <v>17</v>
      </c>
      <c r="F275" s="1" t="s">
        <v>29</v>
      </c>
      <c r="G275" s="1" t="s">
        <v>61</v>
      </c>
      <c r="H275" s="1" t="s">
        <v>447</v>
      </c>
      <c r="I275" s="1" t="s">
        <v>26</v>
      </c>
      <c r="J275" s="1">
        <v>23</v>
      </c>
      <c r="K275" s="1">
        <v>2780</v>
      </c>
      <c r="L275" s="1">
        <v>2761</v>
      </c>
      <c r="M275" s="1">
        <v>269000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269000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269000</v>
      </c>
      <c r="AJ275" s="1">
        <v>96</v>
      </c>
    </row>
    <row r="276" spans="1:36" x14ac:dyDescent="0.3">
      <c r="A276" s="1">
        <v>15</v>
      </c>
      <c r="B276" s="1" t="s">
        <v>14</v>
      </c>
      <c r="C276" s="1" t="s">
        <v>426</v>
      </c>
      <c r="D276" s="1" t="s">
        <v>16</v>
      </c>
      <c r="E276" s="1" t="s">
        <v>17</v>
      </c>
      <c r="F276" s="1" t="s">
        <v>37</v>
      </c>
      <c r="G276" s="1" t="s">
        <v>121</v>
      </c>
      <c r="H276" s="1" t="s">
        <v>448</v>
      </c>
      <c r="I276" s="1" t="s">
        <v>198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0</v>
      </c>
      <c r="AJ276" s="1">
        <v>0</v>
      </c>
    </row>
    <row r="277" spans="1:36" x14ac:dyDescent="0.3">
      <c r="A277" s="1">
        <v>16</v>
      </c>
      <c r="B277" s="1" t="s">
        <v>14</v>
      </c>
      <c r="C277" s="1" t="s">
        <v>426</v>
      </c>
      <c r="D277" s="1" t="s">
        <v>16</v>
      </c>
      <c r="E277" s="1" t="s">
        <v>17</v>
      </c>
      <c r="F277" s="1" t="s">
        <v>152</v>
      </c>
      <c r="G277" s="1" t="s">
        <v>223</v>
      </c>
      <c r="H277" s="1" t="s">
        <v>449</v>
      </c>
      <c r="I277" s="1" t="s">
        <v>21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0</v>
      </c>
      <c r="AJ277" s="1">
        <v>0</v>
      </c>
    </row>
    <row r="278" spans="1:36" x14ac:dyDescent="0.3">
      <c r="A278" s="1">
        <v>17</v>
      </c>
      <c r="B278" s="1" t="s">
        <v>14</v>
      </c>
      <c r="C278" s="1" t="s">
        <v>426</v>
      </c>
      <c r="D278" s="1" t="s">
        <v>450</v>
      </c>
      <c r="E278" s="1" t="s">
        <v>17</v>
      </c>
      <c r="F278" s="1" t="s">
        <v>29</v>
      </c>
      <c r="G278" s="1" t="s">
        <v>129</v>
      </c>
      <c r="H278" s="1" t="s">
        <v>451</v>
      </c>
      <c r="I278" s="1" t="s">
        <v>21</v>
      </c>
      <c r="J278" s="1">
        <v>23</v>
      </c>
      <c r="K278" s="1">
        <v>2681</v>
      </c>
      <c r="L278" s="1">
        <v>2681</v>
      </c>
      <c r="M278" s="1">
        <v>360000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360000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360000</v>
      </c>
      <c r="AJ278" s="1">
        <v>134</v>
      </c>
    </row>
    <row r="279" spans="1:36" x14ac:dyDescent="0.3">
      <c r="A279" s="1">
        <v>18</v>
      </c>
      <c r="B279" s="1" t="s">
        <v>14</v>
      </c>
      <c r="C279" s="1" t="s">
        <v>426</v>
      </c>
      <c r="D279" s="1" t="s">
        <v>436</v>
      </c>
      <c r="E279" s="1" t="s">
        <v>32</v>
      </c>
      <c r="F279" s="1" t="s">
        <v>29</v>
      </c>
      <c r="G279" s="1" t="s">
        <v>33</v>
      </c>
      <c r="H279" s="1" t="s">
        <v>453</v>
      </c>
      <c r="I279" s="1" t="s">
        <v>26</v>
      </c>
      <c r="J279" s="1">
        <v>23</v>
      </c>
      <c r="K279" s="1">
        <v>2097</v>
      </c>
      <c r="L279" s="1">
        <v>2097</v>
      </c>
      <c r="M279" s="1">
        <v>260000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260000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260000</v>
      </c>
      <c r="AJ279" s="1">
        <v>123</v>
      </c>
    </row>
    <row r="280" spans="1:36" x14ac:dyDescent="0.3">
      <c r="A280" s="1">
        <v>19</v>
      </c>
      <c r="B280" s="1" t="s">
        <v>14</v>
      </c>
      <c r="C280" s="1" t="s">
        <v>426</v>
      </c>
      <c r="D280" s="1" t="s">
        <v>16</v>
      </c>
      <c r="E280" s="1" t="s">
        <v>17</v>
      </c>
      <c r="F280" s="1" t="s">
        <v>37</v>
      </c>
      <c r="G280" s="1" t="s">
        <v>454</v>
      </c>
      <c r="H280" s="1" t="s">
        <v>455</v>
      </c>
      <c r="I280" s="1" t="s">
        <v>198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0</v>
      </c>
      <c r="AJ280" s="1">
        <v>0</v>
      </c>
    </row>
    <row r="281" spans="1:36" x14ac:dyDescent="0.3">
      <c r="A281" s="1">
        <v>20</v>
      </c>
      <c r="B281" s="1" t="s">
        <v>14</v>
      </c>
      <c r="C281" s="1" t="s">
        <v>426</v>
      </c>
      <c r="D281" s="1" t="s">
        <v>16</v>
      </c>
      <c r="E281" s="1" t="s">
        <v>17</v>
      </c>
      <c r="F281" s="1" t="s">
        <v>29</v>
      </c>
      <c r="G281" s="1" t="s">
        <v>61</v>
      </c>
      <c r="H281" s="1" t="s">
        <v>456</v>
      </c>
      <c r="I281" s="1" t="s">
        <v>26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0</v>
      </c>
      <c r="AJ281" s="1">
        <v>0</v>
      </c>
    </row>
    <row r="282" spans="1:36" x14ac:dyDescent="0.3">
      <c r="A282" s="1">
        <v>21</v>
      </c>
      <c r="B282" s="1" t="s">
        <v>14</v>
      </c>
      <c r="C282" s="1" t="s">
        <v>426</v>
      </c>
      <c r="D282" s="1" t="s">
        <v>16</v>
      </c>
      <c r="E282" s="1" t="s">
        <v>17</v>
      </c>
      <c r="F282" s="1" t="s">
        <v>29</v>
      </c>
      <c r="G282" s="1" t="s">
        <v>61</v>
      </c>
      <c r="H282" s="1" t="s">
        <v>457</v>
      </c>
      <c r="I282" s="1" t="s">
        <v>26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0</v>
      </c>
      <c r="AJ282" s="1">
        <v>0</v>
      </c>
    </row>
    <row r="283" spans="1:36" x14ac:dyDescent="0.3">
      <c r="A283" s="1">
        <v>22</v>
      </c>
      <c r="B283" s="1" t="s">
        <v>14</v>
      </c>
      <c r="C283" s="1" t="s">
        <v>426</v>
      </c>
      <c r="D283" s="1" t="s">
        <v>16</v>
      </c>
      <c r="E283" s="1" t="s">
        <v>17</v>
      </c>
      <c r="F283" s="1" t="s">
        <v>29</v>
      </c>
      <c r="G283" s="1" t="s">
        <v>458</v>
      </c>
      <c r="H283" s="1" t="s">
        <v>459</v>
      </c>
      <c r="I283" s="1" t="s">
        <v>26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0</v>
      </c>
      <c r="AJ283" s="1">
        <v>0</v>
      </c>
    </row>
    <row r="284" spans="1:36" x14ac:dyDescent="0.3">
      <c r="A284" s="1">
        <v>23</v>
      </c>
      <c r="B284" s="1" t="s">
        <v>14</v>
      </c>
      <c r="C284" s="1" t="s">
        <v>426</v>
      </c>
      <c r="D284" s="1" t="s">
        <v>434</v>
      </c>
      <c r="E284" s="1" t="s">
        <v>17</v>
      </c>
      <c r="F284" s="1" t="s">
        <v>29</v>
      </c>
      <c r="G284" s="1" t="s">
        <v>61</v>
      </c>
      <c r="H284" s="1" t="s">
        <v>460</v>
      </c>
      <c r="I284" s="1" t="s">
        <v>26</v>
      </c>
      <c r="J284" s="1">
        <v>17</v>
      </c>
      <c r="K284" s="1">
        <v>1595</v>
      </c>
      <c r="L284" s="1">
        <v>1595</v>
      </c>
      <c r="M284" s="1">
        <v>180000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180000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180000</v>
      </c>
      <c r="AJ284" s="1">
        <v>112</v>
      </c>
    </row>
    <row r="285" spans="1:36" x14ac:dyDescent="0.3">
      <c r="A285" s="1">
        <v>24</v>
      </c>
      <c r="B285" s="1" t="s">
        <v>14</v>
      </c>
      <c r="C285" s="1" t="s">
        <v>426</v>
      </c>
      <c r="D285" s="1" t="s">
        <v>575</v>
      </c>
      <c r="E285" s="1" t="s">
        <v>17</v>
      </c>
      <c r="F285" s="1" t="s">
        <v>29</v>
      </c>
      <c r="G285" s="1" t="s">
        <v>61</v>
      </c>
      <c r="H285" s="1" t="s">
        <v>461</v>
      </c>
      <c r="I285" s="1" t="s">
        <v>26</v>
      </c>
      <c r="J285" s="1">
        <v>25</v>
      </c>
      <c r="K285" s="1">
        <v>3164</v>
      </c>
      <c r="L285" s="1">
        <v>3164</v>
      </c>
      <c r="M285" s="1">
        <v>340000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340000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340000</v>
      </c>
      <c r="AJ285" s="1">
        <v>107</v>
      </c>
    </row>
    <row r="286" spans="1:36" x14ac:dyDescent="0.3">
      <c r="A286" s="1">
        <v>25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29</v>
      </c>
      <c r="G286" s="1" t="s">
        <v>98</v>
      </c>
      <c r="H286" s="1" t="s">
        <v>462</v>
      </c>
      <c r="I286" s="1" t="s">
        <v>26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26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29</v>
      </c>
      <c r="G287" s="1" t="s">
        <v>44</v>
      </c>
      <c r="H287" s="1" t="s">
        <v>463</v>
      </c>
      <c r="I287" s="1" t="s">
        <v>21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x14ac:dyDescent="0.3">
      <c r="A288" s="1">
        <v>27</v>
      </c>
      <c r="B288" s="1" t="s">
        <v>14</v>
      </c>
      <c r="C288" s="1" t="s">
        <v>426</v>
      </c>
      <c r="D288" s="1" t="s">
        <v>16</v>
      </c>
      <c r="E288" s="1" t="s">
        <v>17</v>
      </c>
      <c r="F288" s="1" t="s">
        <v>18</v>
      </c>
      <c r="G288" s="1" t="s">
        <v>368</v>
      </c>
      <c r="H288" s="1" t="s">
        <v>464</v>
      </c>
      <c r="I288" s="1" t="s">
        <v>21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0</v>
      </c>
      <c r="AJ288" s="1">
        <v>0</v>
      </c>
    </row>
    <row r="289" spans="1:36" x14ac:dyDescent="0.3">
      <c r="A289" s="2"/>
      <c r="B289" s="2" t="s">
        <v>47</v>
      </c>
      <c r="C289" s="2" t="s">
        <v>426</v>
      </c>
      <c r="D289" s="2"/>
      <c r="E289" s="2"/>
      <c r="F289" s="2"/>
      <c r="G289" s="2"/>
      <c r="H289" s="2"/>
      <c r="I289" s="2"/>
      <c r="J289" s="2"/>
      <c r="K289" s="2">
        <v>19007</v>
      </c>
      <c r="L289" s="2">
        <v>18988</v>
      </c>
      <c r="M289" s="2">
        <v>2070230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2070230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2070230</v>
      </c>
      <c r="AJ289" s="2"/>
    </row>
    <row r="290" spans="1:36" x14ac:dyDescent="0.3">
      <c r="A290" s="1">
        <v>1</v>
      </c>
      <c r="B290" s="1" t="s">
        <v>14</v>
      </c>
      <c r="C290" s="1" t="s">
        <v>465</v>
      </c>
      <c r="D290" s="1" t="s">
        <v>16</v>
      </c>
      <c r="E290" s="1" t="s">
        <v>22</v>
      </c>
      <c r="F290" s="1" t="s">
        <v>29</v>
      </c>
      <c r="G290" s="1" t="s">
        <v>246</v>
      </c>
      <c r="H290" s="1" t="s">
        <v>466</v>
      </c>
      <c r="I290" s="1" t="s">
        <v>26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x14ac:dyDescent="0.3">
      <c r="A291" s="1">
        <v>2</v>
      </c>
      <c r="B291" s="1" t="s">
        <v>14</v>
      </c>
      <c r="C291" s="1" t="s">
        <v>465</v>
      </c>
      <c r="D291" s="1" t="s">
        <v>16</v>
      </c>
      <c r="E291" s="1" t="s">
        <v>17</v>
      </c>
      <c r="F291" s="1" t="s">
        <v>49</v>
      </c>
      <c r="G291" s="1" t="s">
        <v>63</v>
      </c>
      <c r="H291" s="1" t="s">
        <v>467</v>
      </c>
      <c r="I291" s="1" t="s">
        <v>49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0</v>
      </c>
      <c r="AJ291" s="1">
        <v>0</v>
      </c>
    </row>
    <row r="292" spans="1:36" x14ac:dyDescent="0.3">
      <c r="A292" s="1">
        <v>3</v>
      </c>
      <c r="B292" s="1" t="s">
        <v>14</v>
      </c>
      <c r="C292" s="1" t="s">
        <v>465</v>
      </c>
      <c r="D292" s="1" t="s">
        <v>16</v>
      </c>
      <c r="E292" s="1" t="s">
        <v>22</v>
      </c>
      <c r="F292" s="1" t="s">
        <v>49</v>
      </c>
      <c r="G292" s="1" t="s">
        <v>195</v>
      </c>
      <c r="H292" s="1" t="s">
        <v>468</v>
      </c>
      <c r="I292" s="1" t="s">
        <v>49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0</v>
      </c>
      <c r="AJ292" s="1">
        <v>0</v>
      </c>
    </row>
    <row r="293" spans="1:36" x14ac:dyDescent="0.3">
      <c r="A293" s="1">
        <v>4</v>
      </c>
      <c r="B293" s="1" t="s">
        <v>14</v>
      </c>
      <c r="C293" s="1" t="s">
        <v>465</v>
      </c>
      <c r="D293" s="1" t="s">
        <v>16</v>
      </c>
      <c r="E293" s="1" t="s">
        <v>17</v>
      </c>
      <c r="F293" s="1" t="s">
        <v>29</v>
      </c>
      <c r="G293" s="1" t="s">
        <v>98</v>
      </c>
      <c r="H293" s="1" t="s">
        <v>469</v>
      </c>
      <c r="I293" s="1" t="s">
        <v>26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x14ac:dyDescent="0.3">
      <c r="A294" s="1">
        <v>5</v>
      </c>
      <c r="B294" s="1" t="s">
        <v>14</v>
      </c>
      <c r="C294" s="1" t="s">
        <v>465</v>
      </c>
      <c r="D294" s="1" t="s">
        <v>578</v>
      </c>
      <c r="E294" s="1" t="s">
        <v>17</v>
      </c>
      <c r="F294" s="1" t="s">
        <v>29</v>
      </c>
      <c r="G294" s="1" t="s">
        <v>144</v>
      </c>
      <c r="H294" s="1" t="s">
        <v>550</v>
      </c>
      <c r="I294" s="1" t="s">
        <v>21</v>
      </c>
      <c r="J294" s="1">
        <v>13</v>
      </c>
      <c r="K294" s="1">
        <v>1255</v>
      </c>
      <c r="L294" s="1">
        <v>1255</v>
      </c>
      <c r="M294" s="1">
        <v>210000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210000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210000</v>
      </c>
      <c r="AJ294" s="1">
        <v>167</v>
      </c>
    </row>
    <row r="295" spans="1:36" x14ac:dyDescent="0.3">
      <c r="A295" s="2"/>
      <c r="B295" s="2" t="s">
        <v>47</v>
      </c>
      <c r="C295" s="2" t="s">
        <v>465</v>
      </c>
      <c r="D295" s="2"/>
      <c r="E295" s="2"/>
      <c r="F295" s="2"/>
      <c r="G295" s="2"/>
      <c r="H295" s="2"/>
      <c r="I295" s="2"/>
      <c r="J295" s="2"/>
      <c r="K295" s="2">
        <v>1255</v>
      </c>
      <c r="L295" s="2">
        <v>1255</v>
      </c>
      <c r="M295" s="2">
        <v>210000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210000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210000</v>
      </c>
      <c r="AJ295" s="2"/>
    </row>
    <row r="296" spans="1:36" x14ac:dyDescent="0.3">
      <c r="A296" s="1">
        <v>1</v>
      </c>
      <c r="B296" s="1" t="s">
        <v>14</v>
      </c>
      <c r="C296" s="1" t="s">
        <v>472</v>
      </c>
      <c r="D296" s="1" t="s">
        <v>16</v>
      </c>
      <c r="E296" s="1" t="s">
        <v>17</v>
      </c>
      <c r="F296" s="1" t="s">
        <v>49</v>
      </c>
      <c r="G296" s="1" t="s">
        <v>63</v>
      </c>
      <c r="H296" s="1" t="s">
        <v>473</v>
      </c>
      <c r="I296" s="1" t="s">
        <v>49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x14ac:dyDescent="0.3">
      <c r="A297" s="1">
        <v>2</v>
      </c>
      <c r="B297" s="1" t="s">
        <v>14</v>
      </c>
      <c r="C297" s="1" t="s">
        <v>472</v>
      </c>
      <c r="D297" s="1" t="s">
        <v>16</v>
      </c>
      <c r="E297" s="1" t="s">
        <v>17</v>
      </c>
      <c r="F297" s="1" t="s">
        <v>49</v>
      </c>
      <c r="G297" s="1" t="s">
        <v>63</v>
      </c>
      <c r="H297" s="1" t="s">
        <v>474</v>
      </c>
      <c r="I297" s="1" t="s">
        <v>49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7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>
        <v>0</v>
      </c>
      <c r="AI297" s="7">
        <v>0</v>
      </c>
      <c r="AJ297" s="1">
        <v>0</v>
      </c>
    </row>
    <row r="298" spans="1:36" x14ac:dyDescent="0.3">
      <c r="A298" s="1">
        <v>3</v>
      </c>
      <c r="B298" s="1" t="s">
        <v>14</v>
      </c>
      <c r="C298" s="1" t="s">
        <v>472</v>
      </c>
      <c r="D298" s="1" t="s">
        <v>16</v>
      </c>
      <c r="E298" s="1" t="s">
        <v>17</v>
      </c>
      <c r="F298" s="1" t="s">
        <v>49</v>
      </c>
      <c r="G298" s="1" t="s">
        <v>63</v>
      </c>
      <c r="H298" s="1" t="s">
        <v>475</v>
      </c>
      <c r="I298" s="1" t="s">
        <v>49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x14ac:dyDescent="0.3">
      <c r="A299" s="1">
        <v>4</v>
      </c>
      <c r="B299" s="1" t="s">
        <v>14</v>
      </c>
      <c r="C299" s="1" t="s">
        <v>472</v>
      </c>
      <c r="D299" s="1" t="s">
        <v>16</v>
      </c>
      <c r="E299" s="1" t="s">
        <v>17</v>
      </c>
      <c r="F299" s="1" t="s">
        <v>49</v>
      </c>
      <c r="G299" s="1" t="s">
        <v>63</v>
      </c>
      <c r="H299" s="1" t="s">
        <v>476</v>
      </c>
      <c r="I299" s="1" t="s">
        <v>49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7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7">
        <v>0</v>
      </c>
      <c r="AI299" s="7">
        <v>0</v>
      </c>
      <c r="AJ299" s="1">
        <v>0</v>
      </c>
    </row>
    <row r="300" spans="1:36" x14ac:dyDescent="0.3">
      <c r="A300" s="1">
        <v>5</v>
      </c>
      <c r="B300" s="1" t="s">
        <v>14</v>
      </c>
      <c r="C300" s="1" t="s">
        <v>472</v>
      </c>
      <c r="D300" s="1" t="s">
        <v>16</v>
      </c>
      <c r="E300" s="1" t="s">
        <v>17</v>
      </c>
      <c r="F300" s="1" t="s">
        <v>49</v>
      </c>
      <c r="G300" s="1" t="s">
        <v>63</v>
      </c>
      <c r="H300" s="1" t="s">
        <v>477</v>
      </c>
      <c r="I300" s="1" t="s">
        <v>49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x14ac:dyDescent="0.3">
      <c r="A301" s="1">
        <v>6</v>
      </c>
      <c r="B301" s="1" t="s">
        <v>14</v>
      </c>
      <c r="C301" s="1" t="s">
        <v>472</v>
      </c>
      <c r="D301" s="1" t="s">
        <v>16</v>
      </c>
      <c r="E301" s="1" t="s">
        <v>17</v>
      </c>
      <c r="F301" s="1" t="s">
        <v>18</v>
      </c>
      <c r="G301" s="1" t="s">
        <v>69</v>
      </c>
      <c r="H301" s="1" t="s">
        <v>478</v>
      </c>
      <c r="I301" s="1" t="s">
        <v>21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x14ac:dyDescent="0.3">
      <c r="A302" s="1">
        <v>7</v>
      </c>
      <c r="B302" s="1" t="s">
        <v>14</v>
      </c>
      <c r="C302" s="1" t="s">
        <v>472</v>
      </c>
      <c r="D302" s="1" t="s">
        <v>16</v>
      </c>
      <c r="E302" s="1" t="s">
        <v>17</v>
      </c>
      <c r="F302" s="1" t="s">
        <v>29</v>
      </c>
      <c r="G302" s="1" t="s">
        <v>61</v>
      </c>
      <c r="H302" s="1" t="s">
        <v>479</v>
      </c>
      <c r="I302" s="1" t="s">
        <v>26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x14ac:dyDescent="0.3">
      <c r="A303" s="1">
        <v>8</v>
      </c>
      <c r="B303" s="1" t="s">
        <v>14</v>
      </c>
      <c r="C303" s="1" t="s">
        <v>472</v>
      </c>
      <c r="D303" s="1" t="s">
        <v>16</v>
      </c>
      <c r="E303" s="1" t="s">
        <v>17</v>
      </c>
      <c r="F303" s="1" t="s">
        <v>18</v>
      </c>
      <c r="G303" s="1" t="s">
        <v>19</v>
      </c>
      <c r="H303" s="1" t="s">
        <v>480</v>
      </c>
      <c r="I303" s="1" t="s">
        <v>21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x14ac:dyDescent="0.3">
      <c r="A304" s="1">
        <v>9</v>
      </c>
      <c r="B304" s="1" t="s">
        <v>14</v>
      </c>
      <c r="C304" s="1" t="s">
        <v>472</v>
      </c>
      <c r="D304" s="1" t="s">
        <v>16</v>
      </c>
      <c r="E304" s="1" t="s">
        <v>17</v>
      </c>
      <c r="F304" s="1" t="s">
        <v>40</v>
      </c>
      <c r="G304" s="1" t="s">
        <v>242</v>
      </c>
      <c r="H304" s="1" t="s">
        <v>481</v>
      </c>
      <c r="I304" s="1" t="s">
        <v>26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x14ac:dyDescent="0.3">
      <c r="A305" s="1">
        <v>10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29</v>
      </c>
      <c r="G305" s="1" t="s">
        <v>61</v>
      </c>
      <c r="H305" s="1" t="s">
        <v>482</v>
      </c>
      <c r="I305" s="1" t="s">
        <v>26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x14ac:dyDescent="0.3">
      <c r="A306" s="1">
        <v>11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40</v>
      </c>
      <c r="G306" s="1" t="s">
        <v>242</v>
      </c>
      <c r="H306" s="1" t="s">
        <v>483</v>
      </c>
      <c r="I306" s="1" t="s">
        <v>26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x14ac:dyDescent="0.3">
      <c r="A307" s="1">
        <v>12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49</v>
      </c>
      <c r="G307" s="1" t="s">
        <v>63</v>
      </c>
      <c r="H307" s="1" t="s">
        <v>484</v>
      </c>
      <c r="I307" s="1" t="s">
        <v>49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x14ac:dyDescent="0.3">
      <c r="A308" s="1">
        <v>13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49</v>
      </c>
      <c r="G308" s="1" t="s">
        <v>63</v>
      </c>
      <c r="H308" s="1" t="s">
        <v>485</v>
      </c>
      <c r="I308" s="1" t="s">
        <v>49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x14ac:dyDescent="0.3">
      <c r="A309" s="1">
        <v>14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18</v>
      </c>
      <c r="G309" s="1" t="s">
        <v>104</v>
      </c>
      <c r="H309" s="1" t="s">
        <v>487</v>
      </c>
      <c r="I309" s="1" t="s">
        <v>21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x14ac:dyDescent="0.3">
      <c r="A310" s="1">
        <v>15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49</v>
      </c>
      <c r="G310" s="1" t="s">
        <v>88</v>
      </c>
      <c r="H310" s="1" t="s">
        <v>488</v>
      </c>
      <c r="I310" s="1" t="s">
        <v>49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x14ac:dyDescent="0.3">
      <c r="A311" s="1">
        <v>16</v>
      </c>
      <c r="B311" s="1" t="s">
        <v>14</v>
      </c>
      <c r="C311" s="1" t="s">
        <v>472</v>
      </c>
      <c r="D311" s="1" t="s">
        <v>489</v>
      </c>
      <c r="E311" s="1" t="s">
        <v>17</v>
      </c>
      <c r="F311" s="1" t="s">
        <v>49</v>
      </c>
      <c r="G311" s="1" t="s">
        <v>88</v>
      </c>
      <c r="H311" s="1" t="s">
        <v>490</v>
      </c>
      <c r="I311" s="1" t="s">
        <v>49</v>
      </c>
      <c r="J311" s="1">
        <v>17</v>
      </c>
      <c r="K311" s="1">
        <v>650</v>
      </c>
      <c r="L311" s="1">
        <v>650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x14ac:dyDescent="0.3">
      <c r="A312" s="1">
        <v>17</v>
      </c>
      <c r="B312" s="1" t="s">
        <v>14</v>
      </c>
      <c r="C312" s="1" t="s">
        <v>472</v>
      </c>
      <c r="D312" s="1" t="s">
        <v>507</v>
      </c>
      <c r="E312" s="1" t="s">
        <v>17</v>
      </c>
      <c r="F312" s="1" t="s">
        <v>49</v>
      </c>
      <c r="G312" s="1" t="s">
        <v>88</v>
      </c>
      <c r="H312" s="1" t="s">
        <v>91</v>
      </c>
      <c r="I312" s="1" t="s">
        <v>49</v>
      </c>
      <c r="J312" s="1">
        <v>16</v>
      </c>
      <c r="K312" s="1">
        <v>1407</v>
      </c>
      <c r="L312" s="1">
        <v>1407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18</v>
      </c>
      <c r="B313" s="1" t="s">
        <v>14</v>
      </c>
      <c r="C313" s="1" t="s">
        <v>472</v>
      </c>
      <c r="D313" s="1" t="s">
        <v>699</v>
      </c>
      <c r="E313" s="1" t="s">
        <v>17</v>
      </c>
      <c r="F313" s="1" t="s">
        <v>49</v>
      </c>
      <c r="G313" s="1" t="s">
        <v>88</v>
      </c>
      <c r="H313" s="1" t="s">
        <v>492</v>
      </c>
      <c r="I313" s="1" t="s">
        <v>49</v>
      </c>
      <c r="J313" s="1">
        <v>19</v>
      </c>
      <c r="K313" s="1">
        <v>579</v>
      </c>
      <c r="L313" s="1">
        <v>579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19</v>
      </c>
      <c r="B314" s="1" t="s">
        <v>14</v>
      </c>
      <c r="C314" s="1" t="s">
        <v>472</v>
      </c>
      <c r="D314" s="1" t="s">
        <v>109</v>
      </c>
      <c r="E314" s="1" t="s">
        <v>17</v>
      </c>
      <c r="F314" s="1" t="s">
        <v>49</v>
      </c>
      <c r="G314" s="1" t="s">
        <v>88</v>
      </c>
      <c r="H314" s="1" t="s">
        <v>93</v>
      </c>
      <c r="I314" s="1" t="s">
        <v>49</v>
      </c>
      <c r="J314" s="1">
        <v>17</v>
      </c>
      <c r="K314" s="1">
        <v>2078</v>
      </c>
      <c r="L314" s="1">
        <v>2078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20</v>
      </c>
      <c r="B315" s="1" t="s">
        <v>14</v>
      </c>
      <c r="C315" s="1" t="s">
        <v>472</v>
      </c>
      <c r="D315" s="1" t="s">
        <v>579</v>
      </c>
      <c r="E315" s="1" t="s">
        <v>17</v>
      </c>
      <c r="F315" s="1" t="s">
        <v>49</v>
      </c>
      <c r="G315" s="1" t="s">
        <v>88</v>
      </c>
      <c r="H315" s="1" t="s">
        <v>95</v>
      </c>
      <c r="I315" s="1" t="s">
        <v>49</v>
      </c>
      <c r="J315" s="1">
        <v>19</v>
      </c>
      <c r="K315" s="1">
        <v>696</v>
      </c>
      <c r="L315" s="1">
        <v>696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21</v>
      </c>
      <c r="B316" s="1" t="s">
        <v>14</v>
      </c>
      <c r="C316" s="1" t="s">
        <v>472</v>
      </c>
      <c r="D316" s="1" t="s">
        <v>16</v>
      </c>
      <c r="E316" s="1" t="s">
        <v>17</v>
      </c>
      <c r="F316" s="1" t="s">
        <v>37</v>
      </c>
      <c r="G316" s="1" t="s">
        <v>38</v>
      </c>
      <c r="H316" s="1" t="s">
        <v>495</v>
      </c>
      <c r="I316" s="1" t="s">
        <v>198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1">
        <v>22</v>
      </c>
      <c r="B317" s="1" t="s">
        <v>14</v>
      </c>
      <c r="C317" s="1" t="s">
        <v>472</v>
      </c>
      <c r="D317" s="1" t="s">
        <v>16</v>
      </c>
      <c r="E317" s="1" t="s">
        <v>17</v>
      </c>
      <c r="F317" s="1" t="s">
        <v>29</v>
      </c>
      <c r="G317" s="1" t="s">
        <v>227</v>
      </c>
      <c r="H317" s="1" t="s">
        <v>496</v>
      </c>
      <c r="I317" s="1" t="s">
        <v>26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x14ac:dyDescent="0.3">
      <c r="A318" s="1">
        <v>23</v>
      </c>
      <c r="B318" s="1" t="s">
        <v>14</v>
      </c>
      <c r="C318" s="1" t="s">
        <v>472</v>
      </c>
      <c r="D318" s="1" t="s">
        <v>600</v>
      </c>
      <c r="E318" s="1" t="s">
        <v>17</v>
      </c>
      <c r="F318" s="1" t="s">
        <v>49</v>
      </c>
      <c r="G318" s="1" t="s">
        <v>101</v>
      </c>
      <c r="H318" s="1" t="s">
        <v>498</v>
      </c>
      <c r="I318" s="1" t="s">
        <v>49</v>
      </c>
      <c r="J318" s="1">
        <v>18</v>
      </c>
      <c r="K318" s="1">
        <v>518</v>
      </c>
      <c r="L318" s="1">
        <v>518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x14ac:dyDescent="0.3">
      <c r="A319" s="1">
        <v>24</v>
      </c>
      <c r="B319" s="1" t="s">
        <v>14</v>
      </c>
      <c r="C319" s="1" t="s">
        <v>472</v>
      </c>
      <c r="D319" s="1" t="s">
        <v>499</v>
      </c>
      <c r="E319" s="1" t="s">
        <v>17</v>
      </c>
      <c r="F319" s="1" t="s">
        <v>49</v>
      </c>
      <c r="G319" s="1" t="s">
        <v>101</v>
      </c>
      <c r="H319" s="1" t="s">
        <v>500</v>
      </c>
      <c r="I319" s="1" t="s">
        <v>49</v>
      </c>
      <c r="J319" s="1">
        <v>24</v>
      </c>
      <c r="K319" s="1">
        <v>947</v>
      </c>
      <c r="L319" s="1">
        <v>947</v>
      </c>
      <c r="M319" s="1">
        <v>119583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119583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119583</v>
      </c>
      <c r="AJ319" s="1">
        <v>126</v>
      </c>
    </row>
    <row r="320" spans="1:36" x14ac:dyDescent="0.3">
      <c r="A320" s="1">
        <v>25</v>
      </c>
      <c r="B320" s="1" t="s">
        <v>14</v>
      </c>
      <c r="C320" s="1" t="s">
        <v>472</v>
      </c>
      <c r="D320" s="1" t="s">
        <v>501</v>
      </c>
      <c r="E320" s="1" t="s">
        <v>17</v>
      </c>
      <c r="F320" s="1" t="s">
        <v>49</v>
      </c>
      <c r="G320" s="1" t="s">
        <v>101</v>
      </c>
      <c r="H320" s="1" t="s">
        <v>502</v>
      </c>
      <c r="I320" s="1" t="s">
        <v>49</v>
      </c>
      <c r="J320" s="1">
        <v>23</v>
      </c>
      <c r="K320" s="1">
        <v>839</v>
      </c>
      <c r="L320" s="1">
        <v>839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26</v>
      </c>
      <c r="B321" s="1" t="s">
        <v>14</v>
      </c>
      <c r="C321" s="1" t="s">
        <v>472</v>
      </c>
      <c r="D321" s="1" t="s">
        <v>514</v>
      </c>
      <c r="E321" s="1" t="s">
        <v>17</v>
      </c>
      <c r="F321" s="1" t="s">
        <v>49</v>
      </c>
      <c r="G321" s="1" t="s">
        <v>101</v>
      </c>
      <c r="H321" s="1" t="s">
        <v>504</v>
      </c>
      <c r="I321" s="1" t="s">
        <v>49</v>
      </c>
      <c r="J321" s="1">
        <v>24</v>
      </c>
      <c r="K321" s="1">
        <v>911</v>
      </c>
      <c r="L321" s="1">
        <v>911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27</v>
      </c>
      <c r="B322" s="1" t="s">
        <v>14</v>
      </c>
      <c r="C322" s="1" t="s">
        <v>472</v>
      </c>
      <c r="D322" s="1" t="s">
        <v>585</v>
      </c>
      <c r="E322" s="1" t="s">
        <v>17</v>
      </c>
      <c r="F322" s="1" t="s">
        <v>49</v>
      </c>
      <c r="G322" s="1" t="s">
        <v>101</v>
      </c>
      <c r="H322" s="1" t="s">
        <v>506</v>
      </c>
      <c r="I322" s="1" t="s">
        <v>49</v>
      </c>
      <c r="J322" s="1">
        <v>20</v>
      </c>
      <c r="K322" s="1">
        <v>690</v>
      </c>
      <c r="L322" s="1">
        <v>690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x14ac:dyDescent="0.3">
      <c r="A323" s="1">
        <v>28</v>
      </c>
      <c r="B323" s="1" t="s">
        <v>14</v>
      </c>
      <c r="C323" s="1" t="s">
        <v>472</v>
      </c>
      <c r="D323" s="1" t="s">
        <v>581</v>
      </c>
      <c r="E323" s="1" t="s">
        <v>17</v>
      </c>
      <c r="F323" s="1" t="s">
        <v>49</v>
      </c>
      <c r="G323" s="1" t="s">
        <v>101</v>
      </c>
      <c r="H323" s="1" t="s">
        <v>544</v>
      </c>
      <c r="I323" s="1" t="s">
        <v>49</v>
      </c>
      <c r="J323" s="1">
        <v>24</v>
      </c>
      <c r="K323" s="1">
        <v>1276</v>
      </c>
      <c r="L323" s="1">
        <v>1276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29</v>
      </c>
      <c r="B324" s="1" t="s">
        <v>14</v>
      </c>
      <c r="C324" s="1" t="s">
        <v>472</v>
      </c>
      <c r="D324" s="1" t="s">
        <v>16</v>
      </c>
      <c r="E324" s="1" t="s">
        <v>17</v>
      </c>
      <c r="F324" s="1" t="s">
        <v>49</v>
      </c>
      <c r="G324" s="1" t="s">
        <v>221</v>
      </c>
      <c r="H324" s="1" t="s">
        <v>509</v>
      </c>
      <c r="I324" s="1" t="s">
        <v>49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30</v>
      </c>
      <c r="B325" s="1" t="s">
        <v>14</v>
      </c>
      <c r="C325" s="1" t="s">
        <v>472</v>
      </c>
      <c r="D325" s="1" t="s">
        <v>580</v>
      </c>
      <c r="E325" s="1" t="s">
        <v>17</v>
      </c>
      <c r="F325" s="1" t="s">
        <v>49</v>
      </c>
      <c r="G325" s="1" t="s">
        <v>101</v>
      </c>
      <c r="H325" s="1" t="s">
        <v>127</v>
      </c>
      <c r="I325" s="1" t="s">
        <v>49</v>
      </c>
      <c r="J325" s="1">
        <v>25</v>
      </c>
      <c r="K325" s="1">
        <v>957</v>
      </c>
      <c r="L325" s="1">
        <v>957</v>
      </c>
      <c r="M325" s="1">
        <v>43445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43445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43445</v>
      </c>
      <c r="AJ325" s="1">
        <v>45</v>
      </c>
    </row>
    <row r="326" spans="1:36" x14ac:dyDescent="0.3">
      <c r="A326" s="1">
        <v>31</v>
      </c>
      <c r="B326" s="1" t="s">
        <v>14</v>
      </c>
      <c r="C326" s="1" t="s">
        <v>472</v>
      </c>
      <c r="D326" s="1" t="s">
        <v>601</v>
      </c>
      <c r="E326" s="1" t="s">
        <v>17</v>
      </c>
      <c r="F326" s="1" t="s">
        <v>49</v>
      </c>
      <c r="G326" s="1" t="s">
        <v>101</v>
      </c>
      <c r="H326" s="1" t="s">
        <v>511</v>
      </c>
      <c r="I326" s="1" t="s">
        <v>49</v>
      </c>
      <c r="J326" s="1">
        <v>24</v>
      </c>
      <c r="K326" s="1">
        <v>1622</v>
      </c>
      <c r="L326" s="1">
        <v>1622</v>
      </c>
      <c r="M326" s="1">
        <v>162154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162154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162154</v>
      </c>
      <c r="AJ326" s="1">
        <v>99</v>
      </c>
    </row>
    <row r="327" spans="1:36" x14ac:dyDescent="0.3">
      <c r="A327" s="1">
        <v>32</v>
      </c>
      <c r="B327" s="1" t="s">
        <v>14</v>
      </c>
      <c r="C327" s="1" t="s">
        <v>472</v>
      </c>
      <c r="D327" s="1" t="s">
        <v>16</v>
      </c>
      <c r="E327" s="1" t="s">
        <v>17</v>
      </c>
      <c r="F327" s="1" t="s">
        <v>29</v>
      </c>
      <c r="G327" s="1" t="s">
        <v>98</v>
      </c>
      <c r="H327" s="1" t="s">
        <v>516</v>
      </c>
      <c r="I327" s="1" t="s">
        <v>26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0</v>
      </c>
      <c r="AJ327" s="1">
        <v>0</v>
      </c>
    </row>
    <row r="328" spans="1:36" x14ac:dyDescent="0.3">
      <c r="A328" s="1">
        <v>33</v>
      </c>
      <c r="B328" s="1" t="s">
        <v>14</v>
      </c>
      <c r="C328" s="1" t="s">
        <v>472</v>
      </c>
      <c r="D328" s="1" t="s">
        <v>584</v>
      </c>
      <c r="E328" s="1" t="s">
        <v>17</v>
      </c>
      <c r="F328" s="1" t="s">
        <v>29</v>
      </c>
      <c r="G328" s="1" t="s">
        <v>61</v>
      </c>
      <c r="H328" s="1" t="s">
        <v>518</v>
      </c>
      <c r="I328" s="1" t="s">
        <v>26</v>
      </c>
      <c r="J328" s="1">
        <v>22</v>
      </c>
      <c r="K328" s="1">
        <v>1398</v>
      </c>
      <c r="L328" s="1">
        <v>1398</v>
      </c>
      <c r="M328" s="1">
        <v>278000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278000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278000</v>
      </c>
      <c r="AJ328" s="1">
        <v>198</v>
      </c>
    </row>
    <row r="329" spans="1:36" x14ac:dyDescent="0.3">
      <c r="A329" s="1">
        <v>34</v>
      </c>
      <c r="B329" s="1" t="s">
        <v>14</v>
      </c>
      <c r="C329" s="1" t="s">
        <v>472</v>
      </c>
      <c r="D329" s="1" t="s">
        <v>601</v>
      </c>
      <c r="E329" s="1" t="s">
        <v>17</v>
      </c>
      <c r="F329" s="1" t="s">
        <v>29</v>
      </c>
      <c r="G329" s="1" t="s">
        <v>61</v>
      </c>
      <c r="H329" s="1" t="s">
        <v>520</v>
      </c>
      <c r="I329" s="1" t="s">
        <v>26</v>
      </c>
      <c r="J329" s="1">
        <v>24</v>
      </c>
      <c r="K329" s="1">
        <v>1674</v>
      </c>
      <c r="L329" s="1">
        <v>1674</v>
      </c>
      <c r="M329" s="1">
        <v>240000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240000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240000</v>
      </c>
      <c r="AJ329" s="1">
        <v>143</v>
      </c>
    </row>
    <row r="330" spans="1:36" x14ac:dyDescent="0.3">
      <c r="A330" s="1">
        <v>35</v>
      </c>
      <c r="B330" s="1" t="s">
        <v>14</v>
      </c>
      <c r="C330" s="1" t="s">
        <v>472</v>
      </c>
      <c r="D330" s="1" t="s">
        <v>602</v>
      </c>
      <c r="E330" s="1" t="s">
        <v>32</v>
      </c>
      <c r="F330" s="1" t="s">
        <v>29</v>
      </c>
      <c r="G330" s="1" t="s">
        <v>33</v>
      </c>
      <c r="H330" s="1" t="s">
        <v>226</v>
      </c>
      <c r="I330" s="1" t="s">
        <v>26</v>
      </c>
      <c r="J330" s="1">
        <v>24</v>
      </c>
      <c r="K330" s="1">
        <v>1992</v>
      </c>
      <c r="L330" s="1">
        <v>1992</v>
      </c>
      <c r="M330" s="1">
        <v>263000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263000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263000</v>
      </c>
      <c r="AJ330" s="1">
        <v>132</v>
      </c>
    </row>
    <row r="331" spans="1:36" x14ac:dyDescent="0.3">
      <c r="A331" s="1">
        <v>36</v>
      </c>
      <c r="B331" s="1" t="s">
        <v>14</v>
      </c>
      <c r="C331" s="1" t="s">
        <v>472</v>
      </c>
      <c r="D331" s="1" t="s">
        <v>586</v>
      </c>
      <c r="E331" s="1" t="s">
        <v>32</v>
      </c>
      <c r="F331" s="1" t="s">
        <v>29</v>
      </c>
      <c r="G331" s="1" t="s">
        <v>33</v>
      </c>
      <c r="H331" s="1" t="s">
        <v>522</v>
      </c>
      <c r="I331" s="1" t="s">
        <v>26</v>
      </c>
      <c r="J331" s="1">
        <v>23</v>
      </c>
      <c r="K331" s="1">
        <v>1983</v>
      </c>
      <c r="L331" s="1">
        <v>1983</v>
      </c>
      <c r="M331" s="1">
        <v>307000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307000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307000</v>
      </c>
      <c r="AJ331" s="1">
        <v>154</v>
      </c>
    </row>
    <row r="332" spans="1:36" x14ac:dyDescent="0.3">
      <c r="A332" s="1">
        <v>37</v>
      </c>
      <c r="B332" s="1" t="s">
        <v>14</v>
      </c>
      <c r="C332" s="1" t="s">
        <v>472</v>
      </c>
      <c r="D332" s="1" t="s">
        <v>16</v>
      </c>
      <c r="E332" s="1" t="s">
        <v>17</v>
      </c>
      <c r="F332" s="1" t="s">
        <v>29</v>
      </c>
      <c r="G332" s="1" t="s">
        <v>38</v>
      </c>
      <c r="H332" s="1" t="s">
        <v>523</v>
      </c>
      <c r="I332" s="1" t="s">
        <v>21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0</v>
      </c>
      <c r="AJ332" s="1">
        <v>0</v>
      </c>
    </row>
    <row r="333" spans="1:36" x14ac:dyDescent="0.3">
      <c r="A333" s="1">
        <v>38</v>
      </c>
      <c r="B333" s="1" t="s">
        <v>14</v>
      </c>
      <c r="C333" s="1" t="s">
        <v>472</v>
      </c>
      <c r="D333" s="1" t="s">
        <v>16</v>
      </c>
      <c r="E333" s="1" t="s">
        <v>17</v>
      </c>
      <c r="F333" s="1" t="s">
        <v>49</v>
      </c>
      <c r="G333" s="1" t="s">
        <v>221</v>
      </c>
      <c r="H333" s="1" t="s">
        <v>524</v>
      </c>
      <c r="I333" s="1" t="s">
        <v>49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0</v>
      </c>
      <c r="AJ333" s="1">
        <v>0</v>
      </c>
    </row>
    <row r="334" spans="1:36" x14ac:dyDescent="0.3">
      <c r="A334" s="1">
        <v>39</v>
      </c>
      <c r="B334" s="1" t="s">
        <v>14</v>
      </c>
      <c r="C334" s="1" t="s">
        <v>472</v>
      </c>
      <c r="D334" s="1" t="s">
        <v>16</v>
      </c>
      <c r="E334" s="1" t="s">
        <v>17</v>
      </c>
      <c r="F334" s="1" t="s">
        <v>37</v>
      </c>
      <c r="G334" s="1" t="s">
        <v>123</v>
      </c>
      <c r="H334" s="1" t="s">
        <v>525</v>
      </c>
      <c r="I334" s="1" t="s">
        <v>21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0</v>
      </c>
      <c r="AJ334" s="1">
        <v>0</v>
      </c>
    </row>
    <row r="335" spans="1:36" x14ac:dyDescent="0.3">
      <c r="A335" s="1">
        <v>40</v>
      </c>
      <c r="B335" s="1" t="s">
        <v>14</v>
      </c>
      <c r="C335" s="1" t="s">
        <v>472</v>
      </c>
      <c r="D335" s="1" t="s">
        <v>16</v>
      </c>
      <c r="E335" s="1" t="s">
        <v>17</v>
      </c>
      <c r="F335" s="1" t="s">
        <v>49</v>
      </c>
      <c r="G335" s="1" t="s">
        <v>101</v>
      </c>
      <c r="H335" s="1" t="s">
        <v>526</v>
      </c>
      <c r="I335" s="1" t="s">
        <v>49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x14ac:dyDescent="0.3">
      <c r="A336" s="1">
        <v>41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29</v>
      </c>
      <c r="G336" s="1" t="s">
        <v>44</v>
      </c>
      <c r="H336" s="1" t="s">
        <v>527</v>
      </c>
      <c r="I336" s="1" t="s">
        <v>21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x14ac:dyDescent="0.3">
      <c r="A337" s="1">
        <v>42</v>
      </c>
      <c r="B337" s="1" t="s">
        <v>14</v>
      </c>
      <c r="C337" s="1" t="s">
        <v>472</v>
      </c>
      <c r="D337" s="1" t="s">
        <v>16</v>
      </c>
      <c r="E337" s="1" t="s">
        <v>17</v>
      </c>
      <c r="F337" s="1" t="s">
        <v>29</v>
      </c>
      <c r="G337" s="1" t="s">
        <v>44</v>
      </c>
      <c r="H337" s="1" t="s">
        <v>528</v>
      </c>
      <c r="I337" s="1" t="s">
        <v>21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0</v>
      </c>
      <c r="AJ337" s="1">
        <v>0</v>
      </c>
    </row>
    <row r="338" spans="1:36" x14ac:dyDescent="0.3">
      <c r="A338" s="1">
        <v>43</v>
      </c>
      <c r="B338" s="1" t="s">
        <v>14</v>
      </c>
      <c r="C338" s="1" t="s">
        <v>472</v>
      </c>
      <c r="D338" s="1" t="s">
        <v>16</v>
      </c>
      <c r="E338" s="1" t="s">
        <v>17</v>
      </c>
      <c r="F338" s="1" t="s">
        <v>29</v>
      </c>
      <c r="G338" s="1" t="s">
        <v>44</v>
      </c>
      <c r="H338" s="1" t="s">
        <v>529</v>
      </c>
      <c r="I338" s="1" t="s">
        <v>21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x14ac:dyDescent="0.3">
      <c r="A339" s="1">
        <v>44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29</v>
      </c>
      <c r="G339" s="1" t="s">
        <v>44</v>
      </c>
      <c r="H339" s="1" t="s">
        <v>530</v>
      </c>
      <c r="I339" s="1" t="s">
        <v>21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x14ac:dyDescent="0.3">
      <c r="A340" s="1">
        <v>45</v>
      </c>
      <c r="B340" s="1" t="s">
        <v>14</v>
      </c>
      <c r="C340" s="1" t="s">
        <v>472</v>
      </c>
      <c r="D340" s="1" t="s">
        <v>16</v>
      </c>
      <c r="E340" s="1" t="s">
        <v>17</v>
      </c>
      <c r="F340" s="1" t="s">
        <v>29</v>
      </c>
      <c r="G340" s="1" t="s">
        <v>44</v>
      </c>
      <c r="H340" s="1" t="s">
        <v>531</v>
      </c>
      <c r="I340" s="1" t="s">
        <v>21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x14ac:dyDescent="0.3">
      <c r="A341" s="1">
        <v>46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29</v>
      </c>
      <c r="G341" s="1" t="s">
        <v>44</v>
      </c>
      <c r="H341" s="1" t="s">
        <v>532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x14ac:dyDescent="0.3">
      <c r="A342" s="1">
        <v>47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37</v>
      </c>
      <c r="G342" s="1" t="s">
        <v>533</v>
      </c>
      <c r="H342" s="1" t="s">
        <v>534</v>
      </c>
      <c r="I342" s="1" t="s">
        <v>21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x14ac:dyDescent="0.3">
      <c r="A343" s="1">
        <v>48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18</v>
      </c>
      <c r="G343" s="1" t="s">
        <v>368</v>
      </c>
      <c r="H343" s="1" t="s">
        <v>535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x14ac:dyDescent="0.3">
      <c r="A344" s="1">
        <v>49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18</v>
      </c>
      <c r="G344" s="1" t="s">
        <v>368</v>
      </c>
      <c r="H344" s="1" t="s">
        <v>536</v>
      </c>
      <c r="I344" s="1" t="s">
        <v>21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x14ac:dyDescent="0.3">
      <c r="A345" s="1">
        <v>50</v>
      </c>
      <c r="B345" s="1" t="s">
        <v>14</v>
      </c>
      <c r="C345" s="1" t="s">
        <v>472</v>
      </c>
      <c r="D345" s="1" t="s">
        <v>16</v>
      </c>
      <c r="E345" s="1" t="s">
        <v>17</v>
      </c>
      <c r="F345" s="1" t="s">
        <v>18</v>
      </c>
      <c r="G345" s="1" t="s">
        <v>368</v>
      </c>
      <c r="H345" s="1" t="s">
        <v>537</v>
      </c>
      <c r="I345" s="1" t="s">
        <v>21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0</v>
      </c>
      <c r="AJ345" s="1">
        <v>0</v>
      </c>
    </row>
    <row r="346" spans="1:36" x14ac:dyDescent="0.3">
      <c r="A346" s="1">
        <v>51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18</v>
      </c>
      <c r="G346" s="1" t="s">
        <v>368</v>
      </c>
      <c r="H346" s="1" t="s">
        <v>538</v>
      </c>
      <c r="I346" s="1" t="s">
        <v>21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x14ac:dyDescent="0.3">
      <c r="A347" s="1">
        <v>52</v>
      </c>
      <c r="B347" s="1" t="s">
        <v>14</v>
      </c>
      <c r="C347" s="1" t="s">
        <v>472</v>
      </c>
      <c r="D347" s="1" t="s">
        <v>16</v>
      </c>
      <c r="E347" s="1" t="s">
        <v>17</v>
      </c>
      <c r="F347" s="1" t="s">
        <v>18</v>
      </c>
      <c r="G347" s="1" t="s">
        <v>368</v>
      </c>
      <c r="H347" s="1" t="s">
        <v>539</v>
      </c>
      <c r="I347" s="1" t="s">
        <v>21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x14ac:dyDescent="0.3">
      <c r="A348" s="1">
        <v>53</v>
      </c>
      <c r="B348" s="1" t="s">
        <v>14</v>
      </c>
      <c r="C348" s="1" t="s">
        <v>472</v>
      </c>
      <c r="D348" s="1" t="s">
        <v>16</v>
      </c>
      <c r="E348" s="1" t="s">
        <v>17</v>
      </c>
      <c r="F348" s="1" t="s">
        <v>29</v>
      </c>
      <c r="G348" s="1" t="s">
        <v>246</v>
      </c>
      <c r="H348" s="1" t="s">
        <v>540</v>
      </c>
      <c r="I348" s="1" t="s">
        <v>26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0</v>
      </c>
      <c r="AJ348" s="1">
        <v>0</v>
      </c>
    </row>
    <row r="349" spans="1:36" x14ac:dyDescent="0.3">
      <c r="A349" s="2"/>
      <c r="B349" s="2" t="s">
        <v>47</v>
      </c>
      <c r="C349" s="2" t="s">
        <v>472</v>
      </c>
      <c r="D349" s="2"/>
      <c r="E349" s="2"/>
      <c r="F349" s="2"/>
      <c r="G349" s="2"/>
      <c r="H349" s="2"/>
      <c r="I349" s="2"/>
      <c r="J349" s="2"/>
      <c r="K349" s="2">
        <v>20217</v>
      </c>
      <c r="L349" s="2">
        <v>20217</v>
      </c>
      <c r="M349" s="2">
        <v>1413182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1413182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1413182</v>
      </c>
      <c r="AJ349" s="2"/>
    </row>
    <row r="350" spans="1:36" x14ac:dyDescent="0.3">
      <c r="A350" s="1">
        <v>1</v>
      </c>
      <c r="B350" s="1" t="s">
        <v>14</v>
      </c>
      <c r="C350" s="1" t="s">
        <v>541</v>
      </c>
      <c r="D350" s="1" t="s">
        <v>715</v>
      </c>
      <c r="E350" s="1" t="s">
        <v>17</v>
      </c>
      <c r="F350" s="1" t="s">
        <v>29</v>
      </c>
      <c r="G350" s="1" t="s">
        <v>144</v>
      </c>
      <c r="H350" s="1" t="s">
        <v>285</v>
      </c>
      <c r="I350" s="1" t="s">
        <v>21</v>
      </c>
      <c r="J350" s="1">
        <v>16</v>
      </c>
      <c r="K350" s="1">
        <v>1212</v>
      </c>
      <c r="L350" s="1">
        <v>1212</v>
      </c>
      <c r="M350" s="1">
        <v>220000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7">
        <v>220000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7">
        <v>0</v>
      </c>
      <c r="AI350" s="7">
        <v>220000</v>
      </c>
      <c r="AJ350" s="1">
        <v>181</v>
      </c>
    </row>
    <row r="351" spans="1:36" x14ac:dyDescent="0.3">
      <c r="A351" s="2"/>
      <c r="B351" s="2" t="s">
        <v>47</v>
      </c>
      <c r="C351" s="2" t="s">
        <v>541</v>
      </c>
      <c r="D351" s="2"/>
      <c r="E351" s="2"/>
      <c r="F351" s="2"/>
      <c r="G351" s="2"/>
      <c r="H351" s="2"/>
      <c r="I351" s="2"/>
      <c r="J351" s="2"/>
      <c r="K351" s="2">
        <v>1212</v>
      </c>
      <c r="L351" s="2">
        <v>1212</v>
      </c>
      <c r="M351" s="2">
        <v>220000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220000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220000</v>
      </c>
      <c r="AJ351" s="2"/>
    </row>
    <row r="352" spans="1:36" x14ac:dyDescent="0.3">
      <c r="A352" s="1">
        <v>1</v>
      </c>
      <c r="B352" s="1" t="s">
        <v>14</v>
      </c>
      <c r="C352" s="1" t="s">
        <v>545</v>
      </c>
      <c r="D352" s="1" t="s">
        <v>87</v>
      </c>
      <c r="E352" s="1" t="s">
        <v>17</v>
      </c>
      <c r="F352" s="1" t="s">
        <v>29</v>
      </c>
      <c r="G352" s="1" t="s">
        <v>144</v>
      </c>
      <c r="H352" s="1" t="s">
        <v>546</v>
      </c>
      <c r="I352" s="1" t="s">
        <v>21</v>
      </c>
      <c r="J352" s="1">
        <v>4</v>
      </c>
      <c r="K352" s="1">
        <v>341</v>
      </c>
      <c r="L352" s="1">
        <v>341</v>
      </c>
      <c r="M352" s="1">
        <v>50000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7">
        <v>50000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7">
        <v>0</v>
      </c>
      <c r="AI352" s="7">
        <v>50000</v>
      </c>
      <c r="AJ352" s="1">
        <v>146</v>
      </c>
    </row>
    <row r="353" spans="1:36" x14ac:dyDescent="0.3">
      <c r="A353" s="2"/>
      <c r="B353" s="2" t="s">
        <v>47</v>
      </c>
      <c r="C353" s="2" t="s">
        <v>545</v>
      </c>
      <c r="D353" s="2"/>
      <c r="E353" s="2"/>
      <c r="F353" s="2"/>
      <c r="G353" s="2"/>
      <c r="H353" s="2"/>
      <c r="I353" s="2"/>
      <c r="J353" s="2"/>
      <c r="K353" s="2">
        <v>341</v>
      </c>
      <c r="L353" s="2">
        <v>341</v>
      </c>
      <c r="M353" s="2">
        <v>50000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50000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50000</v>
      </c>
      <c r="AJ353" s="2"/>
    </row>
    <row r="354" spans="1:36" x14ac:dyDescent="0.3">
      <c r="A354" s="1">
        <v>1</v>
      </c>
      <c r="B354" s="1" t="s">
        <v>14</v>
      </c>
      <c r="C354" s="1" t="s">
        <v>547</v>
      </c>
      <c r="D354" s="1" t="s">
        <v>313</v>
      </c>
      <c r="E354" s="1" t="s">
        <v>17</v>
      </c>
      <c r="F354" s="1" t="s">
        <v>49</v>
      </c>
      <c r="G354" s="1" t="s">
        <v>101</v>
      </c>
      <c r="H354" s="1" t="s">
        <v>102</v>
      </c>
      <c r="I354" s="1" t="s">
        <v>49</v>
      </c>
      <c r="J354" s="1">
        <v>10</v>
      </c>
      <c r="K354" s="1">
        <v>1334</v>
      </c>
      <c r="L354" s="1">
        <v>1334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7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7">
        <v>0</v>
      </c>
      <c r="AI354" s="7">
        <v>0</v>
      </c>
      <c r="AJ354" s="1">
        <v>0</v>
      </c>
    </row>
    <row r="355" spans="1:36" x14ac:dyDescent="0.3">
      <c r="A355" s="1">
        <v>2</v>
      </c>
      <c r="B355" s="1" t="s">
        <v>14</v>
      </c>
      <c r="C355" s="1" t="s">
        <v>547</v>
      </c>
      <c r="D355" s="1" t="s">
        <v>16</v>
      </c>
      <c r="E355" s="1" t="s">
        <v>17</v>
      </c>
      <c r="F355" s="1" t="s">
        <v>29</v>
      </c>
      <c r="G355" s="1" t="s">
        <v>44</v>
      </c>
      <c r="H355" s="1" t="s">
        <v>548</v>
      </c>
      <c r="I355" s="1" t="s">
        <v>21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0</v>
      </c>
      <c r="AJ355" s="1">
        <v>0</v>
      </c>
    </row>
    <row r="356" spans="1:36" x14ac:dyDescent="0.3">
      <c r="A356" s="2"/>
      <c r="B356" s="2" t="s">
        <v>47</v>
      </c>
      <c r="C356" s="2" t="s">
        <v>547</v>
      </c>
      <c r="D356" s="2"/>
      <c r="E356" s="2"/>
      <c r="F356" s="2"/>
      <c r="G356" s="2"/>
      <c r="H356" s="2"/>
      <c r="I356" s="2"/>
      <c r="J356" s="2"/>
      <c r="K356" s="2">
        <v>1334</v>
      </c>
      <c r="L356" s="2">
        <v>1334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</row>
    <row r="357" spans="1:36" x14ac:dyDescent="0.3">
      <c r="A357" s="2"/>
      <c r="B357" s="2" t="s">
        <v>12</v>
      </c>
      <c r="C357" s="2" t="s">
        <v>14</v>
      </c>
      <c r="D357" s="2"/>
      <c r="E357" s="2"/>
      <c r="F357" s="2"/>
      <c r="G357" s="2"/>
      <c r="H357" s="2"/>
      <c r="I357" s="2"/>
      <c r="J357" s="2"/>
      <c r="K357" s="2">
        <v>197414</v>
      </c>
      <c r="L357" s="2">
        <v>197169</v>
      </c>
      <c r="M357" s="2">
        <v>21911519</v>
      </c>
      <c r="N357" s="2">
        <v>0</v>
      </c>
      <c r="O357" s="2">
        <v>0</v>
      </c>
      <c r="P357" s="2">
        <v>0</v>
      </c>
      <c r="Q357" s="2">
        <v>1020300</v>
      </c>
      <c r="R357" s="2">
        <v>0</v>
      </c>
      <c r="S357" s="2">
        <v>0</v>
      </c>
      <c r="T357" s="2">
        <v>0</v>
      </c>
      <c r="U357" s="2">
        <v>0</v>
      </c>
      <c r="V357" s="2">
        <v>107059</v>
      </c>
      <c r="W357" s="2">
        <v>23038878</v>
      </c>
      <c r="X357" s="2">
        <v>0</v>
      </c>
      <c r="Y357" s="2">
        <v>0</v>
      </c>
      <c r="Z357" s="2">
        <v>3000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3000</v>
      </c>
      <c r="AI357" s="2">
        <v>23041878</v>
      </c>
      <c r="AJ357" s="2"/>
    </row>
    <row r="358" spans="1:36" x14ac:dyDescent="0.3">
      <c r="A358" s="3">
        <v>341</v>
      </c>
      <c r="B358" s="3"/>
      <c r="C358" s="3"/>
      <c r="D358" s="3"/>
      <c r="E358" s="3"/>
      <c r="F358" s="3"/>
      <c r="G358" s="3"/>
      <c r="H358" s="3"/>
      <c r="I358" s="3"/>
      <c r="J358" s="3"/>
      <c r="K358" s="3">
        <v>197414</v>
      </c>
      <c r="L358" s="3">
        <v>197169</v>
      </c>
      <c r="M358" s="3">
        <v>21911519</v>
      </c>
      <c r="N358" s="3">
        <v>0</v>
      </c>
      <c r="O358" s="3">
        <v>0</v>
      </c>
      <c r="P358" s="3">
        <v>0</v>
      </c>
      <c r="Q358" s="3">
        <v>1020300</v>
      </c>
      <c r="R358" s="3">
        <v>0</v>
      </c>
      <c r="S358" s="3">
        <v>0</v>
      </c>
      <c r="T358" s="3">
        <v>0</v>
      </c>
      <c r="U358" s="3">
        <v>0</v>
      </c>
      <c r="V358" s="3">
        <v>107059</v>
      </c>
      <c r="W358" s="3">
        <v>23038878</v>
      </c>
      <c r="X358" s="3">
        <v>0</v>
      </c>
      <c r="Y358" s="3">
        <v>0</v>
      </c>
      <c r="Z358" s="3">
        <v>3000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3000</v>
      </c>
      <c r="AI358" s="3">
        <v>23041878</v>
      </c>
      <c r="AJ358" s="3"/>
    </row>
    <row r="359" spans="1:3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7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7"/>
      <c r="AJ359" s="1"/>
    </row>
  </sheetData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79998168889431442"/>
  </sheetPr>
  <dimension ref="A1:AQ360"/>
  <sheetViews>
    <sheetView topLeftCell="A60" zoomScale="70" zoomScaleNormal="70" workbookViewId="0">
      <selection activeCell="M123" sqref="M123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720</v>
      </c>
      <c r="B1" s="114" t="s">
        <v>721</v>
      </c>
      <c r="C1" s="116" t="s">
        <v>687</v>
      </c>
      <c r="D1" s="116" t="s">
        <v>615</v>
      </c>
      <c r="E1" s="114" t="s">
        <v>659</v>
      </c>
      <c r="F1" s="114" t="s">
        <v>722</v>
      </c>
      <c r="G1" s="114" t="s">
        <v>704</v>
      </c>
      <c r="H1" s="114" t="s">
        <v>723</v>
      </c>
      <c r="I1" s="114" t="s">
        <v>724</v>
      </c>
      <c r="J1" s="114" t="s">
        <v>716</v>
      </c>
      <c r="K1" s="115" t="s">
        <v>706</v>
      </c>
      <c r="L1" s="115" t="s">
        <v>707</v>
      </c>
      <c r="M1" s="110" t="s">
        <v>674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694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725</v>
      </c>
      <c r="AJ1" s="113" t="s">
        <v>639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678</v>
      </c>
      <c r="AI2" s="113"/>
      <c r="AJ2" s="113" t="s">
        <v>639</v>
      </c>
    </row>
    <row r="3" spans="1:43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28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10</v>
      </c>
      <c r="K6" s="1">
        <v>911</v>
      </c>
      <c r="L6" s="1">
        <v>911</v>
      </c>
      <c r="M6" s="1">
        <v>111000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111000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111000</v>
      </c>
      <c r="AJ6" s="1">
        <v>121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28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10</v>
      </c>
      <c r="K7" s="1">
        <v>1428</v>
      </c>
      <c r="L7" s="1">
        <v>1428</v>
      </c>
      <c r="M7" s="1">
        <v>140000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140000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140000</v>
      </c>
      <c r="AJ7" s="1">
        <v>98</v>
      </c>
    </row>
    <row r="8" spans="1:43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x14ac:dyDescent="0.3">
      <c r="A12" s="1">
        <v>10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0</v>
      </c>
      <c r="AJ12" s="1">
        <v>0</v>
      </c>
    </row>
    <row r="13" spans="1:43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2339</v>
      </c>
      <c r="L14" s="2">
        <v>2339</v>
      </c>
      <c r="M14" s="2">
        <v>251000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251000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251000</v>
      </c>
      <c r="AJ14" s="2"/>
    </row>
    <row r="15" spans="1:43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11</v>
      </c>
      <c r="K17" s="1">
        <v>711</v>
      </c>
      <c r="L17" s="1">
        <v>711</v>
      </c>
      <c r="M17" s="1">
        <v>50000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50000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50000</v>
      </c>
      <c r="AJ17" s="1">
        <v>70</v>
      </c>
    </row>
    <row r="18" spans="1:36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13</v>
      </c>
      <c r="K19" s="1">
        <v>389</v>
      </c>
      <c r="L19" s="1">
        <v>389</v>
      </c>
      <c r="M19" s="1">
        <v>50000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50000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50000</v>
      </c>
      <c r="AJ19" s="1">
        <v>128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1100</v>
      </c>
      <c r="L20" s="2">
        <v>1100</v>
      </c>
      <c r="M20" s="2">
        <v>100000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100000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100000</v>
      </c>
      <c r="AJ20" s="2"/>
    </row>
    <row r="21" spans="1:36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x14ac:dyDescent="0.3">
      <c r="A34" s="1">
        <v>14</v>
      </c>
      <c r="B34" s="1" t="s">
        <v>14</v>
      </c>
      <c r="C34" s="1" t="s">
        <v>60</v>
      </c>
      <c r="D34" s="1" t="s">
        <v>16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0</v>
      </c>
      <c r="AJ34" s="1">
        <v>0</v>
      </c>
    </row>
    <row r="35" spans="1:36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92</v>
      </c>
      <c r="E37" s="1" t="s">
        <v>17</v>
      </c>
      <c r="F37" s="1" t="s">
        <v>29</v>
      </c>
      <c r="G37" s="1" t="s">
        <v>30</v>
      </c>
      <c r="H37" s="1" t="s">
        <v>392</v>
      </c>
      <c r="I37" s="1" t="s">
        <v>21</v>
      </c>
      <c r="J37" s="1">
        <v>16</v>
      </c>
      <c r="K37" s="1">
        <v>1224</v>
      </c>
      <c r="L37" s="1">
        <v>1224</v>
      </c>
      <c r="M37" s="1">
        <v>123000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123000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123000</v>
      </c>
      <c r="AJ37" s="1">
        <v>100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131</v>
      </c>
      <c r="E38" s="1" t="s">
        <v>17</v>
      </c>
      <c r="F38" s="1" t="s">
        <v>29</v>
      </c>
      <c r="G38" s="1" t="s">
        <v>30</v>
      </c>
      <c r="H38" s="1" t="s">
        <v>323</v>
      </c>
      <c r="I38" s="1" t="s">
        <v>21</v>
      </c>
      <c r="J38" s="1">
        <v>19</v>
      </c>
      <c r="K38" s="1">
        <v>1331</v>
      </c>
      <c r="L38" s="1">
        <v>1331</v>
      </c>
      <c r="M38" s="1">
        <v>100000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100000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100000</v>
      </c>
      <c r="AJ38" s="1">
        <v>75</v>
      </c>
    </row>
    <row r="39" spans="1:36" x14ac:dyDescent="0.3">
      <c r="A39" s="1">
        <v>19</v>
      </c>
      <c r="B39" s="1" t="s">
        <v>14</v>
      </c>
      <c r="C39" s="1" t="s">
        <v>60</v>
      </c>
      <c r="D39" s="1" t="s">
        <v>16</v>
      </c>
      <c r="E39" s="1" t="s">
        <v>17</v>
      </c>
      <c r="F39" s="1" t="s">
        <v>29</v>
      </c>
      <c r="G39" s="1" t="s">
        <v>85</v>
      </c>
      <c r="H39" s="1" t="s">
        <v>86</v>
      </c>
      <c r="I39" s="1" t="s">
        <v>26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603</v>
      </c>
      <c r="E40" s="1" t="s">
        <v>17</v>
      </c>
      <c r="F40" s="1" t="s">
        <v>29</v>
      </c>
      <c r="G40" s="1" t="s">
        <v>30</v>
      </c>
      <c r="H40" s="1" t="s">
        <v>395</v>
      </c>
      <c r="I40" s="1" t="s">
        <v>26</v>
      </c>
      <c r="J40" s="1">
        <v>17</v>
      </c>
      <c r="K40" s="1">
        <v>2455</v>
      </c>
      <c r="L40" s="1">
        <v>2455</v>
      </c>
      <c r="M40" s="1">
        <v>243000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243000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243000</v>
      </c>
      <c r="AJ40" s="1">
        <v>98</v>
      </c>
    </row>
    <row r="41" spans="1:36" x14ac:dyDescent="0.3">
      <c r="A41" s="1">
        <v>21</v>
      </c>
      <c r="B41" s="1" t="s">
        <v>14</v>
      </c>
      <c r="C41" s="1" t="s">
        <v>60</v>
      </c>
      <c r="D41" s="1" t="s">
        <v>554</v>
      </c>
      <c r="E41" s="1" t="s">
        <v>17</v>
      </c>
      <c r="F41" s="1" t="s">
        <v>29</v>
      </c>
      <c r="G41" s="1" t="s">
        <v>30</v>
      </c>
      <c r="H41" s="1" t="s">
        <v>97</v>
      </c>
      <c r="I41" s="1" t="s">
        <v>26</v>
      </c>
      <c r="J41" s="1">
        <v>19</v>
      </c>
      <c r="K41" s="1">
        <v>2221</v>
      </c>
      <c r="L41" s="1">
        <v>2221</v>
      </c>
      <c r="M41" s="1">
        <v>180000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180000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180000</v>
      </c>
      <c r="AJ41" s="1">
        <v>81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16</v>
      </c>
      <c r="E42" s="1" t="s">
        <v>17</v>
      </c>
      <c r="F42" s="1" t="s">
        <v>29</v>
      </c>
      <c r="G42" s="1" t="s">
        <v>98</v>
      </c>
      <c r="H42" s="1" t="s">
        <v>99</v>
      </c>
      <c r="I42" s="1" t="s">
        <v>26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0</v>
      </c>
      <c r="AJ42" s="1">
        <v>0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117</v>
      </c>
      <c r="E43" s="1" t="s">
        <v>17</v>
      </c>
      <c r="F43" s="1" t="s">
        <v>18</v>
      </c>
      <c r="G43" s="1" t="s">
        <v>107</v>
      </c>
      <c r="H43" s="1" t="s">
        <v>108</v>
      </c>
      <c r="I43" s="1" t="s">
        <v>21</v>
      </c>
      <c r="J43" s="1">
        <v>5</v>
      </c>
      <c r="K43" s="1">
        <v>531</v>
      </c>
      <c r="L43" s="1">
        <v>531</v>
      </c>
      <c r="M43" s="1">
        <v>40000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40000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40000</v>
      </c>
      <c r="AJ43" s="1">
        <v>75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556</v>
      </c>
      <c r="E44" s="1" t="s">
        <v>17</v>
      </c>
      <c r="F44" s="1" t="s">
        <v>18</v>
      </c>
      <c r="G44" s="1" t="s">
        <v>107</v>
      </c>
      <c r="H44" s="1" t="s">
        <v>445</v>
      </c>
      <c r="I44" s="1" t="s">
        <v>21</v>
      </c>
      <c r="J44" s="1">
        <v>12</v>
      </c>
      <c r="K44" s="1">
        <v>992</v>
      </c>
      <c r="L44" s="1">
        <v>992</v>
      </c>
      <c r="M44" s="1">
        <v>120000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120000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120000</v>
      </c>
      <c r="AJ44" s="1">
        <v>120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115</v>
      </c>
      <c r="E45" s="1" t="s">
        <v>17</v>
      </c>
      <c r="F45" s="1" t="s">
        <v>18</v>
      </c>
      <c r="G45" s="1" t="s">
        <v>107</v>
      </c>
      <c r="H45" s="1" t="s">
        <v>110</v>
      </c>
      <c r="I45" s="1" t="s">
        <v>21</v>
      </c>
      <c r="J45" s="1">
        <v>15</v>
      </c>
      <c r="K45" s="1">
        <v>1153</v>
      </c>
      <c r="L45" s="1">
        <v>1153</v>
      </c>
      <c r="M45" s="1">
        <v>106398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106398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106398</v>
      </c>
      <c r="AJ45" s="1">
        <v>92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491</v>
      </c>
      <c r="E46" s="1" t="s">
        <v>17</v>
      </c>
      <c r="F46" s="1" t="s">
        <v>40</v>
      </c>
      <c r="G46" s="1" t="s">
        <v>55</v>
      </c>
      <c r="H46" s="1" t="s">
        <v>112</v>
      </c>
      <c r="I46" s="1" t="s">
        <v>21</v>
      </c>
      <c r="J46" s="1">
        <v>17</v>
      </c>
      <c r="K46" s="1">
        <v>1714</v>
      </c>
      <c r="L46" s="1">
        <v>1714</v>
      </c>
      <c r="M46" s="1">
        <v>180000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180000</v>
      </c>
      <c r="X46" s="1">
        <v>0</v>
      </c>
      <c r="Y46" s="1">
        <v>0</v>
      </c>
      <c r="Z46" s="1">
        <v>1700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1700</v>
      </c>
      <c r="AI46" s="7">
        <v>181700</v>
      </c>
      <c r="AJ46" s="1">
        <v>105</v>
      </c>
    </row>
    <row r="47" spans="1:36" x14ac:dyDescent="0.3">
      <c r="A47" s="1">
        <v>27</v>
      </c>
      <c r="B47" s="1" t="s">
        <v>14</v>
      </c>
      <c r="C47" s="1" t="s">
        <v>60</v>
      </c>
      <c r="D47" s="1" t="s">
        <v>113</v>
      </c>
      <c r="E47" s="1" t="s">
        <v>17</v>
      </c>
      <c r="F47" s="1" t="s">
        <v>29</v>
      </c>
      <c r="G47" s="1" t="s">
        <v>61</v>
      </c>
      <c r="H47" s="1" t="s">
        <v>114</v>
      </c>
      <c r="I47" s="1" t="s">
        <v>26</v>
      </c>
      <c r="J47" s="1">
        <v>22</v>
      </c>
      <c r="K47" s="1">
        <v>2873</v>
      </c>
      <c r="L47" s="1">
        <v>2873</v>
      </c>
      <c r="M47" s="1">
        <v>290000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290000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10000</v>
      </c>
      <c r="AF47" s="1">
        <v>0</v>
      </c>
      <c r="AG47" s="1">
        <v>0</v>
      </c>
      <c r="AH47" s="7">
        <v>10000</v>
      </c>
      <c r="AI47" s="7">
        <v>300000</v>
      </c>
      <c r="AJ47" s="1">
        <v>100</v>
      </c>
    </row>
    <row r="48" spans="1:36" x14ac:dyDescent="0.3">
      <c r="A48" s="1">
        <v>28</v>
      </c>
      <c r="B48" s="1" t="s">
        <v>14</v>
      </c>
      <c r="C48" s="1" t="s">
        <v>60</v>
      </c>
      <c r="D48" s="1" t="s">
        <v>140</v>
      </c>
      <c r="E48" s="1" t="s">
        <v>17</v>
      </c>
      <c r="F48" s="1" t="s">
        <v>29</v>
      </c>
      <c r="G48" s="1" t="s">
        <v>61</v>
      </c>
      <c r="H48" s="1" t="s">
        <v>116</v>
      </c>
      <c r="I48" s="1" t="s">
        <v>26</v>
      </c>
      <c r="J48" s="1">
        <v>22</v>
      </c>
      <c r="K48" s="1">
        <v>1854</v>
      </c>
      <c r="L48" s="1">
        <v>1854</v>
      </c>
      <c r="M48" s="1">
        <v>239875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239875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239875</v>
      </c>
      <c r="AJ48" s="1">
        <v>129</v>
      </c>
    </row>
    <row r="49" spans="1:36" x14ac:dyDescent="0.3">
      <c r="A49" s="1">
        <v>29</v>
      </c>
      <c r="B49" s="1" t="s">
        <v>14</v>
      </c>
      <c r="C49" s="1" t="s">
        <v>60</v>
      </c>
      <c r="D49" s="1" t="s">
        <v>78</v>
      </c>
      <c r="E49" s="1" t="s">
        <v>32</v>
      </c>
      <c r="F49" s="1" t="s">
        <v>118</v>
      </c>
      <c r="G49" s="1" t="s">
        <v>119</v>
      </c>
      <c r="H49" s="1" t="s">
        <v>120</v>
      </c>
      <c r="I49" s="1" t="s">
        <v>26</v>
      </c>
      <c r="J49" s="1">
        <v>3</v>
      </c>
      <c r="K49" s="1">
        <v>176</v>
      </c>
      <c r="L49" s="1">
        <v>176</v>
      </c>
      <c r="M49" s="1">
        <v>62000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62000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62000</v>
      </c>
      <c r="AJ49" s="1">
        <v>352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16</v>
      </c>
      <c r="E50" s="1" t="s">
        <v>17</v>
      </c>
      <c r="F50" s="1" t="s">
        <v>37</v>
      </c>
      <c r="G50" s="1" t="s">
        <v>121</v>
      </c>
      <c r="H50" s="1" t="s">
        <v>122</v>
      </c>
      <c r="I50" s="1" t="s">
        <v>21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0</v>
      </c>
      <c r="AJ50" s="1">
        <v>0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16</v>
      </c>
      <c r="E51" s="1" t="s">
        <v>17</v>
      </c>
      <c r="F51" s="1" t="s">
        <v>40</v>
      </c>
      <c r="G51" s="1" t="s">
        <v>123</v>
      </c>
      <c r="H51" s="1" t="s">
        <v>124</v>
      </c>
      <c r="I51" s="1" t="s">
        <v>21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0</v>
      </c>
      <c r="AJ51" s="1">
        <v>0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16</v>
      </c>
      <c r="E52" s="1" t="s">
        <v>17</v>
      </c>
      <c r="F52" s="1" t="s">
        <v>37</v>
      </c>
      <c r="G52" s="1" t="s">
        <v>121</v>
      </c>
      <c r="H52" s="1" t="s">
        <v>125</v>
      </c>
      <c r="I52" s="1" t="s">
        <v>26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0</v>
      </c>
      <c r="AJ52" s="1">
        <v>0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555</v>
      </c>
      <c r="E53" s="1" t="s">
        <v>17</v>
      </c>
      <c r="F53" s="1" t="s">
        <v>29</v>
      </c>
      <c r="G53" s="1" t="s">
        <v>129</v>
      </c>
      <c r="H53" s="1" t="s">
        <v>130</v>
      </c>
      <c r="I53" s="1" t="s">
        <v>21</v>
      </c>
      <c r="J53" s="1">
        <v>22</v>
      </c>
      <c r="K53" s="1">
        <v>1421</v>
      </c>
      <c r="L53" s="1">
        <v>1421</v>
      </c>
      <c r="M53" s="1">
        <v>300000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300000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300000</v>
      </c>
      <c r="AJ53" s="1">
        <v>211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201</v>
      </c>
      <c r="E54" s="1" t="s">
        <v>17</v>
      </c>
      <c r="F54" s="1" t="s">
        <v>29</v>
      </c>
      <c r="G54" s="1" t="s">
        <v>129</v>
      </c>
      <c r="H54" s="1" t="s">
        <v>132</v>
      </c>
      <c r="I54" s="1" t="s">
        <v>21</v>
      </c>
      <c r="J54" s="1">
        <v>20</v>
      </c>
      <c r="K54" s="1">
        <v>1401</v>
      </c>
      <c r="L54" s="1">
        <v>1369</v>
      </c>
      <c r="M54" s="1">
        <v>325800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325800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325800</v>
      </c>
      <c r="AJ54" s="1">
        <v>232</v>
      </c>
    </row>
    <row r="55" spans="1:36" x14ac:dyDescent="0.3">
      <c r="A55" s="1">
        <v>35</v>
      </c>
      <c r="B55" s="1" t="s">
        <v>14</v>
      </c>
      <c r="C55" s="1" t="s">
        <v>60</v>
      </c>
      <c r="D55" s="1" t="s">
        <v>128</v>
      </c>
      <c r="E55" s="1" t="s">
        <v>17</v>
      </c>
      <c r="F55" s="1" t="s">
        <v>29</v>
      </c>
      <c r="G55" s="1" t="s">
        <v>129</v>
      </c>
      <c r="H55" s="1" t="s">
        <v>345</v>
      </c>
      <c r="I55" s="1" t="s">
        <v>21</v>
      </c>
      <c r="J55" s="1">
        <v>22</v>
      </c>
      <c r="K55" s="1">
        <v>2198</v>
      </c>
      <c r="L55" s="1">
        <v>2198</v>
      </c>
      <c r="M55" s="1">
        <v>410000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410000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410000</v>
      </c>
      <c r="AJ55" s="1">
        <v>186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16</v>
      </c>
      <c r="E56" s="1" t="s">
        <v>17</v>
      </c>
      <c r="F56" s="1" t="s">
        <v>29</v>
      </c>
      <c r="G56" s="1" t="s">
        <v>85</v>
      </c>
      <c r="H56" s="1" t="s">
        <v>133</v>
      </c>
      <c r="I56" s="1" t="s">
        <v>26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0</v>
      </c>
      <c r="AJ56" s="1">
        <v>0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592</v>
      </c>
      <c r="E57" s="1" t="s">
        <v>17</v>
      </c>
      <c r="F57" s="1" t="s">
        <v>29</v>
      </c>
      <c r="G57" s="1" t="s">
        <v>61</v>
      </c>
      <c r="H57" s="1" t="s">
        <v>135</v>
      </c>
      <c r="I57" s="1" t="s">
        <v>26</v>
      </c>
      <c r="J57" s="1">
        <v>24</v>
      </c>
      <c r="K57" s="1">
        <v>2472</v>
      </c>
      <c r="L57" s="1">
        <v>2472</v>
      </c>
      <c r="M57" s="1">
        <v>305000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305000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305000</v>
      </c>
      <c r="AJ57" s="1">
        <v>123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136</v>
      </c>
      <c r="E58" s="1" t="s">
        <v>32</v>
      </c>
      <c r="F58" s="1" t="s">
        <v>29</v>
      </c>
      <c r="G58" s="1" t="s">
        <v>33</v>
      </c>
      <c r="H58" s="1" t="s">
        <v>137</v>
      </c>
      <c r="I58" s="1" t="s">
        <v>26</v>
      </c>
      <c r="J58" s="1">
        <v>21</v>
      </c>
      <c r="K58" s="1">
        <v>1914</v>
      </c>
      <c r="L58" s="1">
        <v>1914</v>
      </c>
      <c r="M58" s="1">
        <v>320000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320000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320000</v>
      </c>
      <c r="AJ58" s="1">
        <v>167</v>
      </c>
    </row>
    <row r="59" spans="1:36" x14ac:dyDescent="0.3">
      <c r="A59" s="1">
        <v>39</v>
      </c>
      <c r="B59" s="1" t="s">
        <v>14</v>
      </c>
      <c r="C59" s="1" t="s">
        <v>60</v>
      </c>
      <c r="D59" s="1" t="s">
        <v>16</v>
      </c>
      <c r="E59" s="1" t="s">
        <v>17</v>
      </c>
      <c r="F59" s="1" t="s">
        <v>29</v>
      </c>
      <c r="G59" s="1" t="s">
        <v>138</v>
      </c>
      <c r="H59" s="1" t="s">
        <v>139</v>
      </c>
      <c r="I59" s="1" t="s">
        <v>26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0</v>
      </c>
      <c r="AJ59" s="1">
        <v>0</v>
      </c>
    </row>
    <row r="60" spans="1:36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98</v>
      </c>
      <c r="H60" s="1" t="s">
        <v>141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61</v>
      </c>
      <c r="H61" s="1" t="s">
        <v>142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521</v>
      </c>
      <c r="E62" s="1" t="s">
        <v>32</v>
      </c>
      <c r="F62" s="1" t="s">
        <v>29</v>
      </c>
      <c r="G62" s="1" t="s">
        <v>33</v>
      </c>
      <c r="H62" s="1" t="s">
        <v>143</v>
      </c>
      <c r="I62" s="1" t="s">
        <v>26</v>
      </c>
      <c r="J62" s="1">
        <v>24</v>
      </c>
      <c r="K62" s="1">
        <v>2586</v>
      </c>
      <c r="L62" s="1">
        <v>2586</v>
      </c>
      <c r="M62" s="1">
        <v>354000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354000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354000</v>
      </c>
      <c r="AJ62" s="1">
        <v>136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103</v>
      </c>
      <c r="E63" s="1" t="s">
        <v>17</v>
      </c>
      <c r="F63" s="1" t="s">
        <v>29</v>
      </c>
      <c r="G63" s="1" t="s">
        <v>144</v>
      </c>
      <c r="H63" s="1" t="s">
        <v>145</v>
      </c>
      <c r="I63" s="1" t="s">
        <v>21</v>
      </c>
      <c r="J63" s="1">
        <v>18</v>
      </c>
      <c r="K63" s="1">
        <v>3056</v>
      </c>
      <c r="L63" s="1">
        <v>3056</v>
      </c>
      <c r="M63" s="1">
        <v>516000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516000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516000</v>
      </c>
      <c r="AJ63" s="1">
        <v>168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16</v>
      </c>
      <c r="E64" s="1" t="s">
        <v>17</v>
      </c>
      <c r="F64" s="1" t="s">
        <v>29</v>
      </c>
      <c r="G64" s="1" t="s">
        <v>61</v>
      </c>
      <c r="H64" s="1" t="s">
        <v>146</v>
      </c>
      <c r="I64" s="1" t="s">
        <v>26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0</v>
      </c>
      <c r="AJ64" s="1">
        <v>0</v>
      </c>
    </row>
    <row r="65" spans="1:36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17</v>
      </c>
      <c r="F65" s="1" t="s">
        <v>29</v>
      </c>
      <c r="G65" s="1" t="s">
        <v>61</v>
      </c>
      <c r="H65" s="1" t="s">
        <v>147</v>
      </c>
      <c r="I65" s="1" t="s">
        <v>26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x14ac:dyDescent="0.3">
      <c r="A66" s="1">
        <v>46</v>
      </c>
      <c r="B66" s="1" t="s">
        <v>14</v>
      </c>
      <c r="C66" s="1" t="s">
        <v>60</v>
      </c>
      <c r="D66" s="1" t="s">
        <v>679</v>
      </c>
      <c r="E66" s="1" t="s">
        <v>17</v>
      </c>
      <c r="F66" s="1" t="s">
        <v>29</v>
      </c>
      <c r="G66" s="1" t="s">
        <v>61</v>
      </c>
      <c r="H66" s="1" t="s">
        <v>148</v>
      </c>
      <c r="I66" s="1" t="s">
        <v>26</v>
      </c>
      <c r="J66" s="1">
        <v>19</v>
      </c>
      <c r="K66" s="1">
        <v>2643</v>
      </c>
      <c r="L66" s="1">
        <v>2643</v>
      </c>
      <c r="M66" s="1">
        <v>251000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251000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251000</v>
      </c>
      <c r="AJ66" s="1">
        <v>94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81</v>
      </c>
      <c r="E67" s="1" t="s">
        <v>17</v>
      </c>
      <c r="F67" s="1" t="s">
        <v>29</v>
      </c>
      <c r="G67" s="1" t="s">
        <v>61</v>
      </c>
      <c r="H67" s="1" t="s">
        <v>149</v>
      </c>
      <c r="I67" s="1" t="s">
        <v>26</v>
      </c>
      <c r="J67" s="1">
        <v>23</v>
      </c>
      <c r="K67" s="1">
        <v>3658</v>
      </c>
      <c r="L67" s="1">
        <v>3658</v>
      </c>
      <c r="M67" s="1">
        <v>330000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330000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330000</v>
      </c>
      <c r="AJ67" s="1">
        <v>90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16</v>
      </c>
      <c r="E68" s="1" t="s">
        <v>17</v>
      </c>
      <c r="F68" s="1" t="s">
        <v>29</v>
      </c>
      <c r="G68" s="1" t="s">
        <v>150</v>
      </c>
      <c r="H68" s="1" t="s">
        <v>151</v>
      </c>
      <c r="I68" s="1" t="s">
        <v>21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0</v>
      </c>
      <c r="AJ68" s="1">
        <v>0</v>
      </c>
    </row>
    <row r="69" spans="1:36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152</v>
      </c>
      <c r="G69" s="1" t="s">
        <v>153</v>
      </c>
      <c r="H69" s="1" t="s">
        <v>154</v>
      </c>
      <c r="I69" s="1" t="s">
        <v>21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37</v>
      </c>
      <c r="G70" s="1" t="s">
        <v>155</v>
      </c>
      <c r="H70" s="1" t="s">
        <v>156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29</v>
      </c>
      <c r="G71" s="1" t="s">
        <v>44</v>
      </c>
      <c r="H71" s="1" t="s">
        <v>157</v>
      </c>
      <c r="I71" s="1" t="s">
        <v>21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16</v>
      </c>
      <c r="E72" s="1" t="s">
        <v>17</v>
      </c>
      <c r="F72" s="1" t="s">
        <v>29</v>
      </c>
      <c r="G72" s="1" t="s">
        <v>44</v>
      </c>
      <c r="H72" s="1" t="s">
        <v>158</v>
      </c>
      <c r="I72" s="1" t="s">
        <v>21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0</v>
      </c>
      <c r="AJ72" s="1">
        <v>0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16</v>
      </c>
      <c r="E73" s="1" t="s">
        <v>17</v>
      </c>
      <c r="F73" s="1" t="s">
        <v>29</v>
      </c>
      <c r="G73" s="1" t="s">
        <v>44</v>
      </c>
      <c r="H73" s="1" t="s">
        <v>159</v>
      </c>
      <c r="I73" s="1" t="s">
        <v>21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0</v>
      </c>
      <c r="AJ73" s="1">
        <v>0</v>
      </c>
    </row>
    <row r="74" spans="1:36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85</v>
      </c>
      <c r="H74" s="1" t="s">
        <v>160</v>
      </c>
      <c r="I74" s="1" t="s">
        <v>26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161</v>
      </c>
      <c r="H75" s="1" t="s">
        <v>162</v>
      </c>
      <c r="I75" s="1" t="s">
        <v>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x14ac:dyDescent="0.3">
      <c r="A76" s="2"/>
      <c r="B76" s="2" t="s">
        <v>47</v>
      </c>
      <c r="C76" s="2" t="s">
        <v>60</v>
      </c>
      <c r="D76" s="2"/>
      <c r="E76" s="2"/>
      <c r="F76" s="2"/>
      <c r="G76" s="2"/>
      <c r="H76" s="2"/>
      <c r="I76" s="2"/>
      <c r="J76" s="2"/>
      <c r="K76" s="2">
        <v>37873</v>
      </c>
      <c r="L76" s="2">
        <v>37841</v>
      </c>
      <c r="M76" s="2">
        <v>4796073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4796073</v>
      </c>
      <c r="X76" s="2">
        <v>0</v>
      </c>
      <c r="Y76" s="2">
        <v>0</v>
      </c>
      <c r="Z76" s="2">
        <v>1700</v>
      </c>
      <c r="AA76" s="2">
        <v>0</v>
      </c>
      <c r="AB76" s="2">
        <v>0</v>
      </c>
      <c r="AC76" s="2">
        <v>0</v>
      </c>
      <c r="AD76" s="2">
        <v>0</v>
      </c>
      <c r="AE76" s="2">
        <v>10000</v>
      </c>
      <c r="AF76" s="2">
        <v>0</v>
      </c>
      <c r="AG76" s="2">
        <v>0</v>
      </c>
      <c r="AH76" s="2">
        <v>11700</v>
      </c>
      <c r="AI76" s="2">
        <v>4807773</v>
      </c>
      <c r="AJ76" s="2"/>
    </row>
    <row r="77" spans="1:36" x14ac:dyDescent="0.3">
      <c r="A77" s="1">
        <v>1</v>
      </c>
      <c r="B77" s="1" t="s">
        <v>14</v>
      </c>
      <c r="C77" s="1" t="s">
        <v>163</v>
      </c>
      <c r="D77" s="1" t="s">
        <v>16</v>
      </c>
      <c r="E77" s="1" t="s">
        <v>32</v>
      </c>
      <c r="F77" s="1" t="s">
        <v>118</v>
      </c>
      <c r="G77" s="1" t="s">
        <v>164</v>
      </c>
      <c r="H77" s="1" t="s">
        <v>165</v>
      </c>
      <c r="I77" s="1" t="s">
        <v>26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7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7">
        <v>0</v>
      </c>
      <c r="AI77" s="7">
        <v>0</v>
      </c>
      <c r="AJ77" s="1">
        <v>0</v>
      </c>
    </row>
    <row r="78" spans="1:36" x14ac:dyDescent="0.3">
      <c r="A78" s="1">
        <v>2</v>
      </c>
      <c r="B78" s="1" t="s">
        <v>14</v>
      </c>
      <c r="C78" s="1" t="s">
        <v>163</v>
      </c>
      <c r="D78" s="1" t="s">
        <v>16</v>
      </c>
      <c r="E78" s="1" t="s">
        <v>17</v>
      </c>
      <c r="F78" s="1" t="s">
        <v>18</v>
      </c>
      <c r="G78" s="1" t="s">
        <v>19</v>
      </c>
      <c r="H78" s="1" t="s">
        <v>166</v>
      </c>
      <c r="I78" s="1" t="s">
        <v>21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x14ac:dyDescent="0.3">
      <c r="A79" s="1">
        <v>3</v>
      </c>
      <c r="B79" s="1" t="s">
        <v>14</v>
      </c>
      <c r="C79" s="1" t="s">
        <v>163</v>
      </c>
      <c r="D79" s="1" t="s">
        <v>16</v>
      </c>
      <c r="E79" s="1" t="s">
        <v>17</v>
      </c>
      <c r="F79" s="1" t="s">
        <v>49</v>
      </c>
      <c r="G79" s="1" t="s">
        <v>63</v>
      </c>
      <c r="H79" s="1" t="s">
        <v>167</v>
      </c>
      <c r="I79" s="1" t="s">
        <v>49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x14ac:dyDescent="0.3">
      <c r="A80" s="1">
        <v>4</v>
      </c>
      <c r="B80" s="1" t="s">
        <v>14</v>
      </c>
      <c r="C80" s="1" t="s">
        <v>163</v>
      </c>
      <c r="D80" s="1" t="s">
        <v>16</v>
      </c>
      <c r="E80" s="1" t="s">
        <v>17</v>
      </c>
      <c r="F80" s="1" t="s">
        <v>49</v>
      </c>
      <c r="G80" s="1" t="s">
        <v>63</v>
      </c>
      <c r="H80" s="1" t="s">
        <v>168</v>
      </c>
      <c r="I80" s="1" t="s">
        <v>49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x14ac:dyDescent="0.3">
      <c r="A81" s="1">
        <v>5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49</v>
      </c>
      <c r="G81" s="1" t="s">
        <v>63</v>
      </c>
      <c r="H81" s="1" t="s">
        <v>169</v>
      </c>
      <c r="I81" s="1" t="s">
        <v>49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x14ac:dyDescent="0.3">
      <c r="A82" s="1">
        <v>6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18</v>
      </c>
      <c r="G82" s="1" t="s">
        <v>19</v>
      </c>
      <c r="H82" s="1" t="s">
        <v>170</v>
      </c>
      <c r="I82" s="1" t="s">
        <v>21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x14ac:dyDescent="0.3">
      <c r="A83" s="1">
        <v>7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18</v>
      </c>
      <c r="G83" s="1" t="s">
        <v>19</v>
      </c>
      <c r="H83" s="1" t="s">
        <v>171</v>
      </c>
      <c r="I83" s="1" t="s">
        <v>21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x14ac:dyDescent="0.3">
      <c r="A84" s="1">
        <v>8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172</v>
      </c>
      <c r="I84" s="1" t="s">
        <v>21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x14ac:dyDescent="0.3">
      <c r="A85" s="1">
        <v>9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173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x14ac:dyDescent="0.3">
      <c r="A86" s="1">
        <v>10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29</v>
      </c>
      <c r="G86" s="1" t="s">
        <v>61</v>
      </c>
      <c r="H86" s="1" t="s">
        <v>174</v>
      </c>
      <c r="I86" s="1" t="s">
        <v>26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x14ac:dyDescent="0.3">
      <c r="A87" s="1">
        <v>11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18</v>
      </c>
      <c r="G87" s="1" t="s">
        <v>69</v>
      </c>
      <c r="H87" s="1" t="s">
        <v>175</v>
      </c>
      <c r="I87" s="1" t="s">
        <v>21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x14ac:dyDescent="0.3">
      <c r="A88" s="1">
        <v>12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29</v>
      </c>
      <c r="G88" s="1" t="s">
        <v>61</v>
      </c>
      <c r="H88" s="1" t="s">
        <v>176</v>
      </c>
      <c r="I88" s="1" t="s">
        <v>26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x14ac:dyDescent="0.3">
      <c r="A89" s="1">
        <v>13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18</v>
      </c>
      <c r="G89" s="1" t="s">
        <v>69</v>
      </c>
      <c r="H89" s="1" t="s">
        <v>177</v>
      </c>
      <c r="I89" s="1" t="s">
        <v>21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x14ac:dyDescent="0.3">
      <c r="A90" s="1">
        <v>14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29</v>
      </c>
      <c r="G90" s="1" t="s">
        <v>61</v>
      </c>
      <c r="H90" s="1" t="s">
        <v>178</v>
      </c>
      <c r="I90" s="1" t="s">
        <v>26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x14ac:dyDescent="0.3">
      <c r="A91" s="1">
        <v>15</v>
      </c>
      <c r="B91" s="1" t="s">
        <v>14</v>
      </c>
      <c r="C91" s="1" t="s">
        <v>163</v>
      </c>
      <c r="D91" s="1" t="s">
        <v>16</v>
      </c>
      <c r="E91" s="1" t="s">
        <v>22</v>
      </c>
      <c r="F91" s="1" t="s">
        <v>23</v>
      </c>
      <c r="G91" s="1" t="s">
        <v>24</v>
      </c>
      <c r="H91" s="1" t="s">
        <v>179</v>
      </c>
      <c r="I91" s="1" t="s">
        <v>26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x14ac:dyDescent="0.3">
      <c r="A92" s="1">
        <v>16</v>
      </c>
      <c r="B92" s="1" t="s">
        <v>14</v>
      </c>
      <c r="C92" s="1" t="s">
        <v>163</v>
      </c>
      <c r="D92" s="1" t="s">
        <v>16</v>
      </c>
      <c r="E92" s="1" t="s">
        <v>17</v>
      </c>
      <c r="F92" s="1" t="s">
        <v>29</v>
      </c>
      <c r="G92" s="1" t="s">
        <v>79</v>
      </c>
      <c r="H92" s="1" t="s">
        <v>183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x14ac:dyDescent="0.3">
      <c r="A93" s="1">
        <v>17</v>
      </c>
      <c r="B93" s="1" t="s">
        <v>14</v>
      </c>
      <c r="C93" s="1" t="s">
        <v>163</v>
      </c>
      <c r="D93" s="1" t="s">
        <v>493</v>
      </c>
      <c r="E93" s="1" t="s">
        <v>17</v>
      </c>
      <c r="F93" s="1" t="s">
        <v>29</v>
      </c>
      <c r="G93" s="1" t="s">
        <v>30</v>
      </c>
      <c r="H93" s="1" t="s">
        <v>193</v>
      </c>
      <c r="I93" s="1" t="s">
        <v>26</v>
      </c>
      <c r="J93" s="1">
        <v>19</v>
      </c>
      <c r="K93" s="1">
        <v>1401</v>
      </c>
      <c r="L93" s="1">
        <v>1401</v>
      </c>
      <c r="M93" s="1">
        <v>150000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150000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150000</v>
      </c>
      <c r="AJ93" s="1">
        <v>107</v>
      </c>
    </row>
    <row r="94" spans="1:36" x14ac:dyDescent="0.3">
      <c r="A94" s="1">
        <v>18</v>
      </c>
      <c r="B94" s="1" t="s">
        <v>14</v>
      </c>
      <c r="C94" s="1" t="s">
        <v>163</v>
      </c>
      <c r="D94" s="1" t="s">
        <v>190</v>
      </c>
      <c r="E94" s="1" t="s">
        <v>17</v>
      </c>
      <c r="F94" s="1" t="s">
        <v>29</v>
      </c>
      <c r="G94" s="1" t="s">
        <v>30</v>
      </c>
      <c r="H94" s="1" t="s">
        <v>494</v>
      </c>
      <c r="I94" s="1" t="s">
        <v>26</v>
      </c>
      <c r="J94" s="1">
        <v>19</v>
      </c>
      <c r="K94" s="1">
        <v>1196</v>
      </c>
      <c r="L94" s="1">
        <v>1196</v>
      </c>
      <c r="M94" s="1">
        <v>100000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100000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100000</v>
      </c>
      <c r="AJ94" s="1">
        <v>83</v>
      </c>
    </row>
    <row r="95" spans="1:36" x14ac:dyDescent="0.3">
      <c r="A95" s="1">
        <v>19</v>
      </c>
      <c r="B95" s="1" t="s">
        <v>14</v>
      </c>
      <c r="C95" s="1" t="s">
        <v>163</v>
      </c>
      <c r="D95" s="1" t="s">
        <v>16</v>
      </c>
      <c r="E95" s="1" t="s">
        <v>17</v>
      </c>
      <c r="F95" s="1" t="s">
        <v>29</v>
      </c>
      <c r="G95" s="1" t="s">
        <v>98</v>
      </c>
      <c r="H95" s="1" t="s">
        <v>194</v>
      </c>
      <c r="I95" s="1" t="s">
        <v>26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0</v>
      </c>
      <c r="AJ95" s="1">
        <v>0</v>
      </c>
    </row>
    <row r="96" spans="1:36" x14ac:dyDescent="0.3">
      <c r="A96" s="1">
        <v>20</v>
      </c>
      <c r="B96" s="1" t="s">
        <v>14</v>
      </c>
      <c r="C96" s="1" t="s">
        <v>163</v>
      </c>
      <c r="D96" s="1" t="s">
        <v>16</v>
      </c>
      <c r="E96" s="1" t="s">
        <v>17</v>
      </c>
      <c r="F96" s="1" t="s">
        <v>49</v>
      </c>
      <c r="G96" s="1" t="s">
        <v>195</v>
      </c>
      <c r="H96" s="1" t="s">
        <v>196</v>
      </c>
      <c r="I96" s="1" t="s">
        <v>49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0</v>
      </c>
      <c r="AJ96" s="1">
        <v>0</v>
      </c>
    </row>
    <row r="97" spans="1:36" x14ac:dyDescent="0.3">
      <c r="A97" s="1">
        <v>21</v>
      </c>
      <c r="B97" s="1" t="s">
        <v>14</v>
      </c>
      <c r="C97" s="1" t="s">
        <v>163</v>
      </c>
      <c r="D97" s="1" t="s">
        <v>16</v>
      </c>
      <c r="E97" s="1" t="s">
        <v>17</v>
      </c>
      <c r="F97" s="1" t="s">
        <v>18</v>
      </c>
      <c r="G97" s="1" t="s">
        <v>19</v>
      </c>
      <c r="H97" s="1" t="s">
        <v>197</v>
      </c>
      <c r="I97" s="1" t="s">
        <v>198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x14ac:dyDescent="0.3">
      <c r="A98" s="1">
        <v>22</v>
      </c>
      <c r="B98" s="1" t="s">
        <v>14</v>
      </c>
      <c r="C98" s="1" t="s">
        <v>163</v>
      </c>
      <c r="D98" s="1" t="s">
        <v>16</v>
      </c>
      <c r="E98" s="1" t="s">
        <v>17</v>
      </c>
      <c r="F98" s="1" t="s">
        <v>37</v>
      </c>
      <c r="G98" s="1" t="s">
        <v>123</v>
      </c>
      <c r="H98" s="1" t="s">
        <v>203</v>
      </c>
      <c r="I98" s="1" t="s">
        <v>21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x14ac:dyDescent="0.3">
      <c r="A99" s="1">
        <v>23</v>
      </c>
      <c r="B99" s="1" t="s">
        <v>14</v>
      </c>
      <c r="C99" s="1" t="s">
        <v>163</v>
      </c>
      <c r="D99" s="1" t="s">
        <v>126</v>
      </c>
      <c r="E99" s="1" t="s">
        <v>17</v>
      </c>
      <c r="F99" s="1" t="s">
        <v>18</v>
      </c>
      <c r="G99" s="1" t="s">
        <v>107</v>
      </c>
      <c r="H99" s="1" t="s">
        <v>508</v>
      </c>
      <c r="I99" s="1" t="s">
        <v>21</v>
      </c>
      <c r="J99" s="1">
        <v>6</v>
      </c>
      <c r="K99" s="1">
        <v>262</v>
      </c>
      <c r="L99" s="1">
        <v>262</v>
      </c>
      <c r="M99" s="1">
        <v>30000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30000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30000</v>
      </c>
      <c r="AJ99" s="1">
        <v>114</v>
      </c>
    </row>
    <row r="100" spans="1:36" x14ac:dyDescent="0.3">
      <c r="A100" s="1">
        <v>24</v>
      </c>
      <c r="B100" s="1" t="s">
        <v>14</v>
      </c>
      <c r="C100" s="1" t="s">
        <v>163</v>
      </c>
      <c r="D100" s="1" t="s">
        <v>206</v>
      </c>
      <c r="E100" s="1" t="s">
        <v>17</v>
      </c>
      <c r="F100" s="1" t="s">
        <v>18</v>
      </c>
      <c r="G100" s="1" t="s">
        <v>107</v>
      </c>
      <c r="H100" s="1" t="s">
        <v>207</v>
      </c>
      <c r="I100" s="1" t="s">
        <v>21</v>
      </c>
      <c r="J100" s="1">
        <v>24</v>
      </c>
      <c r="K100" s="1">
        <v>767</v>
      </c>
      <c r="L100" s="1">
        <v>767</v>
      </c>
      <c r="M100" s="1">
        <v>133105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133105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133105</v>
      </c>
      <c r="AJ100" s="1">
        <v>173</v>
      </c>
    </row>
    <row r="101" spans="1:36" x14ac:dyDescent="0.3">
      <c r="A101" s="1">
        <v>25</v>
      </c>
      <c r="B101" s="1" t="s">
        <v>14</v>
      </c>
      <c r="C101" s="1" t="s">
        <v>163</v>
      </c>
      <c r="D101" s="1" t="s">
        <v>208</v>
      </c>
      <c r="E101" s="1" t="s">
        <v>17</v>
      </c>
      <c r="F101" s="1" t="s">
        <v>18</v>
      </c>
      <c r="G101" s="1" t="s">
        <v>107</v>
      </c>
      <c r="H101" s="1" t="s">
        <v>209</v>
      </c>
      <c r="I101" s="1" t="s">
        <v>21</v>
      </c>
      <c r="J101" s="1">
        <v>20</v>
      </c>
      <c r="K101" s="1">
        <v>2464</v>
      </c>
      <c r="L101" s="1">
        <v>2464</v>
      </c>
      <c r="M101" s="1">
        <v>293000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293000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293000</v>
      </c>
      <c r="AJ101" s="1">
        <v>118</v>
      </c>
    </row>
    <row r="102" spans="1:36" x14ac:dyDescent="0.3">
      <c r="A102" s="1">
        <v>26</v>
      </c>
      <c r="B102" s="1" t="s">
        <v>14</v>
      </c>
      <c r="C102" s="1" t="s">
        <v>163</v>
      </c>
      <c r="D102" s="1" t="s">
        <v>188</v>
      </c>
      <c r="E102" s="1" t="s">
        <v>17</v>
      </c>
      <c r="F102" s="1" t="s">
        <v>18</v>
      </c>
      <c r="G102" s="1" t="s">
        <v>107</v>
      </c>
      <c r="H102" s="1" t="s">
        <v>211</v>
      </c>
      <c r="I102" s="1" t="s">
        <v>21</v>
      </c>
      <c r="J102" s="1">
        <v>10</v>
      </c>
      <c r="K102" s="1">
        <v>842</v>
      </c>
      <c r="L102" s="1">
        <v>842</v>
      </c>
      <c r="M102" s="1">
        <v>80000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80000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80000</v>
      </c>
      <c r="AJ102" s="1">
        <v>95</v>
      </c>
    </row>
    <row r="103" spans="1:36" x14ac:dyDescent="0.3">
      <c r="A103" s="1">
        <v>27</v>
      </c>
      <c r="B103" s="1" t="s">
        <v>14</v>
      </c>
      <c r="C103" s="1" t="s">
        <v>163</v>
      </c>
      <c r="D103" s="1" t="s">
        <v>214</v>
      </c>
      <c r="E103" s="1" t="s">
        <v>17</v>
      </c>
      <c r="F103" s="1" t="s">
        <v>29</v>
      </c>
      <c r="G103" s="1" t="s">
        <v>61</v>
      </c>
      <c r="H103" s="1" t="s">
        <v>338</v>
      </c>
      <c r="I103" s="1" t="s">
        <v>26</v>
      </c>
      <c r="J103" s="1">
        <v>23</v>
      </c>
      <c r="K103" s="1">
        <v>1469</v>
      </c>
      <c r="L103" s="1">
        <v>1469</v>
      </c>
      <c r="M103" s="1">
        <v>208000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208000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208000</v>
      </c>
      <c r="AJ103" s="1">
        <v>141</v>
      </c>
    </row>
    <row r="104" spans="1:36" x14ac:dyDescent="0.3">
      <c r="A104" s="1">
        <v>28</v>
      </c>
      <c r="B104" s="1" t="s">
        <v>14</v>
      </c>
      <c r="C104" s="1" t="s">
        <v>163</v>
      </c>
      <c r="D104" s="1" t="s">
        <v>680</v>
      </c>
      <c r="E104" s="1" t="s">
        <v>17</v>
      </c>
      <c r="F104" s="1" t="s">
        <v>29</v>
      </c>
      <c r="G104" s="1" t="s">
        <v>61</v>
      </c>
      <c r="H104" s="1" t="s">
        <v>213</v>
      </c>
      <c r="I104" s="1" t="s">
        <v>26</v>
      </c>
      <c r="J104" s="1">
        <v>23</v>
      </c>
      <c r="K104" s="1">
        <v>1915</v>
      </c>
      <c r="L104" s="1">
        <v>1915</v>
      </c>
      <c r="M104" s="1">
        <v>203000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203000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203000</v>
      </c>
      <c r="AJ104" s="1">
        <v>106</v>
      </c>
    </row>
    <row r="105" spans="1:36" x14ac:dyDescent="0.3">
      <c r="A105" s="1">
        <v>29</v>
      </c>
      <c r="B105" s="1" t="s">
        <v>14</v>
      </c>
      <c r="C105" s="1" t="s">
        <v>163</v>
      </c>
      <c r="D105" s="1" t="s">
        <v>180</v>
      </c>
      <c r="E105" s="1" t="s">
        <v>17</v>
      </c>
      <c r="F105" s="1" t="s">
        <v>18</v>
      </c>
      <c r="G105" s="1" t="s">
        <v>69</v>
      </c>
      <c r="H105" s="1" t="s">
        <v>403</v>
      </c>
      <c r="I105" s="1" t="s">
        <v>21</v>
      </c>
      <c r="J105" s="1">
        <v>24</v>
      </c>
      <c r="K105" s="1">
        <v>956</v>
      </c>
      <c r="L105" s="1">
        <v>956</v>
      </c>
      <c r="M105" s="1">
        <v>160000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160000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160000</v>
      </c>
      <c r="AJ105" s="1">
        <v>167</v>
      </c>
    </row>
    <row r="106" spans="1:36" x14ac:dyDescent="0.3">
      <c r="A106" s="1">
        <v>30</v>
      </c>
      <c r="B106" s="1" t="s">
        <v>14</v>
      </c>
      <c r="C106" s="1" t="s">
        <v>163</v>
      </c>
      <c r="D106" s="1" t="s">
        <v>16</v>
      </c>
      <c r="E106" s="1" t="s">
        <v>17</v>
      </c>
      <c r="F106" s="1" t="s">
        <v>37</v>
      </c>
      <c r="G106" s="1" t="s">
        <v>38</v>
      </c>
      <c r="H106" s="1" t="s">
        <v>216</v>
      </c>
      <c r="I106" s="1" t="s">
        <v>21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0</v>
      </c>
      <c r="AJ106" s="1">
        <v>0</v>
      </c>
    </row>
    <row r="107" spans="1:36" x14ac:dyDescent="0.3">
      <c r="A107" s="1">
        <v>31</v>
      </c>
      <c r="B107" s="1" t="s">
        <v>14</v>
      </c>
      <c r="C107" s="1" t="s">
        <v>163</v>
      </c>
      <c r="D107" s="1" t="s">
        <v>186</v>
      </c>
      <c r="E107" s="1" t="s">
        <v>17</v>
      </c>
      <c r="F107" s="1" t="s">
        <v>29</v>
      </c>
      <c r="G107" s="1" t="s">
        <v>129</v>
      </c>
      <c r="H107" s="1" t="s">
        <v>513</v>
      </c>
      <c r="I107" s="1" t="s">
        <v>21</v>
      </c>
      <c r="J107" s="1">
        <v>23</v>
      </c>
      <c r="K107" s="1">
        <v>736</v>
      </c>
      <c r="L107" s="1">
        <v>736</v>
      </c>
      <c r="M107" s="1">
        <v>180000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180000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180000</v>
      </c>
      <c r="AJ107" s="1">
        <v>244</v>
      </c>
    </row>
    <row r="108" spans="1:36" x14ac:dyDescent="0.3">
      <c r="A108" s="1">
        <v>32</v>
      </c>
      <c r="B108" s="1" t="s">
        <v>14</v>
      </c>
      <c r="C108" s="1" t="s">
        <v>163</v>
      </c>
      <c r="D108" s="1" t="s">
        <v>557</v>
      </c>
      <c r="E108" s="1" t="s">
        <v>17</v>
      </c>
      <c r="F108" s="1" t="s">
        <v>29</v>
      </c>
      <c r="G108" s="1" t="s">
        <v>129</v>
      </c>
      <c r="H108" s="1" t="s">
        <v>515</v>
      </c>
      <c r="I108" s="1" t="s">
        <v>21</v>
      </c>
      <c r="J108" s="1">
        <v>21</v>
      </c>
      <c r="K108" s="1">
        <v>790</v>
      </c>
      <c r="L108" s="1">
        <v>790</v>
      </c>
      <c r="M108" s="1">
        <v>183000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183000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183000</v>
      </c>
      <c r="AJ108" s="1">
        <v>231</v>
      </c>
    </row>
    <row r="109" spans="1:36" x14ac:dyDescent="0.3">
      <c r="A109" s="1">
        <v>33</v>
      </c>
      <c r="B109" s="1" t="s">
        <v>14</v>
      </c>
      <c r="C109" s="1" t="s">
        <v>163</v>
      </c>
      <c r="D109" s="1" t="s">
        <v>217</v>
      </c>
      <c r="E109" s="1" t="s">
        <v>17</v>
      </c>
      <c r="F109" s="1" t="s">
        <v>29</v>
      </c>
      <c r="G109" s="1" t="s">
        <v>129</v>
      </c>
      <c r="H109" s="1" t="s">
        <v>218</v>
      </c>
      <c r="I109" s="1" t="s">
        <v>21</v>
      </c>
      <c r="J109" s="1">
        <v>26</v>
      </c>
      <c r="K109" s="1">
        <v>1471</v>
      </c>
      <c r="L109" s="1">
        <v>1471</v>
      </c>
      <c r="M109" s="1">
        <v>192000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192000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192000</v>
      </c>
      <c r="AJ109" s="1">
        <v>130</v>
      </c>
    </row>
    <row r="110" spans="1:36" x14ac:dyDescent="0.3">
      <c r="A110" s="1">
        <v>34</v>
      </c>
      <c r="B110" s="1" t="s">
        <v>14</v>
      </c>
      <c r="C110" s="1" t="s">
        <v>163</v>
      </c>
      <c r="D110" s="1" t="s">
        <v>210</v>
      </c>
      <c r="E110" s="1" t="s">
        <v>17</v>
      </c>
      <c r="F110" s="1" t="s">
        <v>29</v>
      </c>
      <c r="G110" s="1" t="s">
        <v>129</v>
      </c>
      <c r="H110" s="1" t="s">
        <v>220</v>
      </c>
      <c r="I110" s="1" t="s">
        <v>21</v>
      </c>
      <c r="J110" s="1">
        <v>22</v>
      </c>
      <c r="K110" s="1">
        <v>1467</v>
      </c>
      <c r="L110" s="1">
        <v>1467</v>
      </c>
      <c r="M110" s="1">
        <v>308000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308000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308000</v>
      </c>
      <c r="AJ110" s="1">
        <v>209</v>
      </c>
    </row>
    <row r="111" spans="1:36" x14ac:dyDescent="0.3">
      <c r="A111" s="1">
        <v>35</v>
      </c>
      <c r="B111" s="1" t="s">
        <v>14</v>
      </c>
      <c r="C111" s="1" t="s">
        <v>163</v>
      </c>
      <c r="D111" s="1" t="s">
        <v>593</v>
      </c>
      <c r="E111" s="1" t="s">
        <v>17</v>
      </c>
      <c r="F111" s="1" t="s">
        <v>29</v>
      </c>
      <c r="G111" s="1" t="s">
        <v>129</v>
      </c>
      <c r="H111" s="1" t="s">
        <v>347</v>
      </c>
      <c r="I111" s="1" t="s">
        <v>21</v>
      </c>
      <c r="J111" s="1">
        <v>20</v>
      </c>
      <c r="K111" s="1">
        <v>1178</v>
      </c>
      <c r="L111" s="1">
        <v>1178</v>
      </c>
      <c r="M111" s="1">
        <v>215000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215000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215000</v>
      </c>
      <c r="AJ111" s="1">
        <v>182</v>
      </c>
    </row>
    <row r="112" spans="1:36" x14ac:dyDescent="0.3">
      <c r="A112" s="1">
        <v>36</v>
      </c>
      <c r="B112" s="1" t="s">
        <v>14</v>
      </c>
      <c r="C112" s="1" t="s">
        <v>163</v>
      </c>
      <c r="D112" s="1" t="s">
        <v>16</v>
      </c>
      <c r="E112" s="1" t="s">
        <v>17</v>
      </c>
      <c r="F112" s="1" t="s">
        <v>49</v>
      </c>
      <c r="G112" s="1" t="s">
        <v>221</v>
      </c>
      <c r="H112" s="1" t="s">
        <v>222</v>
      </c>
      <c r="I112" s="1" t="s">
        <v>49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0</v>
      </c>
      <c r="AJ112" s="1">
        <v>0</v>
      </c>
    </row>
    <row r="113" spans="1:36" x14ac:dyDescent="0.3">
      <c r="A113" s="1">
        <v>37</v>
      </c>
      <c r="B113" s="1" t="s">
        <v>14</v>
      </c>
      <c r="C113" s="1" t="s">
        <v>163</v>
      </c>
      <c r="D113" s="1" t="s">
        <v>16</v>
      </c>
      <c r="E113" s="1" t="s">
        <v>17</v>
      </c>
      <c r="F113" s="1" t="s">
        <v>152</v>
      </c>
      <c r="G113" s="1" t="s">
        <v>223</v>
      </c>
      <c r="H113" s="1" t="s">
        <v>224</v>
      </c>
      <c r="I113" s="1" t="s">
        <v>198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0</v>
      </c>
      <c r="AJ113" s="1">
        <v>0</v>
      </c>
    </row>
    <row r="114" spans="1:36" x14ac:dyDescent="0.3">
      <c r="A114" s="1">
        <v>38</v>
      </c>
      <c r="B114" s="1" t="s">
        <v>14</v>
      </c>
      <c r="C114" s="1" t="s">
        <v>163</v>
      </c>
      <c r="D114" s="1" t="s">
        <v>16</v>
      </c>
      <c r="E114" s="1" t="s">
        <v>17</v>
      </c>
      <c r="F114" s="1" t="s">
        <v>29</v>
      </c>
      <c r="G114" s="1" t="s">
        <v>227</v>
      </c>
      <c r="H114" s="1" t="s">
        <v>228</v>
      </c>
      <c r="I114" s="1" t="s">
        <v>26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0</v>
      </c>
      <c r="AJ114" s="1">
        <v>0</v>
      </c>
    </row>
    <row r="115" spans="1:36" x14ac:dyDescent="0.3">
      <c r="A115" s="1">
        <v>39</v>
      </c>
      <c r="B115" s="1" t="s">
        <v>14</v>
      </c>
      <c r="C115" s="1" t="s">
        <v>163</v>
      </c>
      <c r="D115" s="1" t="s">
        <v>16</v>
      </c>
      <c r="E115" s="1" t="s">
        <v>17</v>
      </c>
      <c r="F115" s="1" t="s">
        <v>29</v>
      </c>
      <c r="G115" s="1" t="s">
        <v>61</v>
      </c>
      <c r="H115" s="1" t="s">
        <v>229</v>
      </c>
      <c r="I115" s="1" t="s">
        <v>26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0</v>
      </c>
      <c r="AJ115" s="1">
        <v>0</v>
      </c>
    </row>
    <row r="116" spans="1:36" x14ac:dyDescent="0.3">
      <c r="A116" s="1">
        <v>40</v>
      </c>
      <c r="B116" s="1" t="s">
        <v>14</v>
      </c>
      <c r="C116" s="1" t="s">
        <v>163</v>
      </c>
      <c r="D116" s="1" t="s">
        <v>606</v>
      </c>
      <c r="E116" s="1" t="s">
        <v>17</v>
      </c>
      <c r="F116" s="1" t="s">
        <v>29</v>
      </c>
      <c r="G116" s="1" t="s">
        <v>61</v>
      </c>
      <c r="H116" s="1" t="s">
        <v>230</v>
      </c>
      <c r="I116" s="1" t="s">
        <v>26</v>
      </c>
      <c r="J116" s="1">
        <v>25</v>
      </c>
      <c r="K116" s="1">
        <v>1468</v>
      </c>
      <c r="L116" s="1">
        <v>1468</v>
      </c>
      <c r="M116" s="1">
        <v>261000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261000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261000</v>
      </c>
      <c r="AJ116" s="1">
        <v>177</v>
      </c>
    </row>
    <row r="117" spans="1:36" x14ac:dyDescent="0.3">
      <c r="A117" s="1">
        <v>41</v>
      </c>
      <c r="B117" s="1" t="s">
        <v>14</v>
      </c>
      <c r="C117" s="1" t="s">
        <v>163</v>
      </c>
      <c r="D117" s="1" t="s">
        <v>190</v>
      </c>
      <c r="E117" s="1" t="s">
        <v>17</v>
      </c>
      <c r="F117" s="1" t="s">
        <v>37</v>
      </c>
      <c r="G117" s="1" t="s">
        <v>123</v>
      </c>
      <c r="H117" s="1" t="s">
        <v>231</v>
      </c>
      <c r="I117" s="1" t="s">
        <v>21</v>
      </c>
      <c r="J117" s="1">
        <v>4</v>
      </c>
      <c r="K117" s="1">
        <v>177</v>
      </c>
      <c r="L117" s="1">
        <v>177</v>
      </c>
      <c r="M117" s="1">
        <v>30000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30000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30000</v>
      </c>
      <c r="AJ117" s="1">
        <v>169</v>
      </c>
    </row>
    <row r="118" spans="1:36" x14ac:dyDescent="0.3">
      <c r="A118" s="1">
        <v>42</v>
      </c>
      <c r="B118" s="1" t="s">
        <v>14</v>
      </c>
      <c r="C118" s="1" t="s">
        <v>163</v>
      </c>
      <c r="D118" s="1" t="s">
        <v>16</v>
      </c>
      <c r="E118" s="1" t="s">
        <v>17</v>
      </c>
      <c r="F118" s="1" t="s">
        <v>29</v>
      </c>
      <c r="G118" s="1" t="s">
        <v>98</v>
      </c>
      <c r="H118" s="1" t="s">
        <v>232</v>
      </c>
      <c r="I118" s="1" t="s">
        <v>21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0</v>
      </c>
      <c r="AJ118" s="1">
        <v>0</v>
      </c>
    </row>
    <row r="119" spans="1:36" x14ac:dyDescent="0.3">
      <c r="A119" s="1">
        <v>43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18</v>
      </c>
      <c r="G119" s="1" t="s">
        <v>69</v>
      </c>
      <c r="H119" s="1" t="s">
        <v>233</v>
      </c>
      <c r="I119" s="1" t="s">
        <v>21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x14ac:dyDescent="0.3">
      <c r="A120" s="1">
        <v>44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29</v>
      </c>
      <c r="G120" s="1" t="s">
        <v>44</v>
      </c>
      <c r="H120" s="1" t="s">
        <v>234</v>
      </c>
      <c r="I120" s="1" t="s">
        <v>21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x14ac:dyDescent="0.3">
      <c r="A121" s="1">
        <v>45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29</v>
      </c>
      <c r="G121" s="1" t="s">
        <v>44</v>
      </c>
      <c r="H121" s="1" t="s">
        <v>235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x14ac:dyDescent="0.3">
      <c r="A122" s="1">
        <v>46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29</v>
      </c>
      <c r="G122" s="1" t="s">
        <v>44</v>
      </c>
      <c r="H122" s="1" t="s">
        <v>236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x14ac:dyDescent="0.3">
      <c r="A123" s="2"/>
      <c r="B123" s="2" t="s">
        <v>47</v>
      </c>
      <c r="C123" s="2" t="s">
        <v>163</v>
      </c>
      <c r="D123" s="2"/>
      <c r="E123" s="2"/>
      <c r="F123" s="2"/>
      <c r="G123" s="2"/>
      <c r="H123" s="2"/>
      <c r="I123" s="2"/>
      <c r="J123" s="2"/>
      <c r="K123" s="2">
        <v>18559</v>
      </c>
      <c r="L123" s="2">
        <v>18559</v>
      </c>
      <c r="M123" s="2">
        <v>2726105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2726105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2726105</v>
      </c>
      <c r="AJ123" s="2"/>
    </row>
    <row r="124" spans="1:36" x14ac:dyDescent="0.3">
      <c r="A124" s="1">
        <v>1</v>
      </c>
      <c r="B124" s="1" t="s">
        <v>14</v>
      </c>
      <c r="C124" s="1" t="s">
        <v>237</v>
      </c>
      <c r="D124" s="1" t="s">
        <v>16</v>
      </c>
      <c r="E124" s="1" t="s">
        <v>17</v>
      </c>
      <c r="F124" s="1" t="s">
        <v>49</v>
      </c>
      <c r="G124" s="1" t="s">
        <v>63</v>
      </c>
      <c r="H124" s="1" t="s">
        <v>238</v>
      </c>
      <c r="I124" s="1" t="s">
        <v>49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0</v>
      </c>
      <c r="AJ124" s="1">
        <v>0</v>
      </c>
    </row>
    <row r="125" spans="1:36" x14ac:dyDescent="0.3">
      <c r="A125" s="1">
        <v>2</v>
      </c>
      <c r="B125" s="1" t="s">
        <v>14</v>
      </c>
      <c r="C125" s="1" t="s">
        <v>237</v>
      </c>
      <c r="D125" s="1" t="s">
        <v>16</v>
      </c>
      <c r="E125" s="1" t="s">
        <v>17</v>
      </c>
      <c r="F125" s="1" t="s">
        <v>29</v>
      </c>
      <c r="G125" s="1" t="s">
        <v>61</v>
      </c>
      <c r="H125" s="1" t="s">
        <v>239</v>
      </c>
      <c r="I125" s="1" t="s">
        <v>26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7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7">
        <v>0</v>
      </c>
      <c r="AI125" s="7">
        <v>0</v>
      </c>
      <c r="AJ125" s="1">
        <v>0</v>
      </c>
    </row>
    <row r="126" spans="1:36" x14ac:dyDescent="0.3">
      <c r="A126" s="1">
        <v>3</v>
      </c>
      <c r="B126" s="1" t="s">
        <v>14</v>
      </c>
      <c r="C126" s="1" t="s">
        <v>237</v>
      </c>
      <c r="D126" s="1" t="s">
        <v>16</v>
      </c>
      <c r="E126" s="1" t="s">
        <v>17</v>
      </c>
      <c r="F126" s="1" t="s">
        <v>29</v>
      </c>
      <c r="G126" s="1" t="s">
        <v>61</v>
      </c>
      <c r="H126" s="1" t="s">
        <v>240</v>
      </c>
      <c r="I126" s="1" t="s">
        <v>26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0</v>
      </c>
      <c r="AJ126" s="1">
        <v>0</v>
      </c>
    </row>
    <row r="127" spans="1:36" x14ac:dyDescent="0.3">
      <c r="A127" s="1">
        <v>4</v>
      </c>
      <c r="B127" s="1" t="s">
        <v>14</v>
      </c>
      <c r="C127" s="1" t="s">
        <v>237</v>
      </c>
      <c r="D127" s="1" t="s">
        <v>16</v>
      </c>
      <c r="E127" s="1" t="s">
        <v>17</v>
      </c>
      <c r="F127" s="1" t="s">
        <v>29</v>
      </c>
      <c r="G127" s="1" t="s">
        <v>61</v>
      </c>
      <c r="H127" s="1" t="s">
        <v>241</v>
      </c>
      <c r="I127" s="1" t="s">
        <v>26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x14ac:dyDescent="0.3">
      <c r="A128" s="1">
        <v>5</v>
      </c>
      <c r="B128" s="1" t="s">
        <v>14</v>
      </c>
      <c r="C128" s="1" t="s">
        <v>237</v>
      </c>
      <c r="D128" s="1" t="s">
        <v>16</v>
      </c>
      <c r="E128" s="1" t="s">
        <v>17</v>
      </c>
      <c r="F128" s="1" t="s">
        <v>40</v>
      </c>
      <c r="G128" s="1" t="s">
        <v>242</v>
      </c>
      <c r="H128" s="1" t="s">
        <v>243</v>
      </c>
      <c r="I128" s="1" t="s">
        <v>26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x14ac:dyDescent="0.3">
      <c r="A129" s="1">
        <v>6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29</v>
      </c>
      <c r="G129" s="1" t="s">
        <v>61</v>
      </c>
      <c r="H129" s="1" t="s">
        <v>244</v>
      </c>
      <c r="I129" s="1" t="s">
        <v>26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x14ac:dyDescent="0.3">
      <c r="A130" s="1">
        <v>7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18</v>
      </c>
      <c r="G130" s="1" t="s">
        <v>69</v>
      </c>
      <c r="H130" s="1" t="s">
        <v>245</v>
      </c>
      <c r="I130" s="1" t="s">
        <v>21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x14ac:dyDescent="0.3">
      <c r="A131" s="1">
        <v>8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246</v>
      </c>
      <c r="H131" s="1" t="s">
        <v>247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x14ac:dyDescent="0.3">
      <c r="A132" s="1">
        <v>9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29</v>
      </c>
      <c r="G132" s="1" t="s">
        <v>246</v>
      </c>
      <c r="H132" s="1" t="s">
        <v>248</v>
      </c>
      <c r="I132" s="1" t="s">
        <v>26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x14ac:dyDescent="0.3">
      <c r="A133" s="1">
        <v>10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29</v>
      </c>
      <c r="G133" s="1" t="s">
        <v>61</v>
      </c>
      <c r="H133" s="1" t="s">
        <v>249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x14ac:dyDescent="0.3">
      <c r="A134" s="1">
        <v>11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29</v>
      </c>
      <c r="G134" s="1" t="s">
        <v>61</v>
      </c>
      <c r="H134" s="1" t="s">
        <v>250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x14ac:dyDescent="0.3">
      <c r="A135" s="1">
        <v>12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61</v>
      </c>
      <c r="H135" s="1" t="s">
        <v>251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x14ac:dyDescent="0.3">
      <c r="A136" s="1">
        <v>13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79</v>
      </c>
      <c r="H136" s="1" t="s">
        <v>253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x14ac:dyDescent="0.3">
      <c r="A137" s="1">
        <v>14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61</v>
      </c>
      <c r="H137" s="1" t="s">
        <v>256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x14ac:dyDescent="0.3">
      <c r="A138" s="1">
        <v>15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61</v>
      </c>
      <c r="H138" s="1" t="s">
        <v>258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x14ac:dyDescent="0.3">
      <c r="A139" s="1">
        <v>16</v>
      </c>
      <c r="B139" s="1" t="s">
        <v>14</v>
      </c>
      <c r="C139" s="1" t="s">
        <v>237</v>
      </c>
      <c r="D139" s="1" t="s">
        <v>259</v>
      </c>
      <c r="E139" s="1" t="s">
        <v>17</v>
      </c>
      <c r="F139" s="1" t="s">
        <v>29</v>
      </c>
      <c r="G139" s="1" t="s">
        <v>61</v>
      </c>
      <c r="H139" s="1" t="s">
        <v>260</v>
      </c>
      <c r="I139" s="1" t="s">
        <v>26</v>
      </c>
      <c r="J139" s="1">
        <v>15</v>
      </c>
      <c r="K139" s="1">
        <v>2429</v>
      </c>
      <c r="L139" s="1">
        <v>2429</v>
      </c>
      <c r="M139" s="1">
        <v>280000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280000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280000</v>
      </c>
      <c r="AJ139" s="1">
        <v>115</v>
      </c>
    </row>
    <row r="140" spans="1:36" x14ac:dyDescent="0.3">
      <c r="A140" s="1">
        <v>17</v>
      </c>
      <c r="B140" s="1" t="s">
        <v>14</v>
      </c>
      <c r="C140" s="1" t="s">
        <v>237</v>
      </c>
      <c r="D140" s="1" t="s">
        <v>252</v>
      </c>
      <c r="E140" s="1" t="s">
        <v>17</v>
      </c>
      <c r="F140" s="1" t="s">
        <v>29</v>
      </c>
      <c r="G140" s="1" t="s">
        <v>30</v>
      </c>
      <c r="H140" s="1" t="s">
        <v>262</v>
      </c>
      <c r="I140" s="1" t="s">
        <v>26</v>
      </c>
      <c r="J140" s="1">
        <v>18</v>
      </c>
      <c r="K140" s="1">
        <v>3394</v>
      </c>
      <c r="L140" s="1">
        <v>3394</v>
      </c>
      <c r="M140" s="1">
        <v>300000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300000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300000</v>
      </c>
      <c r="AJ140" s="1">
        <v>88</v>
      </c>
    </row>
    <row r="141" spans="1:36" x14ac:dyDescent="0.3">
      <c r="A141" s="1">
        <v>18</v>
      </c>
      <c r="B141" s="1" t="s">
        <v>14</v>
      </c>
      <c r="C141" s="1" t="s">
        <v>237</v>
      </c>
      <c r="D141" s="1" t="s">
        <v>263</v>
      </c>
      <c r="E141" s="1" t="s">
        <v>32</v>
      </c>
      <c r="F141" s="1" t="s">
        <v>75</v>
      </c>
      <c r="G141" s="1" t="s">
        <v>76</v>
      </c>
      <c r="H141" s="1" t="s">
        <v>264</v>
      </c>
      <c r="I141" s="1" t="s">
        <v>26</v>
      </c>
      <c r="J141" s="1">
        <v>1</v>
      </c>
      <c r="K141" s="1">
        <v>72</v>
      </c>
      <c r="L141" s="1">
        <v>72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0</v>
      </c>
      <c r="AJ141" s="1">
        <v>0</v>
      </c>
    </row>
    <row r="142" spans="1:36" x14ac:dyDescent="0.3">
      <c r="A142" s="1">
        <v>19</v>
      </c>
      <c r="B142" s="1" t="s">
        <v>14</v>
      </c>
      <c r="C142" s="1" t="s">
        <v>237</v>
      </c>
      <c r="D142" s="1" t="s">
        <v>255</v>
      </c>
      <c r="E142" s="1" t="s">
        <v>17</v>
      </c>
      <c r="F142" s="1" t="s">
        <v>40</v>
      </c>
      <c r="G142" s="1" t="s">
        <v>55</v>
      </c>
      <c r="H142" s="1" t="s">
        <v>266</v>
      </c>
      <c r="I142" s="1" t="s">
        <v>21</v>
      </c>
      <c r="J142" s="1">
        <v>11</v>
      </c>
      <c r="K142" s="1">
        <v>1585</v>
      </c>
      <c r="L142" s="1">
        <v>1585</v>
      </c>
      <c r="M142" s="1">
        <v>160000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160000</v>
      </c>
      <c r="X142" s="1">
        <v>0</v>
      </c>
      <c r="Y142" s="1">
        <v>0</v>
      </c>
      <c r="Z142" s="1">
        <v>9000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9000</v>
      </c>
      <c r="AI142" s="7">
        <v>169000</v>
      </c>
      <c r="AJ142" s="1">
        <v>100</v>
      </c>
    </row>
    <row r="143" spans="1:36" x14ac:dyDescent="0.3">
      <c r="A143" s="1">
        <v>20</v>
      </c>
      <c r="B143" s="1" t="s">
        <v>14</v>
      </c>
      <c r="C143" s="1" t="s">
        <v>237</v>
      </c>
      <c r="D143" s="1" t="s">
        <v>267</v>
      </c>
      <c r="E143" s="1" t="s">
        <v>32</v>
      </c>
      <c r="F143" s="1" t="s">
        <v>29</v>
      </c>
      <c r="G143" s="1" t="s">
        <v>268</v>
      </c>
      <c r="H143" s="1" t="s">
        <v>269</v>
      </c>
      <c r="I143" s="1" t="s">
        <v>26</v>
      </c>
      <c r="J143" s="1">
        <v>4</v>
      </c>
      <c r="K143" s="1">
        <v>847</v>
      </c>
      <c r="L143" s="1">
        <v>847</v>
      </c>
      <c r="M143" s="1">
        <v>80000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65980</v>
      </c>
      <c r="W143" s="7">
        <v>145980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145980</v>
      </c>
      <c r="AJ143" s="1">
        <v>94</v>
      </c>
    </row>
    <row r="144" spans="1:36" x14ac:dyDescent="0.3">
      <c r="A144" s="1">
        <v>21</v>
      </c>
      <c r="B144" s="1" t="s">
        <v>14</v>
      </c>
      <c r="C144" s="1" t="s">
        <v>237</v>
      </c>
      <c r="D144" s="1" t="s">
        <v>255</v>
      </c>
      <c r="E144" s="1" t="s">
        <v>17</v>
      </c>
      <c r="F144" s="1" t="s">
        <v>29</v>
      </c>
      <c r="G144" s="1" t="s">
        <v>61</v>
      </c>
      <c r="H144" s="1" t="s">
        <v>401</v>
      </c>
      <c r="I144" s="1" t="s">
        <v>26</v>
      </c>
      <c r="J144" s="1">
        <v>22</v>
      </c>
      <c r="K144" s="1">
        <v>1771</v>
      </c>
      <c r="L144" s="1">
        <v>1771</v>
      </c>
      <c r="M144" s="1">
        <v>210000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210000</v>
      </c>
      <c r="X144" s="1">
        <v>0</v>
      </c>
      <c r="Y144" s="1">
        <v>0</v>
      </c>
      <c r="Z144" s="1">
        <v>1200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1200</v>
      </c>
      <c r="AI144" s="7">
        <v>211200</v>
      </c>
      <c r="AJ144" s="1">
        <v>118</v>
      </c>
    </row>
    <row r="145" spans="1:36" x14ac:dyDescent="0.3">
      <c r="A145" s="1">
        <v>22</v>
      </c>
      <c r="B145" s="1" t="s">
        <v>14</v>
      </c>
      <c r="C145" s="1" t="s">
        <v>237</v>
      </c>
      <c r="D145" s="1" t="s">
        <v>16</v>
      </c>
      <c r="E145" s="1" t="s">
        <v>17</v>
      </c>
      <c r="F145" s="1" t="s">
        <v>29</v>
      </c>
      <c r="G145" s="1" t="s">
        <v>246</v>
      </c>
      <c r="H145" s="1" t="s">
        <v>270</v>
      </c>
      <c r="I145" s="1" t="s">
        <v>21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0</v>
      </c>
      <c r="AJ145" s="1">
        <v>0</v>
      </c>
    </row>
    <row r="146" spans="1:36" x14ac:dyDescent="0.3">
      <c r="A146" s="1">
        <v>23</v>
      </c>
      <c r="B146" s="1" t="s">
        <v>14</v>
      </c>
      <c r="C146" s="1" t="s">
        <v>237</v>
      </c>
      <c r="D146" s="1" t="s">
        <v>277</v>
      </c>
      <c r="E146" s="1" t="s">
        <v>17</v>
      </c>
      <c r="F146" s="1" t="s">
        <v>29</v>
      </c>
      <c r="G146" s="1" t="s">
        <v>129</v>
      </c>
      <c r="H146" s="1" t="s">
        <v>273</v>
      </c>
      <c r="I146" s="1" t="s">
        <v>21</v>
      </c>
      <c r="J146" s="1">
        <v>21</v>
      </c>
      <c r="K146" s="1">
        <v>1836</v>
      </c>
      <c r="L146" s="1">
        <v>1836</v>
      </c>
      <c r="M146" s="1">
        <v>372000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372000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372000</v>
      </c>
      <c r="AJ146" s="1">
        <v>202</v>
      </c>
    </row>
    <row r="147" spans="1:36" x14ac:dyDescent="0.3">
      <c r="A147" s="1">
        <v>24</v>
      </c>
      <c r="B147" s="1" t="s">
        <v>14</v>
      </c>
      <c r="C147" s="1" t="s">
        <v>237</v>
      </c>
      <c r="D147" s="1" t="s">
        <v>16</v>
      </c>
      <c r="E147" s="1" t="s">
        <v>17</v>
      </c>
      <c r="F147" s="1" t="s">
        <v>37</v>
      </c>
      <c r="G147" s="1" t="s">
        <v>83</v>
      </c>
      <c r="H147" s="1" t="s">
        <v>274</v>
      </c>
      <c r="I147" s="1" t="s">
        <v>49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0</v>
      </c>
      <c r="AJ147" s="1">
        <v>0</v>
      </c>
    </row>
    <row r="148" spans="1:36" x14ac:dyDescent="0.3">
      <c r="A148" s="1">
        <v>25</v>
      </c>
      <c r="B148" s="1" t="s">
        <v>14</v>
      </c>
      <c r="C148" s="1" t="s">
        <v>237</v>
      </c>
      <c r="D148" s="1" t="s">
        <v>562</v>
      </c>
      <c r="E148" s="1" t="s">
        <v>17</v>
      </c>
      <c r="F148" s="1" t="s">
        <v>29</v>
      </c>
      <c r="G148" s="1" t="s">
        <v>61</v>
      </c>
      <c r="H148" s="1" t="s">
        <v>276</v>
      </c>
      <c r="I148" s="1" t="s">
        <v>26</v>
      </c>
      <c r="J148" s="1">
        <v>20</v>
      </c>
      <c r="K148" s="1">
        <v>2289</v>
      </c>
      <c r="L148" s="1">
        <v>2289</v>
      </c>
      <c r="M148" s="1">
        <v>210000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210000</v>
      </c>
      <c r="X148" s="1">
        <v>0</v>
      </c>
      <c r="Y148" s="1">
        <v>0</v>
      </c>
      <c r="Z148" s="1">
        <v>0</v>
      </c>
      <c r="AA148" s="1">
        <v>3200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3200</v>
      </c>
      <c r="AI148" s="7">
        <v>213200</v>
      </c>
      <c r="AJ148" s="1">
        <v>91</v>
      </c>
    </row>
    <row r="149" spans="1:36" x14ac:dyDescent="0.3">
      <c r="A149" s="1">
        <v>26</v>
      </c>
      <c r="B149" s="1" t="s">
        <v>14</v>
      </c>
      <c r="C149" s="1" t="s">
        <v>237</v>
      </c>
      <c r="D149" s="1" t="s">
        <v>595</v>
      </c>
      <c r="E149" s="1" t="s">
        <v>17</v>
      </c>
      <c r="F149" s="1" t="s">
        <v>29</v>
      </c>
      <c r="G149" s="1" t="s">
        <v>61</v>
      </c>
      <c r="H149" s="1" t="s">
        <v>278</v>
      </c>
      <c r="I149" s="1" t="s">
        <v>26</v>
      </c>
      <c r="J149" s="1">
        <v>21</v>
      </c>
      <c r="K149" s="1">
        <v>2924</v>
      </c>
      <c r="L149" s="1">
        <v>2924</v>
      </c>
      <c r="M149" s="1">
        <v>280000</v>
      </c>
      <c r="N149" s="1">
        <v>4600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284600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284600</v>
      </c>
      <c r="AJ149" s="1">
        <v>95</v>
      </c>
    </row>
    <row r="150" spans="1:36" x14ac:dyDescent="0.3">
      <c r="A150" s="1">
        <v>27</v>
      </c>
      <c r="B150" s="1" t="s">
        <v>14</v>
      </c>
      <c r="C150" s="1" t="s">
        <v>237</v>
      </c>
      <c r="D150" s="1" t="s">
        <v>609</v>
      </c>
      <c r="E150" s="1" t="s">
        <v>17</v>
      </c>
      <c r="F150" s="1" t="s">
        <v>29</v>
      </c>
      <c r="G150" s="1" t="s">
        <v>61</v>
      </c>
      <c r="H150" s="1" t="s">
        <v>280</v>
      </c>
      <c r="I150" s="1" t="s">
        <v>26</v>
      </c>
      <c r="J150" s="1">
        <v>24</v>
      </c>
      <c r="K150" s="1">
        <v>3990</v>
      </c>
      <c r="L150" s="1">
        <v>3990</v>
      </c>
      <c r="M150" s="1">
        <v>410000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410000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410000</v>
      </c>
      <c r="AJ150" s="1">
        <v>102</v>
      </c>
    </row>
    <row r="151" spans="1:36" x14ac:dyDescent="0.3">
      <c r="A151" s="1">
        <v>28</v>
      </c>
      <c r="B151" s="1" t="s">
        <v>14</v>
      </c>
      <c r="C151" s="1" t="s">
        <v>237</v>
      </c>
      <c r="D151" s="1" t="s">
        <v>596</v>
      </c>
      <c r="E151" s="1" t="s">
        <v>32</v>
      </c>
      <c r="F151" s="1" t="s">
        <v>29</v>
      </c>
      <c r="G151" s="1" t="s">
        <v>33</v>
      </c>
      <c r="H151" s="1" t="s">
        <v>281</v>
      </c>
      <c r="I151" s="1" t="s">
        <v>26</v>
      </c>
      <c r="J151" s="1">
        <v>21</v>
      </c>
      <c r="K151" s="1">
        <v>2785</v>
      </c>
      <c r="L151" s="1">
        <v>2785</v>
      </c>
      <c r="M151" s="1">
        <v>350000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350000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350000</v>
      </c>
      <c r="AJ151" s="1">
        <v>125</v>
      </c>
    </row>
    <row r="152" spans="1:36" x14ac:dyDescent="0.3">
      <c r="A152" s="1">
        <v>29</v>
      </c>
      <c r="B152" s="1" t="s">
        <v>14</v>
      </c>
      <c r="C152" s="1" t="s">
        <v>237</v>
      </c>
      <c r="D152" s="1" t="s">
        <v>16</v>
      </c>
      <c r="E152" s="1" t="s">
        <v>17</v>
      </c>
      <c r="F152" s="1" t="s">
        <v>29</v>
      </c>
      <c r="G152" s="1" t="s">
        <v>282</v>
      </c>
      <c r="H152" s="1" t="s">
        <v>283</v>
      </c>
      <c r="I152" s="1" t="s">
        <v>21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0</v>
      </c>
      <c r="AJ152" s="1">
        <v>0</v>
      </c>
    </row>
    <row r="153" spans="1:36" x14ac:dyDescent="0.3">
      <c r="A153" s="1">
        <v>30</v>
      </c>
      <c r="B153" s="1" t="s">
        <v>14</v>
      </c>
      <c r="C153" s="1" t="s">
        <v>237</v>
      </c>
      <c r="D153" s="1" t="s">
        <v>261</v>
      </c>
      <c r="E153" s="1" t="s">
        <v>32</v>
      </c>
      <c r="F153" s="1" t="s">
        <v>29</v>
      </c>
      <c r="G153" s="1" t="s">
        <v>33</v>
      </c>
      <c r="H153" s="1" t="s">
        <v>284</v>
      </c>
      <c r="I153" s="1" t="s">
        <v>26</v>
      </c>
      <c r="J153" s="1">
        <v>23</v>
      </c>
      <c r="K153" s="1">
        <v>2904</v>
      </c>
      <c r="L153" s="1">
        <v>2904</v>
      </c>
      <c r="M153" s="1">
        <v>270000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270000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270000</v>
      </c>
      <c r="AJ153" s="1">
        <v>92</v>
      </c>
    </row>
    <row r="154" spans="1:36" x14ac:dyDescent="0.3">
      <c r="A154" s="1">
        <v>31</v>
      </c>
      <c r="B154" s="1" t="s">
        <v>14</v>
      </c>
      <c r="C154" s="1" t="s">
        <v>237</v>
      </c>
      <c r="D154" s="1" t="s">
        <v>16</v>
      </c>
      <c r="E154" s="1" t="s">
        <v>17</v>
      </c>
      <c r="F154" s="1" t="s">
        <v>29</v>
      </c>
      <c r="G154" s="1" t="s">
        <v>61</v>
      </c>
      <c r="H154" s="1" t="s">
        <v>286</v>
      </c>
      <c r="I154" s="1" t="s">
        <v>26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0</v>
      </c>
      <c r="AJ154" s="1">
        <v>0</v>
      </c>
    </row>
    <row r="155" spans="1:36" x14ac:dyDescent="0.3">
      <c r="A155" s="1">
        <v>32</v>
      </c>
      <c r="B155" s="1" t="s">
        <v>14</v>
      </c>
      <c r="C155" s="1" t="s">
        <v>237</v>
      </c>
      <c r="D155" s="1" t="s">
        <v>16</v>
      </c>
      <c r="E155" s="1" t="s">
        <v>17</v>
      </c>
      <c r="F155" s="1" t="s">
        <v>29</v>
      </c>
      <c r="G155" s="1" t="s">
        <v>61</v>
      </c>
      <c r="H155" s="1" t="s">
        <v>287</v>
      </c>
      <c r="I155" s="1" t="s">
        <v>26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0</v>
      </c>
      <c r="AJ155" s="1">
        <v>0</v>
      </c>
    </row>
    <row r="156" spans="1:36" x14ac:dyDescent="0.3">
      <c r="A156" s="1">
        <v>33</v>
      </c>
      <c r="B156" s="1" t="s">
        <v>14</v>
      </c>
      <c r="C156" s="1" t="s">
        <v>237</v>
      </c>
      <c r="D156" s="1" t="s">
        <v>16</v>
      </c>
      <c r="E156" s="1" t="s">
        <v>17</v>
      </c>
      <c r="F156" s="1" t="s">
        <v>29</v>
      </c>
      <c r="G156" s="1" t="s">
        <v>61</v>
      </c>
      <c r="H156" s="1" t="s">
        <v>288</v>
      </c>
      <c r="I156" s="1" t="s">
        <v>26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0</v>
      </c>
      <c r="AJ156" s="1">
        <v>0</v>
      </c>
    </row>
    <row r="157" spans="1:36" x14ac:dyDescent="0.3">
      <c r="A157" s="1">
        <v>34</v>
      </c>
      <c r="B157" s="1" t="s">
        <v>14</v>
      </c>
      <c r="C157" s="1" t="s">
        <v>237</v>
      </c>
      <c r="D157" s="1" t="s">
        <v>272</v>
      </c>
      <c r="E157" s="1" t="s">
        <v>17</v>
      </c>
      <c r="F157" s="1" t="s">
        <v>29</v>
      </c>
      <c r="G157" s="1" t="s">
        <v>61</v>
      </c>
      <c r="H157" s="1" t="s">
        <v>289</v>
      </c>
      <c r="I157" s="1" t="s">
        <v>26</v>
      </c>
      <c r="J157" s="1">
        <v>18</v>
      </c>
      <c r="K157" s="1">
        <v>2435</v>
      </c>
      <c r="L157" s="1">
        <v>2435</v>
      </c>
      <c r="M157" s="1">
        <v>300000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300000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300000</v>
      </c>
      <c r="AJ157" s="1">
        <v>123</v>
      </c>
    </row>
    <row r="158" spans="1:36" x14ac:dyDescent="0.3">
      <c r="A158" s="1">
        <v>35</v>
      </c>
      <c r="B158" s="1" t="s">
        <v>14</v>
      </c>
      <c r="C158" s="1" t="s">
        <v>237</v>
      </c>
      <c r="D158" s="1" t="s">
        <v>257</v>
      </c>
      <c r="E158" s="1" t="s">
        <v>17</v>
      </c>
      <c r="F158" s="1" t="s">
        <v>29</v>
      </c>
      <c r="G158" s="1" t="s">
        <v>61</v>
      </c>
      <c r="H158" s="1" t="s">
        <v>290</v>
      </c>
      <c r="I158" s="1" t="s">
        <v>26</v>
      </c>
      <c r="J158" s="1">
        <v>25</v>
      </c>
      <c r="K158" s="1">
        <v>3257</v>
      </c>
      <c r="L158" s="1">
        <v>3257</v>
      </c>
      <c r="M158" s="1">
        <v>360000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360000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360000</v>
      </c>
      <c r="AJ158" s="1">
        <v>110</v>
      </c>
    </row>
    <row r="159" spans="1:36" x14ac:dyDescent="0.3">
      <c r="A159" s="1">
        <v>36</v>
      </c>
      <c r="B159" s="1" t="s">
        <v>14</v>
      </c>
      <c r="C159" s="1" t="s">
        <v>237</v>
      </c>
      <c r="D159" s="1" t="s">
        <v>561</v>
      </c>
      <c r="E159" s="1" t="s">
        <v>17</v>
      </c>
      <c r="F159" s="1" t="s">
        <v>29</v>
      </c>
      <c r="G159" s="1" t="s">
        <v>61</v>
      </c>
      <c r="H159" s="1" t="s">
        <v>291</v>
      </c>
      <c r="I159" s="1" t="s">
        <v>26</v>
      </c>
      <c r="J159" s="1">
        <v>24</v>
      </c>
      <c r="K159" s="1">
        <v>3477</v>
      </c>
      <c r="L159" s="1">
        <v>3477</v>
      </c>
      <c r="M159" s="1">
        <v>380000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380000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380000</v>
      </c>
      <c r="AJ159" s="1">
        <v>109</v>
      </c>
    </row>
    <row r="160" spans="1:36" x14ac:dyDescent="0.3">
      <c r="A160" s="1">
        <v>37</v>
      </c>
      <c r="B160" s="1" t="s">
        <v>14</v>
      </c>
      <c r="C160" s="1" t="s">
        <v>237</v>
      </c>
      <c r="D160" s="1" t="s">
        <v>16</v>
      </c>
      <c r="E160" s="1" t="s">
        <v>17</v>
      </c>
      <c r="F160" s="1" t="s">
        <v>29</v>
      </c>
      <c r="G160" s="1" t="s">
        <v>44</v>
      </c>
      <c r="H160" s="1" t="s">
        <v>292</v>
      </c>
      <c r="I160" s="1" t="s">
        <v>21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0</v>
      </c>
      <c r="AJ160" s="1">
        <v>0</v>
      </c>
    </row>
    <row r="161" spans="1:36" x14ac:dyDescent="0.3">
      <c r="A161" s="1">
        <v>38</v>
      </c>
      <c r="B161" s="1" t="s">
        <v>14</v>
      </c>
      <c r="C161" s="1" t="s">
        <v>237</v>
      </c>
      <c r="D161" s="1" t="s">
        <v>16</v>
      </c>
      <c r="E161" s="1" t="s">
        <v>17</v>
      </c>
      <c r="F161" s="1" t="s">
        <v>29</v>
      </c>
      <c r="G161" s="1" t="s">
        <v>98</v>
      </c>
      <c r="H161" s="1" t="s">
        <v>293</v>
      </c>
      <c r="I161" s="1" t="s">
        <v>21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0</v>
      </c>
      <c r="AJ161" s="1">
        <v>0</v>
      </c>
    </row>
    <row r="162" spans="1:36" x14ac:dyDescent="0.3">
      <c r="A162" s="1">
        <v>39</v>
      </c>
      <c r="B162" s="1" t="s">
        <v>14</v>
      </c>
      <c r="C162" s="1" t="s">
        <v>237</v>
      </c>
      <c r="D162" s="1" t="s">
        <v>16</v>
      </c>
      <c r="E162" s="1" t="s">
        <v>17</v>
      </c>
      <c r="F162" s="1" t="s">
        <v>37</v>
      </c>
      <c r="G162" s="1" t="s">
        <v>83</v>
      </c>
      <c r="H162" s="1" t="s">
        <v>294</v>
      </c>
      <c r="I162" s="1" t="s">
        <v>21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0</v>
      </c>
      <c r="AJ162" s="1">
        <v>0</v>
      </c>
    </row>
    <row r="163" spans="1:36" x14ac:dyDescent="0.3">
      <c r="A163" s="2"/>
      <c r="B163" s="2" t="s">
        <v>47</v>
      </c>
      <c r="C163" s="2" t="s">
        <v>237</v>
      </c>
      <c r="D163" s="2"/>
      <c r="E163" s="2"/>
      <c r="F163" s="2"/>
      <c r="G163" s="2"/>
      <c r="H163" s="2"/>
      <c r="I163" s="2"/>
      <c r="J163" s="2"/>
      <c r="K163" s="2">
        <v>35995</v>
      </c>
      <c r="L163" s="2">
        <v>35995</v>
      </c>
      <c r="M163" s="2">
        <v>3962000</v>
      </c>
      <c r="N163" s="2">
        <v>4600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65980</v>
      </c>
      <c r="W163" s="2">
        <v>4032580</v>
      </c>
      <c r="X163" s="2">
        <v>0</v>
      </c>
      <c r="Y163" s="2">
        <v>0</v>
      </c>
      <c r="Z163" s="2">
        <v>10200</v>
      </c>
      <c r="AA163" s="2">
        <v>3200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13400</v>
      </c>
      <c r="AI163" s="2">
        <v>4045980</v>
      </c>
      <c r="AJ163" s="2"/>
    </row>
    <row r="164" spans="1:36" x14ac:dyDescent="0.3">
      <c r="A164" s="1">
        <v>1</v>
      </c>
      <c r="B164" s="1" t="s">
        <v>14</v>
      </c>
      <c r="C164" s="1" t="s">
        <v>295</v>
      </c>
      <c r="D164" s="1" t="s">
        <v>16</v>
      </c>
      <c r="E164" s="1" t="s">
        <v>17</v>
      </c>
      <c r="F164" s="1" t="s">
        <v>29</v>
      </c>
      <c r="G164" s="1" t="s">
        <v>61</v>
      </c>
      <c r="H164" s="1" t="s">
        <v>296</v>
      </c>
      <c r="I164" s="1" t="s">
        <v>26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0</v>
      </c>
      <c r="AJ164" s="1">
        <v>0</v>
      </c>
    </row>
    <row r="165" spans="1:36" x14ac:dyDescent="0.3">
      <c r="A165" s="1">
        <v>2</v>
      </c>
      <c r="B165" s="1" t="s">
        <v>14</v>
      </c>
      <c r="C165" s="1" t="s">
        <v>295</v>
      </c>
      <c r="D165" s="1" t="s">
        <v>16</v>
      </c>
      <c r="E165" s="1" t="s">
        <v>17</v>
      </c>
      <c r="F165" s="1" t="s">
        <v>18</v>
      </c>
      <c r="G165" s="1" t="s">
        <v>19</v>
      </c>
      <c r="H165" s="1" t="s">
        <v>297</v>
      </c>
      <c r="I165" s="1" t="s">
        <v>21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0</v>
      </c>
      <c r="AJ165" s="1">
        <v>0</v>
      </c>
    </row>
    <row r="166" spans="1:36" x14ac:dyDescent="0.3">
      <c r="A166" s="1">
        <v>3</v>
      </c>
      <c r="B166" s="1" t="s">
        <v>14</v>
      </c>
      <c r="C166" s="1" t="s">
        <v>295</v>
      </c>
      <c r="D166" s="1" t="s">
        <v>16</v>
      </c>
      <c r="E166" s="1" t="s">
        <v>17</v>
      </c>
      <c r="F166" s="1" t="s">
        <v>29</v>
      </c>
      <c r="G166" s="1" t="s">
        <v>246</v>
      </c>
      <c r="H166" s="1" t="s">
        <v>298</v>
      </c>
      <c r="I166" s="1" t="s">
        <v>26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7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0</v>
      </c>
      <c r="AJ166" s="1">
        <v>0</v>
      </c>
    </row>
    <row r="167" spans="1:36" x14ac:dyDescent="0.3">
      <c r="A167" s="1">
        <v>4</v>
      </c>
      <c r="B167" s="1" t="s">
        <v>14</v>
      </c>
      <c r="C167" s="1" t="s">
        <v>295</v>
      </c>
      <c r="D167" s="1" t="s">
        <v>16</v>
      </c>
      <c r="E167" s="1" t="s">
        <v>17</v>
      </c>
      <c r="F167" s="1" t="s">
        <v>18</v>
      </c>
      <c r="G167" s="1" t="s">
        <v>19</v>
      </c>
      <c r="H167" s="1" t="s">
        <v>299</v>
      </c>
      <c r="I167" s="1" t="s">
        <v>21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0</v>
      </c>
      <c r="AJ167" s="1">
        <v>0</v>
      </c>
    </row>
    <row r="168" spans="1:36" x14ac:dyDescent="0.3">
      <c r="A168" s="1">
        <v>5</v>
      </c>
      <c r="B168" s="1" t="s">
        <v>14</v>
      </c>
      <c r="C168" s="1" t="s">
        <v>295</v>
      </c>
      <c r="D168" s="1" t="s">
        <v>16</v>
      </c>
      <c r="E168" s="1" t="s">
        <v>17</v>
      </c>
      <c r="F168" s="1" t="s">
        <v>29</v>
      </c>
      <c r="G168" s="1" t="s">
        <v>61</v>
      </c>
      <c r="H168" s="1" t="s">
        <v>300</v>
      </c>
      <c r="I168" s="1" t="s">
        <v>26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x14ac:dyDescent="0.3">
      <c r="A169" s="1">
        <v>6</v>
      </c>
      <c r="B169" s="1" t="s">
        <v>14</v>
      </c>
      <c r="C169" s="1" t="s">
        <v>295</v>
      </c>
      <c r="D169" s="1" t="s">
        <v>16</v>
      </c>
      <c r="E169" s="1" t="s">
        <v>17</v>
      </c>
      <c r="F169" s="1" t="s">
        <v>29</v>
      </c>
      <c r="G169" s="1" t="s">
        <v>61</v>
      </c>
      <c r="H169" s="1" t="s">
        <v>301</v>
      </c>
      <c r="I169" s="1" t="s">
        <v>26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x14ac:dyDescent="0.3">
      <c r="A170" s="1">
        <v>7</v>
      </c>
      <c r="B170" s="1" t="s">
        <v>14</v>
      </c>
      <c r="C170" s="1" t="s">
        <v>295</v>
      </c>
      <c r="D170" s="1" t="s">
        <v>16</v>
      </c>
      <c r="E170" s="1" t="s">
        <v>17</v>
      </c>
      <c r="F170" s="1" t="s">
        <v>18</v>
      </c>
      <c r="G170" s="1" t="s">
        <v>19</v>
      </c>
      <c r="H170" s="1" t="s">
        <v>302</v>
      </c>
      <c r="I170" s="1" t="s">
        <v>198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x14ac:dyDescent="0.3">
      <c r="A171" s="1">
        <v>8</v>
      </c>
      <c r="B171" s="1" t="s">
        <v>14</v>
      </c>
      <c r="C171" s="1" t="s">
        <v>295</v>
      </c>
      <c r="D171" s="1" t="s">
        <v>16</v>
      </c>
      <c r="E171" s="1" t="s">
        <v>17</v>
      </c>
      <c r="F171" s="1" t="s">
        <v>40</v>
      </c>
      <c r="G171" s="1" t="s">
        <v>242</v>
      </c>
      <c r="H171" s="1" t="s">
        <v>303</v>
      </c>
      <c r="I171" s="1" t="s">
        <v>26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x14ac:dyDescent="0.3">
      <c r="A172" s="1">
        <v>9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29</v>
      </c>
      <c r="G172" s="1" t="s">
        <v>61</v>
      </c>
      <c r="H172" s="1" t="s">
        <v>304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x14ac:dyDescent="0.3">
      <c r="A173" s="1">
        <v>10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29</v>
      </c>
      <c r="G173" s="1" t="s">
        <v>61</v>
      </c>
      <c r="H173" s="1" t="s">
        <v>305</v>
      </c>
      <c r="I173" s="1" t="s">
        <v>26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x14ac:dyDescent="0.3">
      <c r="A174" s="1">
        <v>11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29</v>
      </c>
      <c r="G174" s="1" t="s">
        <v>61</v>
      </c>
      <c r="H174" s="1" t="s">
        <v>306</v>
      </c>
      <c r="I174" s="1" t="s">
        <v>26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x14ac:dyDescent="0.3">
      <c r="A175" s="1">
        <v>12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29</v>
      </c>
      <c r="G175" s="1" t="s">
        <v>61</v>
      </c>
      <c r="H175" s="1" t="s">
        <v>307</v>
      </c>
      <c r="I175" s="1" t="s">
        <v>26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x14ac:dyDescent="0.3">
      <c r="A176" s="1">
        <v>13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18</v>
      </c>
      <c r="G176" s="1" t="s">
        <v>69</v>
      </c>
      <c r="H176" s="1" t="s">
        <v>308</v>
      </c>
      <c r="I176" s="1" t="s">
        <v>21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x14ac:dyDescent="0.3">
      <c r="A177" s="1">
        <v>14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18</v>
      </c>
      <c r="G177" s="1" t="s">
        <v>69</v>
      </c>
      <c r="H177" s="1" t="s">
        <v>309</v>
      </c>
      <c r="I177" s="1" t="s">
        <v>21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x14ac:dyDescent="0.3">
      <c r="A178" s="1">
        <v>15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310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x14ac:dyDescent="0.3">
      <c r="A179" s="1">
        <v>16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29</v>
      </c>
      <c r="G179" s="1" t="s">
        <v>79</v>
      </c>
      <c r="H179" s="1" t="s">
        <v>312</v>
      </c>
      <c r="I179" s="1" t="s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x14ac:dyDescent="0.3">
      <c r="A180" s="1">
        <v>17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18</v>
      </c>
      <c r="G180" s="1" t="s">
        <v>104</v>
      </c>
      <c r="H180" s="1" t="s">
        <v>314</v>
      </c>
      <c r="I180" s="1" t="s">
        <v>21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x14ac:dyDescent="0.3">
      <c r="A181" s="1">
        <v>18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29</v>
      </c>
      <c r="G181" s="1" t="s">
        <v>79</v>
      </c>
      <c r="H181" s="1" t="s">
        <v>316</v>
      </c>
      <c r="I181" s="1" t="s">
        <v>26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x14ac:dyDescent="0.3">
      <c r="A182" s="1">
        <v>19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29</v>
      </c>
      <c r="G182" s="1" t="s">
        <v>79</v>
      </c>
      <c r="H182" s="1" t="s">
        <v>318</v>
      </c>
      <c r="I182" s="1" t="s">
        <v>26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x14ac:dyDescent="0.3">
      <c r="A183" s="1">
        <v>20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18</v>
      </c>
      <c r="G183" s="1" t="s">
        <v>104</v>
      </c>
      <c r="H183" s="1" t="s">
        <v>320</v>
      </c>
      <c r="I183" s="1" t="s">
        <v>21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x14ac:dyDescent="0.3">
      <c r="A184" s="1">
        <v>21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29</v>
      </c>
      <c r="G184" s="1" t="s">
        <v>85</v>
      </c>
      <c r="H184" s="1" t="s">
        <v>321</v>
      </c>
      <c r="I184" s="1" t="s">
        <v>26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x14ac:dyDescent="0.3">
      <c r="A185" s="1">
        <v>22</v>
      </c>
      <c r="B185" s="1" t="s">
        <v>14</v>
      </c>
      <c r="C185" s="1" t="s">
        <v>295</v>
      </c>
      <c r="D185" s="1" t="s">
        <v>697</v>
      </c>
      <c r="E185" s="1" t="s">
        <v>17</v>
      </c>
      <c r="F185" s="1" t="s">
        <v>49</v>
      </c>
      <c r="G185" s="1" t="s">
        <v>88</v>
      </c>
      <c r="H185" s="1" t="s">
        <v>185</v>
      </c>
      <c r="I185" s="1" t="s">
        <v>49</v>
      </c>
      <c r="J185" s="1">
        <v>3</v>
      </c>
      <c r="K185" s="1">
        <v>368</v>
      </c>
      <c r="L185" s="1">
        <v>368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x14ac:dyDescent="0.3">
      <c r="A186" s="1">
        <v>23</v>
      </c>
      <c r="B186" s="1" t="s">
        <v>14</v>
      </c>
      <c r="C186" s="1" t="s">
        <v>295</v>
      </c>
      <c r="D186" s="1" t="s">
        <v>322</v>
      </c>
      <c r="E186" s="1" t="s">
        <v>17</v>
      </c>
      <c r="F186" s="1" t="s">
        <v>49</v>
      </c>
      <c r="G186" s="1" t="s">
        <v>88</v>
      </c>
      <c r="H186" s="1" t="s">
        <v>189</v>
      </c>
      <c r="I186" s="1" t="s">
        <v>49</v>
      </c>
      <c r="J186" s="1">
        <v>18</v>
      </c>
      <c r="K186" s="1">
        <v>2281</v>
      </c>
      <c r="L186" s="1">
        <v>2281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0</v>
      </c>
      <c r="AJ186" s="1">
        <v>0</v>
      </c>
    </row>
    <row r="187" spans="1:36" x14ac:dyDescent="0.3">
      <c r="A187" s="1">
        <v>24</v>
      </c>
      <c r="B187" s="1" t="s">
        <v>14</v>
      </c>
      <c r="C187" s="1" t="s">
        <v>295</v>
      </c>
      <c r="D187" s="1" t="s">
        <v>340</v>
      </c>
      <c r="E187" s="1" t="s">
        <v>17</v>
      </c>
      <c r="F187" s="1" t="s">
        <v>49</v>
      </c>
      <c r="G187" s="1" t="s">
        <v>88</v>
      </c>
      <c r="H187" s="1" t="s">
        <v>191</v>
      </c>
      <c r="I187" s="1" t="s">
        <v>49</v>
      </c>
      <c r="J187" s="1">
        <v>17</v>
      </c>
      <c r="K187" s="1">
        <v>1777</v>
      </c>
      <c r="L187" s="1">
        <v>1777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25</v>
      </c>
      <c r="B188" s="1" t="s">
        <v>14</v>
      </c>
      <c r="C188" s="1" t="s">
        <v>295</v>
      </c>
      <c r="D188" s="1" t="s">
        <v>16</v>
      </c>
      <c r="E188" s="1" t="s">
        <v>17</v>
      </c>
      <c r="F188" s="1" t="s">
        <v>29</v>
      </c>
      <c r="G188" s="1" t="s">
        <v>246</v>
      </c>
      <c r="H188" s="1" t="s">
        <v>324</v>
      </c>
      <c r="I188" s="1" t="s">
        <v>26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26</v>
      </c>
      <c r="B189" s="1" t="s">
        <v>14</v>
      </c>
      <c r="C189" s="1" t="s">
        <v>295</v>
      </c>
      <c r="D189" s="1" t="s">
        <v>16</v>
      </c>
      <c r="E189" s="1" t="s">
        <v>17</v>
      </c>
      <c r="F189" s="1" t="s">
        <v>29</v>
      </c>
      <c r="G189" s="1" t="s">
        <v>30</v>
      </c>
      <c r="H189" s="1" t="s">
        <v>325</v>
      </c>
      <c r="I189" s="1" t="s">
        <v>26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x14ac:dyDescent="0.3">
      <c r="A190" s="1">
        <v>27</v>
      </c>
      <c r="B190" s="1" t="s">
        <v>14</v>
      </c>
      <c r="C190" s="1" t="s">
        <v>295</v>
      </c>
      <c r="D190" s="1" t="s">
        <v>16</v>
      </c>
      <c r="E190" s="1" t="s">
        <v>32</v>
      </c>
      <c r="F190" s="1" t="s">
        <v>75</v>
      </c>
      <c r="G190" s="1" t="s">
        <v>76</v>
      </c>
      <c r="H190" s="1" t="s">
        <v>326</v>
      </c>
      <c r="I190" s="1" t="s">
        <v>26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x14ac:dyDescent="0.3">
      <c r="A191" s="1">
        <v>28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37</v>
      </c>
      <c r="G191" s="1" t="s">
        <v>83</v>
      </c>
      <c r="H191" s="1" t="s">
        <v>327</v>
      </c>
      <c r="I191" s="1" t="s">
        <v>21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x14ac:dyDescent="0.3">
      <c r="A192" s="1">
        <v>29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37</v>
      </c>
      <c r="G192" s="1" t="s">
        <v>38</v>
      </c>
      <c r="H192" s="1" t="s">
        <v>328</v>
      </c>
      <c r="I192" s="1" t="s">
        <v>21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30</v>
      </c>
      <c r="B193" s="1" t="s">
        <v>14</v>
      </c>
      <c r="C193" s="1" t="s">
        <v>295</v>
      </c>
      <c r="D193" s="1" t="s">
        <v>16</v>
      </c>
      <c r="E193" s="1" t="s">
        <v>17</v>
      </c>
      <c r="F193" s="1" t="s">
        <v>37</v>
      </c>
      <c r="G193" s="1" t="s">
        <v>38</v>
      </c>
      <c r="H193" s="1" t="s">
        <v>329</v>
      </c>
      <c r="I193" s="1" t="s">
        <v>21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x14ac:dyDescent="0.3">
      <c r="A194" s="1">
        <v>31</v>
      </c>
      <c r="B194" s="1" t="s">
        <v>14</v>
      </c>
      <c r="C194" s="1" t="s">
        <v>295</v>
      </c>
      <c r="D194" s="1" t="s">
        <v>567</v>
      </c>
      <c r="E194" s="1" t="s">
        <v>32</v>
      </c>
      <c r="F194" s="1" t="s">
        <v>29</v>
      </c>
      <c r="G194" s="1" t="s">
        <v>268</v>
      </c>
      <c r="H194" s="1" t="s">
        <v>331</v>
      </c>
      <c r="I194" s="1" t="s">
        <v>26</v>
      </c>
      <c r="J194" s="1">
        <v>23</v>
      </c>
      <c r="K194" s="1">
        <v>2283</v>
      </c>
      <c r="L194" s="1">
        <v>2283</v>
      </c>
      <c r="M194" s="1">
        <v>346000</v>
      </c>
      <c r="N194" s="1">
        <v>0</v>
      </c>
      <c r="O194" s="1">
        <v>0</v>
      </c>
      <c r="P194" s="1">
        <v>0</v>
      </c>
      <c r="Q194" s="1">
        <v>5000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351000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351000</v>
      </c>
      <c r="AJ194" s="1">
        <v>151</v>
      </c>
    </row>
    <row r="195" spans="1:36" x14ac:dyDescent="0.3">
      <c r="A195" s="1">
        <v>32</v>
      </c>
      <c r="B195" s="1" t="s">
        <v>14</v>
      </c>
      <c r="C195" s="1" t="s">
        <v>295</v>
      </c>
      <c r="D195" s="1" t="s">
        <v>16</v>
      </c>
      <c r="E195" s="1" t="s">
        <v>17</v>
      </c>
      <c r="F195" s="1" t="s">
        <v>37</v>
      </c>
      <c r="G195" s="1" t="s">
        <v>38</v>
      </c>
      <c r="H195" s="1" t="s">
        <v>332</v>
      </c>
      <c r="I195" s="1" t="s">
        <v>21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x14ac:dyDescent="0.3">
      <c r="A196" s="1">
        <v>33</v>
      </c>
      <c r="B196" s="1" t="s">
        <v>14</v>
      </c>
      <c r="C196" s="1" t="s">
        <v>295</v>
      </c>
      <c r="D196" s="1" t="s">
        <v>346</v>
      </c>
      <c r="E196" s="1" t="s">
        <v>17</v>
      </c>
      <c r="F196" s="1" t="s">
        <v>49</v>
      </c>
      <c r="G196" s="1" t="s">
        <v>101</v>
      </c>
      <c r="H196" s="1" t="s">
        <v>200</v>
      </c>
      <c r="I196" s="1" t="s">
        <v>49</v>
      </c>
      <c r="J196" s="1">
        <v>25</v>
      </c>
      <c r="K196" s="1">
        <v>1914</v>
      </c>
      <c r="L196" s="1">
        <v>1914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0</v>
      </c>
      <c r="AJ196" s="1">
        <v>0</v>
      </c>
    </row>
    <row r="197" spans="1:36" x14ac:dyDescent="0.3">
      <c r="A197" s="1">
        <v>34</v>
      </c>
      <c r="B197" s="1" t="s">
        <v>14</v>
      </c>
      <c r="C197" s="1" t="s">
        <v>295</v>
      </c>
      <c r="D197" s="1" t="s">
        <v>342</v>
      </c>
      <c r="E197" s="1" t="s">
        <v>17</v>
      </c>
      <c r="F197" s="1" t="s">
        <v>49</v>
      </c>
      <c r="G197" s="1" t="s">
        <v>101</v>
      </c>
      <c r="H197" s="1" t="s">
        <v>202</v>
      </c>
      <c r="I197" s="1" t="s">
        <v>49</v>
      </c>
      <c r="J197" s="1">
        <v>22</v>
      </c>
      <c r="K197" s="1">
        <v>1882</v>
      </c>
      <c r="L197" s="1">
        <v>1882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0</v>
      </c>
      <c r="AJ197" s="1">
        <v>0</v>
      </c>
    </row>
    <row r="198" spans="1:36" x14ac:dyDescent="0.3">
      <c r="A198" s="1">
        <v>35</v>
      </c>
      <c r="B198" s="1" t="s">
        <v>14</v>
      </c>
      <c r="C198" s="1" t="s">
        <v>295</v>
      </c>
      <c r="D198" s="1" t="s">
        <v>16</v>
      </c>
      <c r="E198" s="1" t="s">
        <v>17</v>
      </c>
      <c r="F198" s="1" t="s">
        <v>18</v>
      </c>
      <c r="G198" s="1" t="s">
        <v>104</v>
      </c>
      <c r="H198" s="1" t="s">
        <v>334</v>
      </c>
      <c r="I198" s="1" t="s">
        <v>21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0</v>
      </c>
      <c r="AJ198" s="1">
        <v>0</v>
      </c>
    </row>
    <row r="199" spans="1:36" x14ac:dyDescent="0.3">
      <c r="A199" s="1">
        <v>36</v>
      </c>
      <c r="B199" s="1" t="s">
        <v>14</v>
      </c>
      <c r="C199" s="1" t="s">
        <v>295</v>
      </c>
      <c r="D199" s="1" t="s">
        <v>335</v>
      </c>
      <c r="E199" s="1" t="s">
        <v>17</v>
      </c>
      <c r="F199" s="1" t="s">
        <v>18</v>
      </c>
      <c r="G199" s="1" t="s">
        <v>107</v>
      </c>
      <c r="H199" s="1" t="s">
        <v>336</v>
      </c>
      <c r="I199" s="1" t="s">
        <v>21</v>
      </c>
      <c r="J199" s="1">
        <v>15</v>
      </c>
      <c r="K199" s="1">
        <v>2125</v>
      </c>
      <c r="L199" s="1">
        <v>2125</v>
      </c>
      <c r="M199" s="1">
        <v>219000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219000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219000</v>
      </c>
      <c r="AJ199" s="1">
        <v>103</v>
      </c>
    </row>
    <row r="200" spans="1:36" x14ac:dyDescent="0.3">
      <c r="A200" s="1">
        <v>37</v>
      </c>
      <c r="B200" s="1" t="s">
        <v>14</v>
      </c>
      <c r="C200" s="1" t="s">
        <v>295</v>
      </c>
      <c r="D200" s="1" t="s">
        <v>568</v>
      </c>
      <c r="E200" s="1" t="s">
        <v>17</v>
      </c>
      <c r="F200" s="1" t="s">
        <v>29</v>
      </c>
      <c r="G200" s="1" t="s">
        <v>61</v>
      </c>
      <c r="H200" s="1" t="s">
        <v>339</v>
      </c>
      <c r="I200" s="1" t="s">
        <v>26</v>
      </c>
      <c r="J200" s="1">
        <v>24</v>
      </c>
      <c r="K200" s="1">
        <v>3550</v>
      </c>
      <c r="L200" s="1">
        <v>3550</v>
      </c>
      <c r="M200" s="1">
        <v>350000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350000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350000</v>
      </c>
      <c r="AJ200" s="1">
        <v>98</v>
      </c>
    </row>
    <row r="201" spans="1:36" x14ac:dyDescent="0.3">
      <c r="A201" s="1">
        <v>38</v>
      </c>
      <c r="B201" s="1" t="s">
        <v>14</v>
      </c>
      <c r="C201" s="1" t="s">
        <v>295</v>
      </c>
      <c r="D201" s="1" t="s">
        <v>333</v>
      </c>
      <c r="E201" s="1" t="s">
        <v>17</v>
      </c>
      <c r="F201" s="1" t="s">
        <v>18</v>
      </c>
      <c r="G201" s="1" t="s">
        <v>69</v>
      </c>
      <c r="H201" s="1" t="s">
        <v>341</v>
      </c>
      <c r="I201" s="1" t="s">
        <v>21</v>
      </c>
      <c r="J201" s="1">
        <v>17</v>
      </c>
      <c r="K201" s="1">
        <v>3322</v>
      </c>
      <c r="L201" s="1">
        <v>3322</v>
      </c>
      <c r="M201" s="1">
        <v>285000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285000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285000</v>
      </c>
      <c r="AJ201" s="1">
        <v>85</v>
      </c>
    </row>
    <row r="202" spans="1:36" x14ac:dyDescent="0.3">
      <c r="A202" s="1">
        <v>39</v>
      </c>
      <c r="B202" s="1" t="s">
        <v>14</v>
      </c>
      <c r="C202" s="1" t="s">
        <v>295</v>
      </c>
      <c r="D202" s="1" t="s">
        <v>444</v>
      </c>
      <c r="E202" s="1" t="s">
        <v>17</v>
      </c>
      <c r="F202" s="1" t="s">
        <v>49</v>
      </c>
      <c r="G202" s="1" t="s">
        <v>101</v>
      </c>
      <c r="H202" s="1" t="s">
        <v>215</v>
      </c>
      <c r="I202" s="1" t="s">
        <v>49</v>
      </c>
      <c r="J202" s="1">
        <v>20</v>
      </c>
      <c r="K202" s="1">
        <v>2198</v>
      </c>
      <c r="L202" s="1">
        <v>2198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0</v>
      </c>
      <c r="AJ202" s="1">
        <v>0</v>
      </c>
    </row>
    <row r="203" spans="1:36" x14ac:dyDescent="0.3">
      <c r="A203" s="1">
        <v>40</v>
      </c>
      <c r="B203" s="1" t="s">
        <v>14</v>
      </c>
      <c r="C203" s="1" t="s">
        <v>295</v>
      </c>
      <c r="D203" s="1" t="s">
        <v>344</v>
      </c>
      <c r="E203" s="1" t="s">
        <v>17</v>
      </c>
      <c r="F203" s="1" t="s">
        <v>49</v>
      </c>
      <c r="G203" s="1" t="s">
        <v>101</v>
      </c>
      <c r="H203" s="1" t="s">
        <v>343</v>
      </c>
      <c r="I203" s="1" t="s">
        <v>49</v>
      </c>
      <c r="J203" s="1">
        <v>23</v>
      </c>
      <c r="K203" s="1">
        <v>3298</v>
      </c>
      <c r="L203" s="1">
        <v>3298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0</v>
      </c>
      <c r="AJ203" s="1">
        <v>0</v>
      </c>
    </row>
    <row r="204" spans="1:36" x14ac:dyDescent="0.3">
      <c r="A204" s="1">
        <v>41</v>
      </c>
      <c r="B204" s="1" t="s">
        <v>14</v>
      </c>
      <c r="C204" s="1" t="s">
        <v>295</v>
      </c>
      <c r="D204" s="1" t="s">
        <v>348</v>
      </c>
      <c r="E204" s="1" t="s">
        <v>17</v>
      </c>
      <c r="F204" s="1" t="s">
        <v>40</v>
      </c>
      <c r="G204" s="1" t="s">
        <v>55</v>
      </c>
      <c r="H204" s="1" t="s">
        <v>349</v>
      </c>
      <c r="I204" s="1" t="s">
        <v>21</v>
      </c>
      <c r="J204" s="1">
        <v>16</v>
      </c>
      <c r="K204" s="1">
        <v>2382</v>
      </c>
      <c r="L204" s="1">
        <v>2382</v>
      </c>
      <c r="M204" s="1">
        <v>211000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211000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211000</v>
      </c>
      <c r="AJ204" s="1">
        <v>88</v>
      </c>
    </row>
    <row r="205" spans="1:36" x14ac:dyDescent="0.3">
      <c r="A205" s="1">
        <v>42</v>
      </c>
      <c r="B205" s="1" t="s">
        <v>14</v>
      </c>
      <c r="C205" s="1" t="s">
        <v>295</v>
      </c>
      <c r="D205" s="1" t="s">
        <v>337</v>
      </c>
      <c r="E205" s="1" t="s">
        <v>17</v>
      </c>
      <c r="F205" s="1" t="s">
        <v>29</v>
      </c>
      <c r="G205" s="1" t="s">
        <v>61</v>
      </c>
      <c r="H205" s="1" t="s">
        <v>351</v>
      </c>
      <c r="I205" s="1" t="s">
        <v>26</v>
      </c>
      <c r="J205" s="1">
        <v>20</v>
      </c>
      <c r="K205" s="1">
        <v>2425</v>
      </c>
      <c r="L205" s="1">
        <v>2425</v>
      </c>
      <c r="M205" s="1">
        <v>253000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253000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253000</v>
      </c>
      <c r="AJ205" s="1">
        <v>104</v>
      </c>
    </row>
    <row r="206" spans="1:36" x14ac:dyDescent="0.3">
      <c r="A206" s="1">
        <v>43</v>
      </c>
      <c r="B206" s="1" t="s">
        <v>14</v>
      </c>
      <c r="C206" s="1" t="s">
        <v>295</v>
      </c>
      <c r="D206" s="1" t="s">
        <v>570</v>
      </c>
      <c r="E206" s="1" t="s">
        <v>17</v>
      </c>
      <c r="F206" s="1" t="s">
        <v>29</v>
      </c>
      <c r="G206" s="1" t="s">
        <v>246</v>
      </c>
      <c r="H206" s="1" t="s">
        <v>353</v>
      </c>
      <c r="I206" s="1" t="s">
        <v>26</v>
      </c>
      <c r="J206" s="1">
        <v>20</v>
      </c>
      <c r="K206" s="1">
        <v>1155</v>
      </c>
      <c r="L206" s="1">
        <v>1155</v>
      </c>
      <c r="M206" s="1">
        <v>162000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162000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162000</v>
      </c>
      <c r="AJ206" s="1">
        <v>140</v>
      </c>
    </row>
    <row r="207" spans="1:36" x14ac:dyDescent="0.3">
      <c r="A207" s="1">
        <v>44</v>
      </c>
      <c r="B207" s="1" t="s">
        <v>14</v>
      </c>
      <c r="C207" s="1" t="s">
        <v>295</v>
      </c>
      <c r="D207" s="1" t="s">
        <v>569</v>
      </c>
      <c r="E207" s="1" t="s">
        <v>32</v>
      </c>
      <c r="F207" s="1" t="s">
        <v>29</v>
      </c>
      <c r="G207" s="1" t="s">
        <v>33</v>
      </c>
      <c r="H207" s="1" t="s">
        <v>354</v>
      </c>
      <c r="I207" s="1" t="s">
        <v>26</v>
      </c>
      <c r="J207" s="1">
        <v>20</v>
      </c>
      <c r="K207" s="1">
        <v>2598</v>
      </c>
      <c r="L207" s="1">
        <v>2598</v>
      </c>
      <c r="M207" s="1">
        <v>200000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200000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200000</v>
      </c>
      <c r="AJ207" s="1">
        <v>76</v>
      </c>
    </row>
    <row r="208" spans="1:36" x14ac:dyDescent="0.3">
      <c r="A208" s="1">
        <v>45</v>
      </c>
      <c r="B208" s="1" t="s">
        <v>14</v>
      </c>
      <c r="C208" s="1" t="s">
        <v>295</v>
      </c>
      <c r="D208" s="1" t="s">
        <v>16</v>
      </c>
      <c r="E208" s="1" t="s">
        <v>17</v>
      </c>
      <c r="F208" s="1" t="s">
        <v>29</v>
      </c>
      <c r="G208" s="1" t="s">
        <v>98</v>
      </c>
      <c r="H208" s="1" t="s">
        <v>355</v>
      </c>
      <c r="I208" s="1" t="s">
        <v>26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0</v>
      </c>
      <c r="AJ208" s="1">
        <v>0</v>
      </c>
    </row>
    <row r="209" spans="1:36" x14ac:dyDescent="0.3">
      <c r="A209" s="1">
        <v>46</v>
      </c>
      <c r="B209" s="1" t="s">
        <v>14</v>
      </c>
      <c r="C209" s="1" t="s">
        <v>295</v>
      </c>
      <c r="D209" s="1" t="s">
        <v>16</v>
      </c>
      <c r="E209" s="1" t="s">
        <v>17</v>
      </c>
      <c r="F209" s="1" t="s">
        <v>29</v>
      </c>
      <c r="G209" s="1" t="s">
        <v>61</v>
      </c>
      <c r="H209" s="1" t="s">
        <v>356</v>
      </c>
      <c r="I209" s="1" t="s">
        <v>26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0</v>
      </c>
      <c r="AJ209" s="1">
        <v>0</v>
      </c>
    </row>
    <row r="210" spans="1:36" x14ac:dyDescent="0.3">
      <c r="A210" s="1">
        <v>47</v>
      </c>
      <c r="B210" s="1" t="s">
        <v>14</v>
      </c>
      <c r="C210" s="1" t="s">
        <v>295</v>
      </c>
      <c r="D210" s="1" t="s">
        <v>16</v>
      </c>
      <c r="E210" s="1" t="s">
        <v>17</v>
      </c>
      <c r="F210" s="1" t="s">
        <v>29</v>
      </c>
      <c r="G210" s="1" t="s">
        <v>61</v>
      </c>
      <c r="H210" s="1" t="s">
        <v>357</v>
      </c>
      <c r="I210" s="1" t="s">
        <v>26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0</v>
      </c>
      <c r="AJ210" s="1">
        <v>0</v>
      </c>
    </row>
    <row r="211" spans="1:36" x14ac:dyDescent="0.3">
      <c r="A211" s="1">
        <v>48</v>
      </c>
      <c r="B211" s="1" t="s">
        <v>14</v>
      </c>
      <c r="C211" s="1" t="s">
        <v>295</v>
      </c>
      <c r="D211" s="1" t="s">
        <v>16</v>
      </c>
      <c r="E211" s="1" t="s">
        <v>17</v>
      </c>
      <c r="F211" s="1" t="s">
        <v>29</v>
      </c>
      <c r="G211" s="1" t="s">
        <v>61</v>
      </c>
      <c r="H211" s="1" t="s">
        <v>358</v>
      </c>
      <c r="I211" s="1" t="s">
        <v>26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0</v>
      </c>
      <c r="AJ211" s="1">
        <v>0</v>
      </c>
    </row>
    <row r="212" spans="1:36" x14ac:dyDescent="0.3">
      <c r="A212" s="1">
        <v>49</v>
      </c>
      <c r="B212" s="1" t="s">
        <v>14</v>
      </c>
      <c r="C212" s="1" t="s">
        <v>295</v>
      </c>
      <c r="D212" s="1" t="s">
        <v>16</v>
      </c>
      <c r="E212" s="1" t="s">
        <v>17</v>
      </c>
      <c r="F212" s="1" t="s">
        <v>37</v>
      </c>
      <c r="G212" s="1" t="s">
        <v>38</v>
      </c>
      <c r="H212" s="1" t="s">
        <v>359</v>
      </c>
      <c r="I212" s="1" t="s">
        <v>21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x14ac:dyDescent="0.3">
      <c r="A213" s="1">
        <v>50</v>
      </c>
      <c r="B213" s="1" t="s">
        <v>14</v>
      </c>
      <c r="C213" s="1" t="s">
        <v>295</v>
      </c>
      <c r="D213" s="1" t="s">
        <v>597</v>
      </c>
      <c r="E213" s="1" t="s">
        <v>17</v>
      </c>
      <c r="F213" s="1" t="s">
        <v>29</v>
      </c>
      <c r="G213" s="1" t="s">
        <v>61</v>
      </c>
      <c r="H213" s="1" t="s">
        <v>360</v>
      </c>
      <c r="I213" s="1" t="s">
        <v>26</v>
      </c>
      <c r="J213" s="1">
        <v>23</v>
      </c>
      <c r="K213" s="1">
        <v>1610</v>
      </c>
      <c r="L213" s="1">
        <v>1610</v>
      </c>
      <c r="M213" s="1">
        <v>180000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180000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180000</v>
      </c>
      <c r="AJ213" s="1">
        <v>111</v>
      </c>
    </row>
    <row r="214" spans="1:36" x14ac:dyDescent="0.3">
      <c r="A214" s="1">
        <v>51</v>
      </c>
      <c r="B214" s="1" t="s">
        <v>14</v>
      </c>
      <c r="C214" s="1" t="s">
        <v>295</v>
      </c>
      <c r="D214" s="1" t="s">
        <v>311</v>
      </c>
      <c r="E214" s="1" t="s">
        <v>17</v>
      </c>
      <c r="F214" s="1" t="s">
        <v>29</v>
      </c>
      <c r="G214" s="1" t="s">
        <v>61</v>
      </c>
      <c r="H214" s="1" t="s">
        <v>361</v>
      </c>
      <c r="I214" s="1" t="s">
        <v>26</v>
      </c>
      <c r="J214" s="1">
        <v>20</v>
      </c>
      <c r="K214" s="1">
        <v>3098</v>
      </c>
      <c r="L214" s="1">
        <v>3098</v>
      </c>
      <c r="M214" s="1">
        <v>260000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260000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260000</v>
      </c>
      <c r="AJ214" s="1">
        <v>83</v>
      </c>
    </row>
    <row r="215" spans="1:36" x14ac:dyDescent="0.3">
      <c r="A215" s="1">
        <v>52</v>
      </c>
      <c r="B215" s="1" t="s">
        <v>14</v>
      </c>
      <c r="C215" s="1" t="s">
        <v>295</v>
      </c>
      <c r="D215" s="1" t="s">
        <v>565</v>
      </c>
      <c r="E215" s="1" t="s">
        <v>17</v>
      </c>
      <c r="F215" s="1" t="s">
        <v>29</v>
      </c>
      <c r="G215" s="1" t="s">
        <v>61</v>
      </c>
      <c r="H215" s="1" t="s">
        <v>362</v>
      </c>
      <c r="I215" s="1" t="s">
        <v>26</v>
      </c>
      <c r="J215" s="1">
        <v>19</v>
      </c>
      <c r="K215" s="1">
        <v>2914</v>
      </c>
      <c r="L215" s="1">
        <v>2914</v>
      </c>
      <c r="M215" s="1">
        <v>341308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341308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341308</v>
      </c>
      <c r="AJ215" s="1">
        <v>117</v>
      </c>
    </row>
    <row r="216" spans="1:36" x14ac:dyDescent="0.3">
      <c r="A216" s="1">
        <v>53</v>
      </c>
      <c r="B216" s="1" t="s">
        <v>14</v>
      </c>
      <c r="C216" s="1" t="s">
        <v>295</v>
      </c>
      <c r="D216" s="1" t="s">
        <v>16</v>
      </c>
      <c r="E216" s="1" t="s">
        <v>17</v>
      </c>
      <c r="F216" s="1" t="s">
        <v>29</v>
      </c>
      <c r="G216" s="1" t="s">
        <v>363</v>
      </c>
      <c r="H216" s="1" t="s">
        <v>364</v>
      </c>
      <c r="I216" s="1" t="s">
        <v>21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0</v>
      </c>
      <c r="AJ216" s="1">
        <v>0</v>
      </c>
    </row>
    <row r="217" spans="1:36" x14ac:dyDescent="0.3">
      <c r="A217" s="1">
        <v>54</v>
      </c>
      <c r="B217" s="1" t="s">
        <v>14</v>
      </c>
      <c r="C217" s="1" t="s">
        <v>295</v>
      </c>
      <c r="D217" s="1" t="s">
        <v>16</v>
      </c>
      <c r="E217" s="1" t="s">
        <v>17</v>
      </c>
      <c r="F217" s="1" t="s">
        <v>37</v>
      </c>
      <c r="G217" s="1" t="s">
        <v>83</v>
      </c>
      <c r="H217" s="1" t="s">
        <v>365</v>
      </c>
      <c r="I217" s="1" t="s">
        <v>21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0</v>
      </c>
      <c r="AJ217" s="1">
        <v>0</v>
      </c>
    </row>
    <row r="218" spans="1:36" x14ac:dyDescent="0.3">
      <c r="A218" s="1">
        <v>55</v>
      </c>
      <c r="B218" s="1" t="s">
        <v>14</v>
      </c>
      <c r="C218" s="1" t="s">
        <v>295</v>
      </c>
      <c r="D218" s="1" t="s">
        <v>16</v>
      </c>
      <c r="E218" s="1" t="s">
        <v>17</v>
      </c>
      <c r="F218" s="1" t="s">
        <v>29</v>
      </c>
      <c r="G218" s="1" t="s">
        <v>44</v>
      </c>
      <c r="H218" s="1" t="s">
        <v>366</v>
      </c>
      <c r="I218" s="1" t="s">
        <v>21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0</v>
      </c>
      <c r="AJ218" s="1">
        <v>0</v>
      </c>
    </row>
    <row r="219" spans="1:36" x14ac:dyDescent="0.3">
      <c r="A219" s="1">
        <v>56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29</v>
      </c>
      <c r="G219" s="1" t="s">
        <v>44</v>
      </c>
      <c r="H219" s="1" t="s">
        <v>367</v>
      </c>
      <c r="I219" s="1" t="s">
        <v>21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x14ac:dyDescent="0.3">
      <c r="A220" s="1">
        <v>57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18</v>
      </c>
      <c r="G220" s="1" t="s">
        <v>368</v>
      </c>
      <c r="H220" s="1" t="s">
        <v>369</v>
      </c>
      <c r="I220" s="1" t="s">
        <v>21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x14ac:dyDescent="0.3">
      <c r="A221" s="1">
        <v>58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18</v>
      </c>
      <c r="G221" s="1" t="s">
        <v>368</v>
      </c>
      <c r="H221" s="1" t="s">
        <v>370</v>
      </c>
      <c r="I221" s="1" t="s">
        <v>21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x14ac:dyDescent="0.3">
      <c r="A222" s="1">
        <v>59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18</v>
      </c>
      <c r="G222" s="1" t="s">
        <v>368</v>
      </c>
      <c r="H222" s="1" t="s">
        <v>371</v>
      </c>
      <c r="I222" s="1" t="s">
        <v>21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x14ac:dyDescent="0.3">
      <c r="A223" s="1">
        <v>60</v>
      </c>
      <c r="B223" s="1" t="s">
        <v>14</v>
      </c>
      <c r="C223" s="1" t="s">
        <v>295</v>
      </c>
      <c r="D223" s="1" t="s">
        <v>16</v>
      </c>
      <c r="E223" s="1" t="s">
        <v>17</v>
      </c>
      <c r="F223" s="1" t="s">
        <v>29</v>
      </c>
      <c r="G223" s="1" t="s">
        <v>372</v>
      </c>
      <c r="H223" s="1" t="s">
        <v>373</v>
      </c>
      <c r="I223" s="1" t="s">
        <v>26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0</v>
      </c>
      <c r="AJ223" s="1">
        <v>0</v>
      </c>
    </row>
    <row r="224" spans="1:36" x14ac:dyDescent="0.3">
      <c r="A224" s="1">
        <v>61</v>
      </c>
      <c r="B224" s="1" t="s">
        <v>14</v>
      </c>
      <c r="C224" s="1" t="s">
        <v>295</v>
      </c>
      <c r="D224" s="1" t="s">
        <v>16</v>
      </c>
      <c r="E224" s="1" t="s">
        <v>17</v>
      </c>
      <c r="F224" s="1" t="s">
        <v>29</v>
      </c>
      <c r="G224" s="1" t="s">
        <v>372</v>
      </c>
      <c r="H224" s="1" t="s">
        <v>374</v>
      </c>
      <c r="I224" s="1" t="s">
        <v>26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0</v>
      </c>
      <c r="AJ224" s="1">
        <v>0</v>
      </c>
    </row>
    <row r="225" spans="1:36" x14ac:dyDescent="0.3">
      <c r="A225" s="2"/>
      <c r="B225" s="2" t="s">
        <v>47</v>
      </c>
      <c r="C225" s="2" t="s">
        <v>295</v>
      </c>
      <c r="D225" s="2"/>
      <c r="E225" s="2"/>
      <c r="F225" s="2"/>
      <c r="G225" s="2"/>
      <c r="H225" s="2"/>
      <c r="I225" s="2"/>
      <c r="J225" s="2"/>
      <c r="K225" s="2">
        <v>41180</v>
      </c>
      <c r="L225" s="2">
        <v>41180</v>
      </c>
      <c r="M225" s="2">
        <v>2807308</v>
      </c>
      <c r="N225" s="2">
        <v>0</v>
      </c>
      <c r="O225" s="2">
        <v>0</v>
      </c>
      <c r="P225" s="2">
        <v>0</v>
      </c>
      <c r="Q225" s="2">
        <v>5000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2812308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2812308</v>
      </c>
      <c r="AJ225" s="2"/>
    </row>
    <row r="226" spans="1:36" x14ac:dyDescent="0.3">
      <c r="A226" s="1">
        <v>1</v>
      </c>
      <c r="B226" s="1" t="s">
        <v>14</v>
      </c>
      <c r="C226" s="1" t="s">
        <v>375</v>
      </c>
      <c r="D226" s="1" t="s">
        <v>16</v>
      </c>
      <c r="E226" s="1" t="s">
        <v>32</v>
      </c>
      <c r="F226" s="1" t="s">
        <v>118</v>
      </c>
      <c r="G226" s="1" t="s">
        <v>164</v>
      </c>
      <c r="H226" s="1" t="s">
        <v>376</v>
      </c>
      <c r="I226" s="1" t="s">
        <v>26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x14ac:dyDescent="0.3">
      <c r="A227" s="1">
        <v>2</v>
      </c>
      <c r="B227" s="1" t="s">
        <v>14</v>
      </c>
      <c r="C227" s="1" t="s">
        <v>375</v>
      </c>
      <c r="D227" s="1" t="s">
        <v>16</v>
      </c>
      <c r="E227" s="1" t="s">
        <v>17</v>
      </c>
      <c r="F227" s="1" t="s">
        <v>49</v>
      </c>
      <c r="G227" s="1" t="s">
        <v>63</v>
      </c>
      <c r="H227" s="1" t="s">
        <v>377</v>
      </c>
      <c r="I227" s="1" t="s">
        <v>49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1">
        <v>3</v>
      </c>
      <c r="B228" s="1" t="s">
        <v>14</v>
      </c>
      <c r="C228" s="1" t="s">
        <v>375</v>
      </c>
      <c r="D228" s="1" t="s">
        <v>16</v>
      </c>
      <c r="E228" s="1" t="s">
        <v>17</v>
      </c>
      <c r="F228" s="1" t="s">
        <v>29</v>
      </c>
      <c r="G228" s="1" t="s">
        <v>61</v>
      </c>
      <c r="H228" s="1" t="s">
        <v>378</v>
      </c>
      <c r="I228" s="1" t="s">
        <v>26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0</v>
      </c>
      <c r="AJ228" s="1">
        <v>0</v>
      </c>
    </row>
    <row r="229" spans="1:36" x14ac:dyDescent="0.3">
      <c r="A229" s="1">
        <v>4</v>
      </c>
      <c r="B229" s="1" t="s">
        <v>14</v>
      </c>
      <c r="C229" s="1" t="s">
        <v>375</v>
      </c>
      <c r="D229" s="1" t="s">
        <v>16</v>
      </c>
      <c r="E229" s="1" t="s">
        <v>17</v>
      </c>
      <c r="F229" s="1" t="s">
        <v>29</v>
      </c>
      <c r="G229" s="1" t="s">
        <v>61</v>
      </c>
      <c r="H229" s="1" t="s">
        <v>379</v>
      </c>
      <c r="I229" s="1" t="s">
        <v>26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0</v>
      </c>
      <c r="AJ229" s="1">
        <v>0</v>
      </c>
    </row>
    <row r="230" spans="1:36" x14ac:dyDescent="0.3">
      <c r="A230" s="1">
        <v>5</v>
      </c>
      <c r="B230" s="1" t="s">
        <v>14</v>
      </c>
      <c r="C230" s="1" t="s">
        <v>375</v>
      </c>
      <c r="D230" s="1" t="s">
        <v>16</v>
      </c>
      <c r="E230" s="1" t="s">
        <v>17</v>
      </c>
      <c r="F230" s="1" t="s">
        <v>29</v>
      </c>
      <c r="G230" s="1" t="s">
        <v>61</v>
      </c>
      <c r="H230" s="1" t="s">
        <v>380</v>
      </c>
      <c r="I230" s="1" t="s">
        <v>26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x14ac:dyDescent="0.3">
      <c r="A231" s="1">
        <v>6</v>
      </c>
      <c r="B231" s="1" t="s">
        <v>14</v>
      </c>
      <c r="C231" s="1" t="s">
        <v>375</v>
      </c>
      <c r="D231" s="1" t="s">
        <v>16</v>
      </c>
      <c r="E231" s="1" t="s">
        <v>17</v>
      </c>
      <c r="F231" s="1" t="s">
        <v>29</v>
      </c>
      <c r="G231" s="1" t="s">
        <v>61</v>
      </c>
      <c r="H231" s="1" t="s">
        <v>381</v>
      </c>
      <c r="I231" s="1" t="s">
        <v>26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x14ac:dyDescent="0.3">
      <c r="A232" s="1">
        <v>7</v>
      </c>
      <c r="B232" s="1" t="s">
        <v>14</v>
      </c>
      <c r="C232" s="1" t="s">
        <v>375</v>
      </c>
      <c r="D232" s="1" t="s">
        <v>16</v>
      </c>
      <c r="E232" s="1" t="s">
        <v>17</v>
      </c>
      <c r="F232" s="1" t="s">
        <v>18</v>
      </c>
      <c r="G232" s="1" t="s">
        <v>69</v>
      </c>
      <c r="H232" s="1" t="s">
        <v>382</v>
      </c>
      <c r="I232" s="1" t="s">
        <v>21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x14ac:dyDescent="0.3">
      <c r="A233" s="1">
        <v>8</v>
      </c>
      <c r="B233" s="1" t="s">
        <v>14</v>
      </c>
      <c r="C233" s="1" t="s">
        <v>375</v>
      </c>
      <c r="D233" s="1" t="s">
        <v>16</v>
      </c>
      <c r="E233" s="1" t="s">
        <v>17</v>
      </c>
      <c r="F233" s="1" t="s">
        <v>29</v>
      </c>
      <c r="G233" s="1" t="s">
        <v>61</v>
      </c>
      <c r="H233" s="1" t="s">
        <v>383</v>
      </c>
      <c r="I233" s="1" t="s">
        <v>26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x14ac:dyDescent="0.3">
      <c r="A234" s="1">
        <v>9</v>
      </c>
      <c r="B234" s="1" t="s">
        <v>14</v>
      </c>
      <c r="C234" s="1" t="s">
        <v>375</v>
      </c>
      <c r="D234" s="1" t="s">
        <v>16</v>
      </c>
      <c r="E234" s="1" t="s">
        <v>17</v>
      </c>
      <c r="F234" s="1" t="s">
        <v>29</v>
      </c>
      <c r="G234" s="1" t="s">
        <v>61</v>
      </c>
      <c r="H234" s="1" t="s">
        <v>384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x14ac:dyDescent="0.3">
      <c r="A235" s="1">
        <v>10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29</v>
      </c>
      <c r="G235" s="1" t="s">
        <v>61</v>
      </c>
      <c r="H235" s="1" t="s">
        <v>385</v>
      </c>
      <c r="I235" s="1" t="s">
        <v>26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x14ac:dyDescent="0.3">
      <c r="A236" s="1">
        <v>11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18</v>
      </c>
      <c r="G236" s="1" t="s">
        <v>19</v>
      </c>
      <c r="H236" s="1" t="s">
        <v>386</v>
      </c>
      <c r="I236" s="1" t="s">
        <v>198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x14ac:dyDescent="0.3">
      <c r="A237" s="1">
        <v>12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29</v>
      </c>
      <c r="G237" s="1" t="s">
        <v>79</v>
      </c>
      <c r="H237" s="1" t="s">
        <v>388</v>
      </c>
      <c r="I237" s="1" t="s">
        <v>26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x14ac:dyDescent="0.3">
      <c r="A238" s="1">
        <v>13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18</v>
      </c>
      <c r="G238" s="1" t="s">
        <v>104</v>
      </c>
      <c r="H238" s="1" t="s">
        <v>390</v>
      </c>
      <c r="I238" s="1" t="s">
        <v>21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x14ac:dyDescent="0.3">
      <c r="A239" s="1">
        <v>14</v>
      </c>
      <c r="B239" s="1" t="s">
        <v>14</v>
      </c>
      <c r="C239" s="1" t="s">
        <v>375</v>
      </c>
      <c r="D239" s="1" t="s">
        <v>16</v>
      </c>
      <c r="E239" s="1" t="s">
        <v>17</v>
      </c>
      <c r="F239" s="1" t="s">
        <v>29</v>
      </c>
      <c r="G239" s="1" t="s">
        <v>195</v>
      </c>
      <c r="H239" s="1" t="s">
        <v>393</v>
      </c>
      <c r="I239" s="1" t="s">
        <v>26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x14ac:dyDescent="0.3">
      <c r="A240" s="1">
        <v>15</v>
      </c>
      <c r="B240" s="1" t="s">
        <v>14</v>
      </c>
      <c r="C240" s="1" t="s">
        <v>375</v>
      </c>
      <c r="D240" s="1" t="s">
        <v>574</v>
      </c>
      <c r="E240" s="1" t="s">
        <v>17</v>
      </c>
      <c r="F240" s="1" t="s">
        <v>49</v>
      </c>
      <c r="G240" s="1" t="s">
        <v>88</v>
      </c>
      <c r="H240" s="1" t="s">
        <v>185</v>
      </c>
      <c r="I240" s="1" t="s">
        <v>49</v>
      </c>
      <c r="J240" s="1">
        <v>2</v>
      </c>
      <c r="K240" s="1">
        <v>180</v>
      </c>
      <c r="L240" s="1">
        <v>180</v>
      </c>
      <c r="M240" s="1">
        <v>5220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5220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5220</v>
      </c>
      <c r="AJ240" s="1">
        <v>29</v>
      </c>
    </row>
    <row r="241" spans="1:36" x14ac:dyDescent="0.3">
      <c r="A241" s="1">
        <v>16</v>
      </c>
      <c r="B241" s="1" t="s">
        <v>14</v>
      </c>
      <c r="C241" s="1" t="s">
        <v>375</v>
      </c>
      <c r="D241" s="1" t="s">
        <v>573</v>
      </c>
      <c r="E241" s="1" t="s">
        <v>17</v>
      </c>
      <c r="F241" s="1" t="s">
        <v>49</v>
      </c>
      <c r="G241" s="1" t="s">
        <v>88</v>
      </c>
      <c r="H241" s="1" t="s">
        <v>187</v>
      </c>
      <c r="I241" s="1" t="s">
        <v>49</v>
      </c>
      <c r="J241" s="1">
        <v>21</v>
      </c>
      <c r="K241" s="1">
        <v>1346</v>
      </c>
      <c r="L241" s="1">
        <v>1346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0</v>
      </c>
      <c r="AJ241" s="1">
        <v>0</v>
      </c>
    </row>
    <row r="242" spans="1:36" x14ac:dyDescent="0.3">
      <c r="A242" s="1">
        <v>17</v>
      </c>
      <c r="B242" s="1" t="s">
        <v>14</v>
      </c>
      <c r="C242" s="1" t="s">
        <v>375</v>
      </c>
      <c r="D242" s="1" t="s">
        <v>16</v>
      </c>
      <c r="E242" s="1" t="s">
        <v>17</v>
      </c>
      <c r="F242" s="1" t="s">
        <v>37</v>
      </c>
      <c r="G242" s="1" t="s">
        <v>83</v>
      </c>
      <c r="H242" s="1" t="s">
        <v>396</v>
      </c>
      <c r="I242" s="1" t="s">
        <v>198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x14ac:dyDescent="0.3">
      <c r="A243" s="1">
        <v>18</v>
      </c>
      <c r="B243" s="1" t="s">
        <v>14</v>
      </c>
      <c r="C243" s="1" t="s">
        <v>375</v>
      </c>
      <c r="D243" s="1" t="s">
        <v>16</v>
      </c>
      <c r="E243" s="1" t="s">
        <v>17</v>
      </c>
      <c r="F243" s="1" t="s">
        <v>37</v>
      </c>
      <c r="G243" s="1" t="s">
        <v>38</v>
      </c>
      <c r="H243" s="1" t="s">
        <v>397</v>
      </c>
      <c r="I243" s="1" t="s">
        <v>21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19</v>
      </c>
      <c r="B244" s="1" t="s">
        <v>14</v>
      </c>
      <c r="C244" s="1" t="s">
        <v>375</v>
      </c>
      <c r="D244" s="1" t="s">
        <v>402</v>
      </c>
      <c r="E244" s="1" t="s">
        <v>17</v>
      </c>
      <c r="F244" s="1" t="s">
        <v>49</v>
      </c>
      <c r="G244" s="1" t="s">
        <v>101</v>
      </c>
      <c r="H244" s="1" t="s">
        <v>399</v>
      </c>
      <c r="I244" s="1" t="s">
        <v>49</v>
      </c>
      <c r="J244" s="1">
        <v>18</v>
      </c>
      <c r="K244" s="1">
        <v>2243</v>
      </c>
      <c r="L244" s="1">
        <v>2243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20</v>
      </c>
      <c r="B245" s="1" t="s">
        <v>14</v>
      </c>
      <c r="C245" s="1" t="s">
        <v>375</v>
      </c>
      <c r="D245" s="1" t="s">
        <v>398</v>
      </c>
      <c r="E245" s="1" t="s">
        <v>17</v>
      </c>
      <c r="F245" s="1" t="s">
        <v>49</v>
      </c>
      <c r="G245" s="1" t="s">
        <v>101</v>
      </c>
      <c r="H245" s="1" t="s">
        <v>471</v>
      </c>
      <c r="I245" s="1" t="s">
        <v>49</v>
      </c>
      <c r="J245" s="1">
        <v>9</v>
      </c>
      <c r="K245" s="1">
        <v>1097</v>
      </c>
      <c r="L245" s="1">
        <v>1097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0</v>
      </c>
      <c r="AJ245" s="1">
        <v>0</v>
      </c>
    </row>
    <row r="246" spans="1:36" x14ac:dyDescent="0.3">
      <c r="A246" s="1">
        <v>21</v>
      </c>
      <c r="B246" s="1" t="s">
        <v>14</v>
      </c>
      <c r="C246" s="1" t="s">
        <v>375</v>
      </c>
      <c r="D246" s="1" t="s">
        <v>394</v>
      </c>
      <c r="E246" s="1" t="s">
        <v>17</v>
      </c>
      <c r="F246" s="1" t="s">
        <v>49</v>
      </c>
      <c r="G246" s="1" t="s">
        <v>101</v>
      </c>
      <c r="H246" s="1" t="s">
        <v>271</v>
      </c>
      <c r="I246" s="1" t="s">
        <v>49</v>
      </c>
      <c r="J246" s="1">
        <v>21</v>
      </c>
      <c r="K246" s="1">
        <v>1620</v>
      </c>
      <c r="L246" s="1">
        <v>1620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0</v>
      </c>
      <c r="AJ246" s="1">
        <v>0</v>
      </c>
    </row>
    <row r="247" spans="1:36" x14ac:dyDescent="0.3">
      <c r="A247" s="1">
        <v>22</v>
      </c>
      <c r="B247" s="1" t="s">
        <v>14</v>
      </c>
      <c r="C247" s="1" t="s">
        <v>375</v>
      </c>
      <c r="D247" s="1" t="s">
        <v>400</v>
      </c>
      <c r="E247" s="1" t="s">
        <v>17</v>
      </c>
      <c r="F247" s="1" t="s">
        <v>29</v>
      </c>
      <c r="G247" s="1" t="s">
        <v>129</v>
      </c>
      <c r="H247" s="1" t="s">
        <v>405</v>
      </c>
      <c r="I247" s="1" t="s">
        <v>21</v>
      </c>
      <c r="J247" s="1">
        <v>22</v>
      </c>
      <c r="K247" s="1">
        <v>2906</v>
      </c>
      <c r="L247" s="1">
        <v>2906</v>
      </c>
      <c r="M247" s="1">
        <v>490000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490000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490000</v>
      </c>
      <c r="AJ247" s="1">
        <v>168</v>
      </c>
    </row>
    <row r="248" spans="1:36" x14ac:dyDescent="0.3">
      <c r="A248" s="1">
        <v>23</v>
      </c>
      <c r="B248" s="1" t="s">
        <v>14</v>
      </c>
      <c r="C248" s="1" t="s">
        <v>375</v>
      </c>
      <c r="D248" s="1" t="s">
        <v>406</v>
      </c>
      <c r="E248" s="1" t="s">
        <v>17</v>
      </c>
      <c r="F248" s="1" t="s">
        <v>29</v>
      </c>
      <c r="G248" s="1" t="s">
        <v>61</v>
      </c>
      <c r="H248" s="1" t="s">
        <v>407</v>
      </c>
      <c r="I248" s="1" t="s">
        <v>26</v>
      </c>
      <c r="J248" s="1">
        <v>14</v>
      </c>
      <c r="K248" s="1">
        <v>1621</v>
      </c>
      <c r="L248" s="1">
        <v>1621</v>
      </c>
      <c r="M248" s="1">
        <v>180000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180000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180000</v>
      </c>
      <c r="AJ248" s="1">
        <v>111</v>
      </c>
    </row>
    <row r="249" spans="1:36" x14ac:dyDescent="0.3">
      <c r="A249" s="1">
        <v>24</v>
      </c>
      <c r="B249" s="1" t="s">
        <v>14</v>
      </c>
      <c r="C249" s="1" t="s">
        <v>375</v>
      </c>
      <c r="D249" s="1" t="s">
        <v>574</v>
      </c>
      <c r="E249" s="1" t="s">
        <v>17</v>
      </c>
      <c r="F249" s="1" t="s">
        <v>29</v>
      </c>
      <c r="G249" s="1" t="s">
        <v>61</v>
      </c>
      <c r="H249" s="1" t="s">
        <v>409</v>
      </c>
      <c r="I249" s="1" t="s">
        <v>26</v>
      </c>
      <c r="J249" s="1">
        <v>21</v>
      </c>
      <c r="K249" s="1">
        <v>1844</v>
      </c>
      <c r="L249" s="1">
        <v>1844</v>
      </c>
      <c r="M249" s="1">
        <v>208000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208000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208000</v>
      </c>
      <c r="AJ249" s="1">
        <v>112</v>
      </c>
    </row>
    <row r="250" spans="1:36" x14ac:dyDescent="0.3">
      <c r="A250" s="1">
        <v>25</v>
      </c>
      <c r="B250" s="1" t="s">
        <v>14</v>
      </c>
      <c r="C250" s="1" t="s">
        <v>375</v>
      </c>
      <c r="D250" s="1" t="s">
        <v>90</v>
      </c>
      <c r="E250" s="1" t="s">
        <v>17</v>
      </c>
      <c r="F250" s="1" t="s">
        <v>29</v>
      </c>
      <c r="G250" s="1" t="s">
        <v>61</v>
      </c>
      <c r="H250" s="1" t="s">
        <v>411</v>
      </c>
      <c r="I250" s="1" t="s">
        <v>26</v>
      </c>
      <c r="J250" s="1">
        <v>14</v>
      </c>
      <c r="K250" s="1">
        <v>778</v>
      </c>
      <c r="L250" s="1">
        <v>778</v>
      </c>
      <c r="M250" s="1">
        <v>120000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120000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120000</v>
      </c>
      <c r="AJ250" s="1">
        <v>154</v>
      </c>
    </row>
    <row r="251" spans="1:36" x14ac:dyDescent="0.3">
      <c r="A251" s="1">
        <v>26</v>
      </c>
      <c r="B251" s="1" t="s">
        <v>14</v>
      </c>
      <c r="C251" s="1" t="s">
        <v>375</v>
      </c>
      <c r="D251" s="1" t="s">
        <v>412</v>
      </c>
      <c r="E251" s="1" t="s">
        <v>17</v>
      </c>
      <c r="F251" s="1" t="s">
        <v>29</v>
      </c>
      <c r="G251" s="1" t="s">
        <v>61</v>
      </c>
      <c r="H251" s="1" t="s">
        <v>413</v>
      </c>
      <c r="I251" s="1" t="s">
        <v>26</v>
      </c>
      <c r="J251" s="1">
        <v>22</v>
      </c>
      <c r="K251" s="1">
        <v>1416</v>
      </c>
      <c r="L251" s="1">
        <v>1416</v>
      </c>
      <c r="M251" s="1">
        <v>180000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180000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180000</v>
      </c>
      <c r="AJ251" s="1">
        <v>127</v>
      </c>
    </row>
    <row r="252" spans="1:36" x14ac:dyDescent="0.3">
      <c r="A252" s="1">
        <v>27</v>
      </c>
      <c r="B252" s="1" t="s">
        <v>14</v>
      </c>
      <c r="C252" s="1" t="s">
        <v>375</v>
      </c>
      <c r="D252" s="1" t="s">
        <v>414</v>
      </c>
      <c r="E252" s="1" t="s">
        <v>32</v>
      </c>
      <c r="F252" s="1" t="s">
        <v>29</v>
      </c>
      <c r="G252" s="1" t="s">
        <v>33</v>
      </c>
      <c r="H252" s="1" t="s">
        <v>415</v>
      </c>
      <c r="I252" s="1" t="s">
        <v>26</v>
      </c>
      <c r="J252" s="1">
        <v>17</v>
      </c>
      <c r="K252" s="1">
        <v>2586</v>
      </c>
      <c r="L252" s="1">
        <v>2586</v>
      </c>
      <c r="M252" s="1">
        <v>320000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320000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320000</v>
      </c>
      <c r="AJ252" s="1">
        <v>123</v>
      </c>
    </row>
    <row r="253" spans="1:36" x14ac:dyDescent="0.3">
      <c r="A253" s="1">
        <v>28</v>
      </c>
      <c r="B253" s="1" t="s">
        <v>14</v>
      </c>
      <c r="C253" s="1" t="s">
        <v>375</v>
      </c>
      <c r="D253" s="1" t="s">
        <v>16</v>
      </c>
      <c r="E253" s="1" t="s">
        <v>17</v>
      </c>
      <c r="F253" s="1" t="s">
        <v>37</v>
      </c>
      <c r="G253" s="1" t="s">
        <v>123</v>
      </c>
      <c r="H253" s="1" t="s">
        <v>417</v>
      </c>
      <c r="I253" s="1" t="s">
        <v>21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0</v>
      </c>
      <c r="AJ253" s="1">
        <v>0</v>
      </c>
    </row>
    <row r="254" spans="1:36" x14ac:dyDescent="0.3">
      <c r="A254" s="1">
        <v>29</v>
      </c>
      <c r="B254" s="1" t="s">
        <v>14</v>
      </c>
      <c r="C254" s="1" t="s">
        <v>375</v>
      </c>
      <c r="D254" s="1" t="s">
        <v>391</v>
      </c>
      <c r="E254" s="1" t="s">
        <v>17</v>
      </c>
      <c r="F254" s="1" t="s">
        <v>29</v>
      </c>
      <c r="G254" s="1" t="s">
        <v>144</v>
      </c>
      <c r="H254" s="1" t="s">
        <v>418</v>
      </c>
      <c r="I254" s="1" t="s">
        <v>21</v>
      </c>
      <c r="J254" s="1">
        <v>21</v>
      </c>
      <c r="K254" s="1">
        <v>2160</v>
      </c>
      <c r="L254" s="1">
        <v>2160</v>
      </c>
      <c r="M254" s="1">
        <v>420000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420000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420000</v>
      </c>
      <c r="AJ254" s="1">
        <v>194</v>
      </c>
    </row>
    <row r="255" spans="1:36" x14ac:dyDescent="0.3">
      <c r="A255" s="1">
        <v>30</v>
      </c>
      <c r="B255" s="1" t="s">
        <v>14</v>
      </c>
      <c r="C255" s="1" t="s">
        <v>375</v>
      </c>
      <c r="D255" s="1" t="s">
        <v>16</v>
      </c>
      <c r="E255" s="1" t="s">
        <v>17</v>
      </c>
      <c r="F255" s="1" t="s">
        <v>29</v>
      </c>
      <c r="G255" s="1" t="s">
        <v>61</v>
      </c>
      <c r="H255" s="1" t="s">
        <v>419</v>
      </c>
      <c r="I255" s="1" t="s">
        <v>26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0</v>
      </c>
      <c r="AJ255" s="1">
        <v>0</v>
      </c>
    </row>
    <row r="256" spans="1:36" x14ac:dyDescent="0.3">
      <c r="A256" s="1">
        <v>31</v>
      </c>
      <c r="B256" s="1" t="s">
        <v>14</v>
      </c>
      <c r="C256" s="1" t="s">
        <v>375</v>
      </c>
      <c r="D256" s="1" t="s">
        <v>398</v>
      </c>
      <c r="E256" s="1" t="s">
        <v>17</v>
      </c>
      <c r="F256" s="1" t="s">
        <v>29</v>
      </c>
      <c r="G256" s="1" t="s">
        <v>61</v>
      </c>
      <c r="H256" s="1" t="s">
        <v>420</v>
      </c>
      <c r="I256" s="1" t="s">
        <v>26</v>
      </c>
      <c r="J256" s="1">
        <v>25</v>
      </c>
      <c r="K256" s="1">
        <v>2128</v>
      </c>
      <c r="L256" s="1">
        <v>2128</v>
      </c>
      <c r="M256" s="1">
        <v>240000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240000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240000</v>
      </c>
      <c r="AJ256" s="1">
        <v>112</v>
      </c>
    </row>
    <row r="257" spans="1:36" x14ac:dyDescent="0.3">
      <c r="A257" s="1">
        <v>32</v>
      </c>
      <c r="B257" s="1" t="s">
        <v>14</v>
      </c>
      <c r="C257" s="1" t="s">
        <v>375</v>
      </c>
      <c r="D257" s="1" t="s">
        <v>16</v>
      </c>
      <c r="E257" s="1" t="s">
        <v>17</v>
      </c>
      <c r="F257" s="1" t="s">
        <v>29</v>
      </c>
      <c r="G257" s="1" t="s">
        <v>44</v>
      </c>
      <c r="H257" s="1" t="s">
        <v>421</v>
      </c>
      <c r="I257" s="1" t="s">
        <v>21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0</v>
      </c>
      <c r="AJ257" s="1">
        <v>0</v>
      </c>
    </row>
    <row r="258" spans="1:36" x14ac:dyDescent="0.3">
      <c r="A258" s="1">
        <v>33</v>
      </c>
      <c r="B258" s="1" t="s">
        <v>14</v>
      </c>
      <c r="C258" s="1" t="s">
        <v>375</v>
      </c>
      <c r="D258" s="1" t="s">
        <v>16</v>
      </c>
      <c r="E258" s="1" t="s">
        <v>17</v>
      </c>
      <c r="F258" s="1" t="s">
        <v>29</v>
      </c>
      <c r="G258" s="1" t="s">
        <v>44</v>
      </c>
      <c r="H258" s="1" t="s">
        <v>422</v>
      </c>
      <c r="I258" s="1" t="s">
        <v>21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0</v>
      </c>
      <c r="AJ258" s="1">
        <v>0</v>
      </c>
    </row>
    <row r="259" spans="1:36" x14ac:dyDescent="0.3">
      <c r="A259" s="1">
        <v>34</v>
      </c>
      <c r="B259" s="1" t="s">
        <v>14</v>
      </c>
      <c r="C259" s="1" t="s">
        <v>375</v>
      </c>
      <c r="D259" s="1" t="s">
        <v>16</v>
      </c>
      <c r="E259" s="1" t="s">
        <v>17</v>
      </c>
      <c r="F259" s="1" t="s">
        <v>18</v>
      </c>
      <c r="G259" s="1" t="s">
        <v>368</v>
      </c>
      <c r="H259" s="1" t="s">
        <v>423</v>
      </c>
      <c r="I259" s="1" t="s">
        <v>21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0</v>
      </c>
      <c r="AJ259" s="1">
        <v>0</v>
      </c>
    </row>
    <row r="260" spans="1:36" x14ac:dyDescent="0.3">
      <c r="A260" s="1">
        <v>35</v>
      </c>
      <c r="B260" s="1" t="s">
        <v>14</v>
      </c>
      <c r="C260" s="1" t="s">
        <v>375</v>
      </c>
      <c r="D260" s="1" t="s">
        <v>16</v>
      </c>
      <c r="E260" s="1" t="s">
        <v>17</v>
      </c>
      <c r="F260" s="1" t="s">
        <v>18</v>
      </c>
      <c r="G260" s="1" t="s">
        <v>368</v>
      </c>
      <c r="H260" s="1" t="s">
        <v>424</v>
      </c>
      <c r="I260" s="1" t="s">
        <v>21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0</v>
      </c>
      <c r="AJ260" s="1">
        <v>0</v>
      </c>
    </row>
    <row r="261" spans="1:36" x14ac:dyDescent="0.3">
      <c r="A261" s="1">
        <v>36</v>
      </c>
      <c r="B261" s="1" t="s">
        <v>14</v>
      </c>
      <c r="C261" s="1" t="s">
        <v>375</v>
      </c>
      <c r="D261" s="1" t="s">
        <v>16</v>
      </c>
      <c r="E261" s="1" t="s">
        <v>17</v>
      </c>
      <c r="F261" s="1" t="s">
        <v>18</v>
      </c>
      <c r="G261" s="1" t="s">
        <v>368</v>
      </c>
      <c r="H261" s="1" t="s">
        <v>425</v>
      </c>
      <c r="I261" s="1" t="s">
        <v>21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0</v>
      </c>
      <c r="AJ261" s="1">
        <v>0</v>
      </c>
    </row>
    <row r="262" spans="1:36" x14ac:dyDescent="0.3">
      <c r="A262" s="2"/>
      <c r="B262" s="2" t="s">
        <v>47</v>
      </c>
      <c r="C262" s="2" t="s">
        <v>375</v>
      </c>
      <c r="D262" s="2"/>
      <c r="E262" s="2"/>
      <c r="F262" s="2"/>
      <c r="G262" s="2"/>
      <c r="H262" s="2"/>
      <c r="I262" s="2"/>
      <c r="J262" s="2"/>
      <c r="K262" s="2">
        <v>21925</v>
      </c>
      <c r="L262" s="2">
        <v>21925</v>
      </c>
      <c r="M262" s="2">
        <v>2163220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2163220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2163220</v>
      </c>
      <c r="AJ262" s="2"/>
    </row>
    <row r="263" spans="1:36" x14ac:dyDescent="0.3">
      <c r="A263" s="1">
        <v>1</v>
      </c>
      <c r="B263" s="1" t="s">
        <v>14</v>
      </c>
      <c r="C263" s="1" t="s">
        <v>426</v>
      </c>
      <c r="D263" s="1" t="s">
        <v>16</v>
      </c>
      <c r="E263" s="1" t="s">
        <v>17</v>
      </c>
      <c r="F263" s="1" t="s">
        <v>29</v>
      </c>
      <c r="G263" s="1" t="s">
        <v>61</v>
      </c>
      <c r="H263" s="1" t="s">
        <v>427</v>
      </c>
      <c r="I263" s="1" t="s">
        <v>26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x14ac:dyDescent="0.3">
      <c r="A264" s="1">
        <v>2</v>
      </c>
      <c r="B264" s="1" t="s">
        <v>14</v>
      </c>
      <c r="C264" s="1" t="s">
        <v>426</v>
      </c>
      <c r="D264" s="1" t="s">
        <v>16</v>
      </c>
      <c r="E264" s="1" t="s">
        <v>17</v>
      </c>
      <c r="F264" s="1" t="s">
        <v>18</v>
      </c>
      <c r="G264" s="1" t="s">
        <v>19</v>
      </c>
      <c r="H264" s="1" t="s">
        <v>428</v>
      </c>
      <c r="I264" s="1" t="s">
        <v>21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x14ac:dyDescent="0.3">
      <c r="A265" s="1">
        <v>3</v>
      </c>
      <c r="B265" s="1" t="s">
        <v>14</v>
      </c>
      <c r="C265" s="1" t="s">
        <v>426</v>
      </c>
      <c r="D265" s="1" t="s">
        <v>16</v>
      </c>
      <c r="E265" s="1" t="s">
        <v>17</v>
      </c>
      <c r="F265" s="1" t="s">
        <v>29</v>
      </c>
      <c r="G265" s="1" t="s">
        <v>61</v>
      </c>
      <c r="H265" s="1" t="s">
        <v>429</v>
      </c>
      <c r="I265" s="1" t="s">
        <v>26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0</v>
      </c>
      <c r="AJ265" s="1">
        <v>0</v>
      </c>
    </row>
    <row r="266" spans="1:36" x14ac:dyDescent="0.3">
      <c r="A266" s="1">
        <v>4</v>
      </c>
      <c r="B266" s="1" t="s">
        <v>14</v>
      </c>
      <c r="C266" s="1" t="s">
        <v>426</v>
      </c>
      <c r="D266" s="1" t="s">
        <v>16</v>
      </c>
      <c r="E266" s="1" t="s">
        <v>17</v>
      </c>
      <c r="F266" s="1" t="s">
        <v>29</v>
      </c>
      <c r="G266" s="1" t="s">
        <v>61</v>
      </c>
      <c r="H266" s="1" t="s">
        <v>430</v>
      </c>
      <c r="I266" s="1" t="s">
        <v>26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0</v>
      </c>
      <c r="AJ266" s="1">
        <v>0</v>
      </c>
    </row>
    <row r="267" spans="1:36" x14ac:dyDescent="0.3">
      <c r="A267" s="1">
        <v>5</v>
      </c>
      <c r="B267" s="1" t="s">
        <v>14</v>
      </c>
      <c r="C267" s="1" t="s">
        <v>426</v>
      </c>
      <c r="D267" s="1" t="s">
        <v>16</v>
      </c>
      <c r="E267" s="1" t="s">
        <v>17</v>
      </c>
      <c r="F267" s="1" t="s">
        <v>29</v>
      </c>
      <c r="G267" s="1" t="s">
        <v>61</v>
      </c>
      <c r="H267" s="1" t="s">
        <v>431</v>
      </c>
      <c r="I267" s="1" t="s">
        <v>26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x14ac:dyDescent="0.3">
      <c r="A268" s="1">
        <v>6</v>
      </c>
      <c r="B268" s="1" t="s">
        <v>14</v>
      </c>
      <c r="C268" s="1" t="s">
        <v>426</v>
      </c>
      <c r="D268" s="1" t="s">
        <v>16</v>
      </c>
      <c r="E268" s="1" t="s">
        <v>17</v>
      </c>
      <c r="F268" s="1" t="s">
        <v>29</v>
      </c>
      <c r="G268" s="1" t="s">
        <v>61</v>
      </c>
      <c r="H268" s="1" t="s">
        <v>432</v>
      </c>
      <c r="I268" s="1" t="s">
        <v>26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x14ac:dyDescent="0.3">
      <c r="A269" s="1">
        <v>7</v>
      </c>
      <c r="B269" s="1" t="s">
        <v>14</v>
      </c>
      <c r="C269" s="1" t="s">
        <v>426</v>
      </c>
      <c r="D269" s="1" t="s">
        <v>16</v>
      </c>
      <c r="E269" s="1" t="s">
        <v>17</v>
      </c>
      <c r="F269" s="1" t="s">
        <v>18</v>
      </c>
      <c r="G269" s="1" t="s">
        <v>69</v>
      </c>
      <c r="H269" s="1" t="s">
        <v>433</v>
      </c>
      <c r="I269" s="1" t="s">
        <v>21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x14ac:dyDescent="0.3">
      <c r="A270" s="1">
        <v>8</v>
      </c>
      <c r="B270" s="1" t="s">
        <v>14</v>
      </c>
      <c r="C270" s="1" t="s">
        <v>426</v>
      </c>
      <c r="D270" s="1" t="s">
        <v>16</v>
      </c>
      <c r="E270" s="1" t="s">
        <v>17</v>
      </c>
      <c r="F270" s="1" t="s">
        <v>29</v>
      </c>
      <c r="G270" s="1" t="s">
        <v>79</v>
      </c>
      <c r="H270" s="1" t="s">
        <v>435</v>
      </c>
      <c r="I270" s="1" t="s">
        <v>26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0</v>
      </c>
      <c r="AJ270" s="1">
        <v>0</v>
      </c>
    </row>
    <row r="271" spans="1:36" x14ac:dyDescent="0.3">
      <c r="A271" s="1">
        <v>9</v>
      </c>
      <c r="B271" s="1" t="s">
        <v>14</v>
      </c>
      <c r="C271" s="1" t="s">
        <v>426</v>
      </c>
      <c r="D271" s="1" t="s">
        <v>16</v>
      </c>
      <c r="E271" s="1" t="s">
        <v>17</v>
      </c>
      <c r="F271" s="1" t="s">
        <v>29</v>
      </c>
      <c r="G271" s="1" t="s">
        <v>61</v>
      </c>
      <c r="H271" s="1" t="s">
        <v>437</v>
      </c>
      <c r="I271" s="1" t="s">
        <v>26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0</v>
      </c>
      <c r="AJ271" s="1">
        <v>0</v>
      </c>
    </row>
    <row r="272" spans="1:36" x14ac:dyDescent="0.3">
      <c r="A272" s="1">
        <v>10</v>
      </c>
      <c r="B272" s="1" t="s">
        <v>14</v>
      </c>
      <c r="C272" s="1" t="s">
        <v>426</v>
      </c>
      <c r="D272" s="1" t="s">
        <v>100</v>
      </c>
      <c r="E272" s="1" t="s">
        <v>17</v>
      </c>
      <c r="F272" s="1" t="s">
        <v>49</v>
      </c>
      <c r="G272" s="1" t="s">
        <v>88</v>
      </c>
      <c r="H272" s="1" t="s">
        <v>89</v>
      </c>
      <c r="I272" s="1" t="s">
        <v>49</v>
      </c>
      <c r="J272" s="1">
        <v>12</v>
      </c>
      <c r="K272" s="1">
        <v>1029</v>
      </c>
      <c r="L272" s="1">
        <v>1029</v>
      </c>
      <c r="M272" s="1">
        <v>45152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45152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45152</v>
      </c>
      <c r="AJ272" s="1">
        <v>43</v>
      </c>
    </row>
    <row r="273" spans="1:36" x14ac:dyDescent="0.3">
      <c r="A273" s="1">
        <v>11</v>
      </c>
      <c r="B273" s="1" t="s">
        <v>14</v>
      </c>
      <c r="C273" s="1" t="s">
        <v>426</v>
      </c>
      <c r="D273" s="1" t="s">
        <v>438</v>
      </c>
      <c r="E273" s="1" t="s">
        <v>17</v>
      </c>
      <c r="F273" s="1" t="s">
        <v>29</v>
      </c>
      <c r="G273" s="1" t="s">
        <v>30</v>
      </c>
      <c r="H273" s="1" t="s">
        <v>439</v>
      </c>
      <c r="I273" s="1" t="s">
        <v>26</v>
      </c>
      <c r="J273" s="1">
        <v>21</v>
      </c>
      <c r="K273" s="1">
        <v>2957</v>
      </c>
      <c r="L273" s="1">
        <v>2957</v>
      </c>
      <c r="M273" s="1">
        <v>293000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293000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293000</v>
      </c>
      <c r="AJ273" s="1">
        <v>99</v>
      </c>
    </row>
    <row r="274" spans="1:36" x14ac:dyDescent="0.3">
      <c r="A274" s="1">
        <v>12</v>
      </c>
      <c r="B274" s="1" t="s">
        <v>14</v>
      </c>
      <c r="C274" s="1" t="s">
        <v>426</v>
      </c>
      <c r="D274" s="1" t="s">
        <v>682</v>
      </c>
      <c r="E274" s="1" t="s">
        <v>32</v>
      </c>
      <c r="F274" s="1" t="s">
        <v>29</v>
      </c>
      <c r="G274" s="1" t="s">
        <v>268</v>
      </c>
      <c r="H274" s="1" t="s">
        <v>441</v>
      </c>
      <c r="I274" s="1" t="s">
        <v>26</v>
      </c>
      <c r="J274" s="1">
        <v>21</v>
      </c>
      <c r="K274" s="1">
        <v>2848</v>
      </c>
      <c r="L274" s="1">
        <v>2848</v>
      </c>
      <c r="M274" s="1">
        <v>407000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407000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407000</v>
      </c>
      <c r="AJ274" s="1">
        <v>142</v>
      </c>
    </row>
    <row r="275" spans="1:36" x14ac:dyDescent="0.3">
      <c r="A275" s="1">
        <v>13</v>
      </c>
      <c r="B275" s="1" t="s">
        <v>14</v>
      </c>
      <c r="C275" s="1" t="s">
        <v>426</v>
      </c>
      <c r="D275" s="1" t="s">
        <v>682</v>
      </c>
      <c r="E275" s="1" t="s">
        <v>17</v>
      </c>
      <c r="F275" s="1" t="s">
        <v>18</v>
      </c>
      <c r="G275" s="1" t="s">
        <v>104</v>
      </c>
      <c r="H275" s="1" t="s">
        <v>443</v>
      </c>
      <c r="I275" s="1" t="s">
        <v>21</v>
      </c>
      <c r="J275" s="1">
        <v>3</v>
      </c>
      <c r="K275" s="1">
        <v>216</v>
      </c>
      <c r="L275" s="1">
        <v>216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0</v>
      </c>
      <c r="AJ275" s="1">
        <v>0</v>
      </c>
    </row>
    <row r="276" spans="1:36" x14ac:dyDescent="0.3">
      <c r="A276" s="1">
        <v>14</v>
      </c>
      <c r="B276" s="1" t="s">
        <v>14</v>
      </c>
      <c r="C276" s="1" t="s">
        <v>426</v>
      </c>
      <c r="D276" s="1" t="s">
        <v>440</v>
      </c>
      <c r="E276" s="1" t="s">
        <v>17</v>
      </c>
      <c r="F276" s="1" t="s">
        <v>29</v>
      </c>
      <c r="G276" s="1" t="s">
        <v>61</v>
      </c>
      <c r="H276" s="1" t="s">
        <v>447</v>
      </c>
      <c r="I276" s="1" t="s">
        <v>26</v>
      </c>
      <c r="J276" s="1">
        <v>24</v>
      </c>
      <c r="K276" s="1">
        <v>2886</v>
      </c>
      <c r="L276" s="1">
        <v>2874</v>
      </c>
      <c r="M276" s="1">
        <v>275000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275000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275000</v>
      </c>
      <c r="AJ276" s="1">
        <v>95</v>
      </c>
    </row>
    <row r="277" spans="1:36" x14ac:dyDescent="0.3">
      <c r="A277" s="1">
        <v>15</v>
      </c>
      <c r="B277" s="1" t="s">
        <v>14</v>
      </c>
      <c r="C277" s="1" t="s">
        <v>426</v>
      </c>
      <c r="D277" s="1" t="s">
        <v>16</v>
      </c>
      <c r="E277" s="1" t="s">
        <v>17</v>
      </c>
      <c r="F277" s="1" t="s">
        <v>37</v>
      </c>
      <c r="G277" s="1" t="s">
        <v>121</v>
      </c>
      <c r="H277" s="1" t="s">
        <v>448</v>
      </c>
      <c r="I277" s="1" t="s">
        <v>198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0</v>
      </c>
      <c r="AJ277" s="1">
        <v>0</v>
      </c>
    </row>
    <row r="278" spans="1:36" x14ac:dyDescent="0.3">
      <c r="A278" s="1">
        <v>16</v>
      </c>
      <c r="B278" s="1" t="s">
        <v>14</v>
      </c>
      <c r="C278" s="1" t="s">
        <v>426</v>
      </c>
      <c r="D278" s="1" t="s">
        <v>16</v>
      </c>
      <c r="E278" s="1" t="s">
        <v>17</v>
      </c>
      <c r="F278" s="1" t="s">
        <v>152</v>
      </c>
      <c r="G278" s="1" t="s">
        <v>223</v>
      </c>
      <c r="H278" s="1" t="s">
        <v>449</v>
      </c>
      <c r="I278" s="1" t="s">
        <v>21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0</v>
      </c>
      <c r="AJ278" s="1">
        <v>0</v>
      </c>
    </row>
    <row r="279" spans="1:36" x14ac:dyDescent="0.3">
      <c r="A279" s="1">
        <v>17</v>
      </c>
      <c r="B279" s="1" t="s">
        <v>14</v>
      </c>
      <c r="C279" s="1" t="s">
        <v>426</v>
      </c>
      <c r="D279" s="1" t="s">
        <v>450</v>
      </c>
      <c r="E279" s="1" t="s">
        <v>17</v>
      </c>
      <c r="F279" s="1" t="s">
        <v>29</v>
      </c>
      <c r="G279" s="1" t="s">
        <v>129</v>
      </c>
      <c r="H279" s="1" t="s">
        <v>451</v>
      </c>
      <c r="I279" s="1" t="s">
        <v>21</v>
      </c>
      <c r="J279" s="1">
        <v>23</v>
      </c>
      <c r="K279" s="1">
        <v>2760</v>
      </c>
      <c r="L279" s="1">
        <v>2760</v>
      </c>
      <c r="M279" s="1">
        <v>360000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360000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360000</v>
      </c>
      <c r="AJ279" s="1">
        <v>130</v>
      </c>
    </row>
    <row r="280" spans="1:36" x14ac:dyDescent="0.3">
      <c r="A280" s="1">
        <v>18</v>
      </c>
      <c r="B280" s="1" t="s">
        <v>14</v>
      </c>
      <c r="C280" s="1" t="s">
        <v>426</v>
      </c>
      <c r="D280" s="1" t="s">
        <v>436</v>
      </c>
      <c r="E280" s="1" t="s">
        <v>32</v>
      </c>
      <c r="F280" s="1" t="s">
        <v>29</v>
      </c>
      <c r="G280" s="1" t="s">
        <v>33</v>
      </c>
      <c r="H280" s="1" t="s">
        <v>453</v>
      </c>
      <c r="I280" s="1" t="s">
        <v>26</v>
      </c>
      <c r="J280" s="1">
        <v>20</v>
      </c>
      <c r="K280" s="1">
        <v>2279</v>
      </c>
      <c r="L280" s="1">
        <v>2279</v>
      </c>
      <c r="M280" s="1">
        <v>270000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270000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270000</v>
      </c>
      <c r="AJ280" s="1">
        <v>118</v>
      </c>
    </row>
    <row r="281" spans="1:36" x14ac:dyDescent="0.3">
      <c r="A281" s="1">
        <v>19</v>
      </c>
      <c r="B281" s="1" t="s">
        <v>14</v>
      </c>
      <c r="C281" s="1" t="s">
        <v>426</v>
      </c>
      <c r="D281" s="1" t="s">
        <v>16</v>
      </c>
      <c r="E281" s="1" t="s">
        <v>17</v>
      </c>
      <c r="F281" s="1" t="s">
        <v>37</v>
      </c>
      <c r="G281" s="1" t="s">
        <v>454</v>
      </c>
      <c r="H281" s="1" t="s">
        <v>455</v>
      </c>
      <c r="I281" s="1" t="s">
        <v>198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0</v>
      </c>
      <c r="AJ281" s="1">
        <v>0</v>
      </c>
    </row>
    <row r="282" spans="1:36" x14ac:dyDescent="0.3">
      <c r="A282" s="1">
        <v>20</v>
      </c>
      <c r="B282" s="1" t="s">
        <v>14</v>
      </c>
      <c r="C282" s="1" t="s">
        <v>426</v>
      </c>
      <c r="D282" s="1" t="s">
        <v>16</v>
      </c>
      <c r="E282" s="1" t="s">
        <v>17</v>
      </c>
      <c r="F282" s="1" t="s">
        <v>29</v>
      </c>
      <c r="G282" s="1" t="s">
        <v>61</v>
      </c>
      <c r="H282" s="1" t="s">
        <v>456</v>
      </c>
      <c r="I282" s="1" t="s">
        <v>26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0</v>
      </c>
      <c r="AJ282" s="1">
        <v>0</v>
      </c>
    </row>
    <row r="283" spans="1:36" x14ac:dyDescent="0.3">
      <c r="A283" s="1">
        <v>21</v>
      </c>
      <c r="B283" s="1" t="s">
        <v>14</v>
      </c>
      <c r="C283" s="1" t="s">
        <v>426</v>
      </c>
      <c r="D283" s="1" t="s">
        <v>16</v>
      </c>
      <c r="E283" s="1" t="s">
        <v>17</v>
      </c>
      <c r="F283" s="1" t="s">
        <v>29</v>
      </c>
      <c r="G283" s="1" t="s">
        <v>61</v>
      </c>
      <c r="H283" s="1" t="s">
        <v>457</v>
      </c>
      <c r="I283" s="1" t="s">
        <v>26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0</v>
      </c>
      <c r="AJ283" s="1">
        <v>0</v>
      </c>
    </row>
    <row r="284" spans="1:36" x14ac:dyDescent="0.3">
      <c r="A284" s="1">
        <v>22</v>
      </c>
      <c r="B284" s="1" t="s">
        <v>14</v>
      </c>
      <c r="C284" s="1" t="s">
        <v>426</v>
      </c>
      <c r="D284" s="1" t="s">
        <v>16</v>
      </c>
      <c r="E284" s="1" t="s">
        <v>17</v>
      </c>
      <c r="F284" s="1" t="s">
        <v>29</v>
      </c>
      <c r="G284" s="1" t="s">
        <v>458</v>
      </c>
      <c r="H284" s="1" t="s">
        <v>459</v>
      </c>
      <c r="I284" s="1" t="s">
        <v>26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0</v>
      </c>
      <c r="AJ284" s="1">
        <v>0</v>
      </c>
    </row>
    <row r="285" spans="1:36" x14ac:dyDescent="0.3">
      <c r="A285" s="1">
        <v>23</v>
      </c>
      <c r="B285" s="1" t="s">
        <v>14</v>
      </c>
      <c r="C285" s="1" t="s">
        <v>426</v>
      </c>
      <c r="D285" s="1" t="s">
        <v>576</v>
      </c>
      <c r="E285" s="1" t="s">
        <v>17</v>
      </c>
      <c r="F285" s="1" t="s">
        <v>29</v>
      </c>
      <c r="G285" s="1" t="s">
        <v>61</v>
      </c>
      <c r="H285" s="1" t="s">
        <v>460</v>
      </c>
      <c r="I285" s="1" t="s">
        <v>26</v>
      </c>
      <c r="J285" s="1">
        <v>21</v>
      </c>
      <c r="K285" s="1">
        <v>2690</v>
      </c>
      <c r="L285" s="1">
        <v>2690</v>
      </c>
      <c r="M285" s="1">
        <v>238000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238000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238000</v>
      </c>
      <c r="AJ285" s="1">
        <v>88</v>
      </c>
    </row>
    <row r="286" spans="1:36" x14ac:dyDescent="0.3">
      <c r="A286" s="1">
        <v>24</v>
      </c>
      <c r="B286" s="1" t="s">
        <v>14</v>
      </c>
      <c r="C286" s="1" t="s">
        <v>426</v>
      </c>
      <c r="D286" s="1" t="s">
        <v>575</v>
      </c>
      <c r="E286" s="1" t="s">
        <v>17</v>
      </c>
      <c r="F286" s="1" t="s">
        <v>29</v>
      </c>
      <c r="G286" s="1" t="s">
        <v>61</v>
      </c>
      <c r="H286" s="1" t="s">
        <v>461</v>
      </c>
      <c r="I286" s="1" t="s">
        <v>26</v>
      </c>
      <c r="J286" s="1">
        <v>22</v>
      </c>
      <c r="K286" s="1">
        <v>2276</v>
      </c>
      <c r="L286" s="1">
        <v>2276</v>
      </c>
      <c r="M286" s="1">
        <v>227000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227000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227000</v>
      </c>
      <c r="AJ286" s="1">
        <v>99</v>
      </c>
    </row>
    <row r="287" spans="1:36" x14ac:dyDescent="0.3">
      <c r="A287" s="1">
        <v>25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29</v>
      </c>
      <c r="G287" s="1" t="s">
        <v>98</v>
      </c>
      <c r="H287" s="1" t="s">
        <v>462</v>
      </c>
      <c r="I287" s="1" t="s">
        <v>26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x14ac:dyDescent="0.3">
      <c r="A288" s="1">
        <v>26</v>
      </c>
      <c r="B288" s="1" t="s">
        <v>14</v>
      </c>
      <c r="C288" s="1" t="s">
        <v>426</v>
      </c>
      <c r="D288" s="1" t="s">
        <v>16</v>
      </c>
      <c r="E288" s="1" t="s">
        <v>17</v>
      </c>
      <c r="F288" s="1" t="s">
        <v>29</v>
      </c>
      <c r="G288" s="1" t="s">
        <v>44</v>
      </c>
      <c r="H288" s="1" t="s">
        <v>463</v>
      </c>
      <c r="I288" s="1" t="s">
        <v>21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0</v>
      </c>
      <c r="AJ288" s="1">
        <v>0</v>
      </c>
    </row>
    <row r="289" spans="1:36" x14ac:dyDescent="0.3">
      <c r="A289" s="1">
        <v>27</v>
      </c>
      <c r="B289" s="1" t="s">
        <v>14</v>
      </c>
      <c r="C289" s="1" t="s">
        <v>426</v>
      </c>
      <c r="D289" s="1" t="s">
        <v>16</v>
      </c>
      <c r="E289" s="1" t="s">
        <v>17</v>
      </c>
      <c r="F289" s="1" t="s">
        <v>18</v>
      </c>
      <c r="G289" s="1" t="s">
        <v>368</v>
      </c>
      <c r="H289" s="1" t="s">
        <v>464</v>
      </c>
      <c r="I289" s="1" t="s">
        <v>21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0</v>
      </c>
      <c r="AJ289" s="1">
        <v>0</v>
      </c>
    </row>
    <row r="290" spans="1:36" x14ac:dyDescent="0.3">
      <c r="A290" s="2"/>
      <c r="B290" s="2" t="s">
        <v>47</v>
      </c>
      <c r="C290" s="2" t="s">
        <v>426</v>
      </c>
      <c r="D290" s="2"/>
      <c r="E290" s="2"/>
      <c r="F290" s="2"/>
      <c r="G290" s="2"/>
      <c r="H290" s="2"/>
      <c r="I290" s="2"/>
      <c r="J290" s="2"/>
      <c r="K290" s="2">
        <v>19941</v>
      </c>
      <c r="L290" s="2">
        <v>19929</v>
      </c>
      <c r="M290" s="2">
        <v>2115152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2115152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2115152</v>
      </c>
      <c r="AJ290" s="2"/>
    </row>
    <row r="291" spans="1:36" x14ac:dyDescent="0.3">
      <c r="A291" s="1">
        <v>1</v>
      </c>
      <c r="B291" s="1" t="s">
        <v>14</v>
      </c>
      <c r="C291" s="1" t="s">
        <v>465</v>
      </c>
      <c r="D291" s="1" t="s">
        <v>16</v>
      </c>
      <c r="E291" s="1" t="s">
        <v>22</v>
      </c>
      <c r="F291" s="1" t="s">
        <v>29</v>
      </c>
      <c r="G291" s="1" t="s">
        <v>246</v>
      </c>
      <c r="H291" s="1" t="s">
        <v>466</v>
      </c>
      <c r="I291" s="1" t="s">
        <v>26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0</v>
      </c>
      <c r="AJ291" s="1">
        <v>0</v>
      </c>
    </row>
    <row r="292" spans="1:36" x14ac:dyDescent="0.3">
      <c r="A292" s="1">
        <v>2</v>
      </c>
      <c r="B292" s="1" t="s">
        <v>14</v>
      </c>
      <c r="C292" s="1" t="s">
        <v>465</v>
      </c>
      <c r="D292" s="1" t="s">
        <v>16</v>
      </c>
      <c r="E292" s="1" t="s">
        <v>17</v>
      </c>
      <c r="F292" s="1" t="s">
        <v>49</v>
      </c>
      <c r="G292" s="1" t="s">
        <v>63</v>
      </c>
      <c r="H292" s="1" t="s">
        <v>467</v>
      </c>
      <c r="I292" s="1" t="s">
        <v>49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0</v>
      </c>
      <c r="AJ292" s="1">
        <v>0</v>
      </c>
    </row>
    <row r="293" spans="1:36" x14ac:dyDescent="0.3">
      <c r="A293" s="1">
        <v>3</v>
      </c>
      <c r="B293" s="1" t="s">
        <v>14</v>
      </c>
      <c r="C293" s="1" t="s">
        <v>465</v>
      </c>
      <c r="D293" s="1" t="s">
        <v>16</v>
      </c>
      <c r="E293" s="1" t="s">
        <v>22</v>
      </c>
      <c r="F293" s="1" t="s">
        <v>49</v>
      </c>
      <c r="G293" s="1" t="s">
        <v>195</v>
      </c>
      <c r="H293" s="1" t="s">
        <v>468</v>
      </c>
      <c r="I293" s="1" t="s">
        <v>49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x14ac:dyDescent="0.3">
      <c r="A294" s="1">
        <v>4</v>
      </c>
      <c r="B294" s="1" t="s">
        <v>14</v>
      </c>
      <c r="C294" s="1" t="s">
        <v>465</v>
      </c>
      <c r="D294" s="1" t="s">
        <v>16</v>
      </c>
      <c r="E294" s="1" t="s">
        <v>17</v>
      </c>
      <c r="F294" s="1" t="s">
        <v>29</v>
      </c>
      <c r="G294" s="1" t="s">
        <v>98</v>
      </c>
      <c r="H294" s="1" t="s">
        <v>469</v>
      </c>
      <c r="I294" s="1" t="s">
        <v>26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0</v>
      </c>
      <c r="AJ294" s="1">
        <v>0</v>
      </c>
    </row>
    <row r="295" spans="1:36" x14ac:dyDescent="0.3">
      <c r="A295" s="1">
        <v>5</v>
      </c>
      <c r="B295" s="1" t="s">
        <v>14</v>
      </c>
      <c r="C295" s="1" t="s">
        <v>465</v>
      </c>
      <c r="D295" s="1" t="s">
        <v>726</v>
      </c>
      <c r="E295" s="1" t="s">
        <v>17</v>
      </c>
      <c r="F295" s="1" t="s">
        <v>29</v>
      </c>
      <c r="G295" s="1" t="s">
        <v>144</v>
      </c>
      <c r="H295" s="1" t="s">
        <v>550</v>
      </c>
      <c r="I295" s="1" t="s">
        <v>21</v>
      </c>
      <c r="J295" s="1">
        <v>14</v>
      </c>
      <c r="K295" s="1">
        <v>1839</v>
      </c>
      <c r="L295" s="1">
        <v>1839</v>
      </c>
      <c r="M295" s="1">
        <v>187000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187000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187000</v>
      </c>
      <c r="AJ295" s="1">
        <v>101</v>
      </c>
    </row>
    <row r="296" spans="1:36" x14ac:dyDescent="0.3">
      <c r="A296" s="2"/>
      <c r="B296" s="2" t="s">
        <v>47</v>
      </c>
      <c r="C296" s="2" t="s">
        <v>465</v>
      </c>
      <c r="D296" s="2"/>
      <c r="E296" s="2"/>
      <c r="F296" s="2"/>
      <c r="G296" s="2"/>
      <c r="H296" s="2"/>
      <c r="I296" s="2"/>
      <c r="J296" s="2"/>
      <c r="K296" s="2">
        <v>1839</v>
      </c>
      <c r="L296" s="2">
        <v>1839</v>
      </c>
      <c r="M296" s="2">
        <v>187000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187000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187000</v>
      </c>
      <c r="AJ296" s="2"/>
    </row>
    <row r="297" spans="1:36" x14ac:dyDescent="0.3">
      <c r="A297" s="1">
        <v>1</v>
      </c>
      <c r="B297" s="1" t="s">
        <v>14</v>
      </c>
      <c r="C297" s="1" t="s">
        <v>472</v>
      </c>
      <c r="D297" s="1" t="s">
        <v>16</v>
      </c>
      <c r="E297" s="1" t="s">
        <v>17</v>
      </c>
      <c r="F297" s="1" t="s">
        <v>49</v>
      </c>
      <c r="G297" s="1" t="s">
        <v>63</v>
      </c>
      <c r="H297" s="1" t="s">
        <v>473</v>
      </c>
      <c r="I297" s="1" t="s">
        <v>49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7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>
        <v>0</v>
      </c>
      <c r="AI297" s="7">
        <v>0</v>
      </c>
      <c r="AJ297" s="1">
        <v>0</v>
      </c>
    </row>
    <row r="298" spans="1:36" x14ac:dyDescent="0.3">
      <c r="A298" s="1">
        <v>2</v>
      </c>
      <c r="B298" s="1" t="s">
        <v>14</v>
      </c>
      <c r="C298" s="1" t="s">
        <v>472</v>
      </c>
      <c r="D298" s="1" t="s">
        <v>16</v>
      </c>
      <c r="E298" s="1" t="s">
        <v>17</v>
      </c>
      <c r="F298" s="1" t="s">
        <v>49</v>
      </c>
      <c r="G298" s="1" t="s">
        <v>63</v>
      </c>
      <c r="H298" s="1" t="s">
        <v>474</v>
      </c>
      <c r="I298" s="1" t="s">
        <v>49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x14ac:dyDescent="0.3">
      <c r="A299" s="1">
        <v>3</v>
      </c>
      <c r="B299" s="1" t="s">
        <v>14</v>
      </c>
      <c r="C299" s="1" t="s">
        <v>472</v>
      </c>
      <c r="D299" s="1" t="s">
        <v>16</v>
      </c>
      <c r="E299" s="1" t="s">
        <v>17</v>
      </c>
      <c r="F299" s="1" t="s">
        <v>49</v>
      </c>
      <c r="G299" s="1" t="s">
        <v>63</v>
      </c>
      <c r="H299" s="1" t="s">
        <v>475</v>
      </c>
      <c r="I299" s="1" t="s">
        <v>49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7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7">
        <v>0</v>
      </c>
      <c r="AI299" s="7">
        <v>0</v>
      </c>
      <c r="AJ299" s="1">
        <v>0</v>
      </c>
    </row>
    <row r="300" spans="1:36" x14ac:dyDescent="0.3">
      <c r="A300" s="1">
        <v>4</v>
      </c>
      <c r="B300" s="1" t="s">
        <v>14</v>
      </c>
      <c r="C300" s="1" t="s">
        <v>472</v>
      </c>
      <c r="D300" s="1" t="s">
        <v>16</v>
      </c>
      <c r="E300" s="1" t="s">
        <v>17</v>
      </c>
      <c r="F300" s="1" t="s">
        <v>49</v>
      </c>
      <c r="G300" s="1" t="s">
        <v>63</v>
      </c>
      <c r="H300" s="1" t="s">
        <v>476</v>
      </c>
      <c r="I300" s="1" t="s">
        <v>49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x14ac:dyDescent="0.3">
      <c r="A301" s="1">
        <v>5</v>
      </c>
      <c r="B301" s="1" t="s">
        <v>14</v>
      </c>
      <c r="C301" s="1" t="s">
        <v>472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477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x14ac:dyDescent="0.3">
      <c r="A302" s="1">
        <v>6</v>
      </c>
      <c r="B302" s="1" t="s">
        <v>14</v>
      </c>
      <c r="C302" s="1" t="s">
        <v>472</v>
      </c>
      <c r="D302" s="1" t="s">
        <v>16</v>
      </c>
      <c r="E302" s="1" t="s">
        <v>17</v>
      </c>
      <c r="F302" s="1" t="s">
        <v>18</v>
      </c>
      <c r="G302" s="1" t="s">
        <v>69</v>
      </c>
      <c r="H302" s="1" t="s">
        <v>478</v>
      </c>
      <c r="I302" s="1" t="s">
        <v>21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x14ac:dyDescent="0.3">
      <c r="A303" s="1">
        <v>7</v>
      </c>
      <c r="B303" s="1" t="s">
        <v>14</v>
      </c>
      <c r="C303" s="1" t="s">
        <v>472</v>
      </c>
      <c r="D303" s="1" t="s">
        <v>16</v>
      </c>
      <c r="E303" s="1" t="s">
        <v>17</v>
      </c>
      <c r="F303" s="1" t="s">
        <v>29</v>
      </c>
      <c r="G303" s="1" t="s">
        <v>61</v>
      </c>
      <c r="H303" s="1" t="s">
        <v>479</v>
      </c>
      <c r="I303" s="1" t="s">
        <v>26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x14ac:dyDescent="0.3">
      <c r="A304" s="1">
        <v>8</v>
      </c>
      <c r="B304" s="1" t="s">
        <v>14</v>
      </c>
      <c r="C304" s="1" t="s">
        <v>472</v>
      </c>
      <c r="D304" s="1" t="s">
        <v>16</v>
      </c>
      <c r="E304" s="1" t="s">
        <v>17</v>
      </c>
      <c r="F304" s="1" t="s">
        <v>18</v>
      </c>
      <c r="G304" s="1" t="s">
        <v>19</v>
      </c>
      <c r="H304" s="1" t="s">
        <v>480</v>
      </c>
      <c r="I304" s="1" t="s">
        <v>21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x14ac:dyDescent="0.3">
      <c r="A305" s="1">
        <v>9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40</v>
      </c>
      <c r="G305" s="1" t="s">
        <v>242</v>
      </c>
      <c r="H305" s="1" t="s">
        <v>481</v>
      </c>
      <c r="I305" s="1" t="s">
        <v>26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x14ac:dyDescent="0.3">
      <c r="A306" s="1">
        <v>10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29</v>
      </c>
      <c r="G306" s="1" t="s">
        <v>61</v>
      </c>
      <c r="H306" s="1" t="s">
        <v>482</v>
      </c>
      <c r="I306" s="1" t="s">
        <v>26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x14ac:dyDescent="0.3">
      <c r="A307" s="1">
        <v>11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40</v>
      </c>
      <c r="G307" s="1" t="s">
        <v>242</v>
      </c>
      <c r="H307" s="1" t="s">
        <v>483</v>
      </c>
      <c r="I307" s="1" t="s">
        <v>26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x14ac:dyDescent="0.3">
      <c r="A308" s="1">
        <v>12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49</v>
      </c>
      <c r="G308" s="1" t="s">
        <v>63</v>
      </c>
      <c r="H308" s="1" t="s">
        <v>484</v>
      </c>
      <c r="I308" s="1" t="s">
        <v>49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x14ac:dyDescent="0.3">
      <c r="A309" s="1">
        <v>13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49</v>
      </c>
      <c r="G309" s="1" t="s">
        <v>63</v>
      </c>
      <c r="H309" s="1" t="s">
        <v>485</v>
      </c>
      <c r="I309" s="1" t="s">
        <v>49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x14ac:dyDescent="0.3">
      <c r="A310" s="1">
        <v>14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18</v>
      </c>
      <c r="G310" s="1" t="s">
        <v>104</v>
      </c>
      <c r="H310" s="1" t="s">
        <v>487</v>
      </c>
      <c r="I310" s="1" t="s">
        <v>21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x14ac:dyDescent="0.3">
      <c r="A311" s="1">
        <v>15</v>
      </c>
      <c r="B311" s="1" t="s">
        <v>14</v>
      </c>
      <c r="C311" s="1" t="s">
        <v>472</v>
      </c>
      <c r="D311" s="1" t="s">
        <v>16</v>
      </c>
      <c r="E311" s="1" t="s">
        <v>17</v>
      </c>
      <c r="F311" s="1" t="s">
        <v>49</v>
      </c>
      <c r="G311" s="1" t="s">
        <v>88</v>
      </c>
      <c r="H311" s="1" t="s">
        <v>488</v>
      </c>
      <c r="I311" s="1" t="s">
        <v>49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x14ac:dyDescent="0.3">
      <c r="A312" s="1">
        <v>16</v>
      </c>
      <c r="B312" s="1" t="s">
        <v>14</v>
      </c>
      <c r="C312" s="1" t="s">
        <v>472</v>
      </c>
      <c r="D312" s="1" t="s">
        <v>489</v>
      </c>
      <c r="E312" s="1" t="s">
        <v>17</v>
      </c>
      <c r="F312" s="1" t="s">
        <v>49</v>
      </c>
      <c r="G312" s="1" t="s">
        <v>88</v>
      </c>
      <c r="H312" s="1" t="s">
        <v>490</v>
      </c>
      <c r="I312" s="1" t="s">
        <v>49</v>
      </c>
      <c r="J312" s="1">
        <v>16</v>
      </c>
      <c r="K312" s="1">
        <v>630</v>
      </c>
      <c r="L312" s="1">
        <v>630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17</v>
      </c>
      <c r="B313" s="1" t="s">
        <v>14</v>
      </c>
      <c r="C313" s="1" t="s">
        <v>472</v>
      </c>
      <c r="D313" s="1" t="s">
        <v>507</v>
      </c>
      <c r="E313" s="1" t="s">
        <v>17</v>
      </c>
      <c r="F313" s="1" t="s">
        <v>49</v>
      </c>
      <c r="G313" s="1" t="s">
        <v>88</v>
      </c>
      <c r="H313" s="1" t="s">
        <v>91</v>
      </c>
      <c r="I313" s="1" t="s">
        <v>49</v>
      </c>
      <c r="J313" s="1">
        <v>16</v>
      </c>
      <c r="K313" s="1">
        <v>1645</v>
      </c>
      <c r="L313" s="1">
        <v>1645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18</v>
      </c>
      <c r="B314" s="1" t="s">
        <v>14</v>
      </c>
      <c r="C314" s="1" t="s">
        <v>472</v>
      </c>
      <c r="D314" s="1" t="s">
        <v>699</v>
      </c>
      <c r="E314" s="1" t="s">
        <v>17</v>
      </c>
      <c r="F314" s="1" t="s">
        <v>49</v>
      </c>
      <c r="G314" s="1" t="s">
        <v>88</v>
      </c>
      <c r="H314" s="1" t="s">
        <v>492</v>
      </c>
      <c r="I314" s="1" t="s">
        <v>49</v>
      </c>
      <c r="J314" s="1">
        <v>14</v>
      </c>
      <c r="K314" s="1">
        <v>596</v>
      </c>
      <c r="L314" s="1">
        <v>596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19</v>
      </c>
      <c r="B315" s="1" t="s">
        <v>14</v>
      </c>
      <c r="C315" s="1" t="s">
        <v>472</v>
      </c>
      <c r="D315" s="1" t="s">
        <v>109</v>
      </c>
      <c r="E315" s="1" t="s">
        <v>17</v>
      </c>
      <c r="F315" s="1" t="s">
        <v>49</v>
      </c>
      <c r="G315" s="1" t="s">
        <v>88</v>
      </c>
      <c r="H315" s="1" t="s">
        <v>93</v>
      </c>
      <c r="I315" s="1" t="s">
        <v>49</v>
      </c>
      <c r="J315" s="1">
        <v>18</v>
      </c>
      <c r="K315" s="1">
        <v>2283</v>
      </c>
      <c r="L315" s="1">
        <v>2283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20</v>
      </c>
      <c r="B316" s="1" t="s">
        <v>14</v>
      </c>
      <c r="C316" s="1" t="s">
        <v>472</v>
      </c>
      <c r="D316" s="1" t="s">
        <v>499</v>
      </c>
      <c r="E316" s="1" t="s">
        <v>17</v>
      </c>
      <c r="F316" s="1" t="s">
        <v>49</v>
      </c>
      <c r="G316" s="1" t="s">
        <v>88</v>
      </c>
      <c r="H316" s="1" t="s">
        <v>95</v>
      </c>
      <c r="I316" s="1" t="s">
        <v>49</v>
      </c>
      <c r="J316" s="1">
        <v>18</v>
      </c>
      <c r="K316" s="1">
        <v>1127</v>
      </c>
      <c r="L316" s="1">
        <v>1127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1">
        <v>21</v>
      </c>
      <c r="B317" s="1" t="s">
        <v>14</v>
      </c>
      <c r="C317" s="1" t="s">
        <v>472</v>
      </c>
      <c r="D317" s="1" t="s">
        <v>16</v>
      </c>
      <c r="E317" s="1" t="s">
        <v>17</v>
      </c>
      <c r="F317" s="1" t="s">
        <v>37</v>
      </c>
      <c r="G317" s="1" t="s">
        <v>38</v>
      </c>
      <c r="H317" s="1" t="s">
        <v>495</v>
      </c>
      <c r="I317" s="1" t="s">
        <v>198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x14ac:dyDescent="0.3">
      <c r="A318" s="1">
        <v>22</v>
      </c>
      <c r="B318" s="1" t="s">
        <v>14</v>
      </c>
      <c r="C318" s="1" t="s">
        <v>472</v>
      </c>
      <c r="D318" s="1" t="s">
        <v>16</v>
      </c>
      <c r="E318" s="1" t="s">
        <v>17</v>
      </c>
      <c r="F318" s="1" t="s">
        <v>29</v>
      </c>
      <c r="G318" s="1" t="s">
        <v>227</v>
      </c>
      <c r="H318" s="1" t="s">
        <v>496</v>
      </c>
      <c r="I318" s="1" t="s">
        <v>26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x14ac:dyDescent="0.3">
      <c r="A319" s="1">
        <v>23</v>
      </c>
      <c r="B319" s="1" t="s">
        <v>14</v>
      </c>
      <c r="C319" s="1" t="s">
        <v>472</v>
      </c>
      <c r="D319" s="1" t="s">
        <v>600</v>
      </c>
      <c r="E319" s="1" t="s">
        <v>17</v>
      </c>
      <c r="F319" s="1" t="s">
        <v>49</v>
      </c>
      <c r="G319" s="1" t="s">
        <v>101</v>
      </c>
      <c r="H319" s="1" t="s">
        <v>498</v>
      </c>
      <c r="I319" s="1" t="s">
        <v>49</v>
      </c>
      <c r="J319" s="1">
        <v>21</v>
      </c>
      <c r="K319" s="1">
        <v>706</v>
      </c>
      <c r="L319" s="1">
        <v>706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x14ac:dyDescent="0.3">
      <c r="A320" s="1">
        <v>24</v>
      </c>
      <c r="B320" s="1" t="s">
        <v>14</v>
      </c>
      <c r="C320" s="1" t="s">
        <v>472</v>
      </c>
      <c r="D320" s="1" t="s">
        <v>499</v>
      </c>
      <c r="E320" s="1" t="s">
        <v>17</v>
      </c>
      <c r="F320" s="1" t="s">
        <v>49</v>
      </c>
      <c r="G320" s="1" t="s">
        <v>101</v>
      </c>
      <c r="H320" s="1" t="s">
        <v>500</v>
      </c>
      <c r="I320" s="1" t="s">
        <v>49</v>
      </c>
      <c r="J320" s="1">
        <v>24</v>
      </c>
      <c r="K320" s="1">
        <v>1361</v>
      </c>
      <c r="L320" s="1">
        <v>1361</v>
      </c>
      <c r="M320" s="1">
        <v>85540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85540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85540</v>
      </c>
      <c r="AJ320" s="1">
        <v>62</v>
      </c>
    </row>
    <row r="321" spans="1:36" x14ac:dyDescent="0.3">
      <c r="A321" s="1">
        <v>25</v>
      </c>
      <c r="B321" s="1" t="s">
        <v>14</v>
      </c>
      <c r="C321" s="1" t="s">
        <v>472</v>
      </c>
      <c r="D321" s="1" t="s">
        <v>582</v>
      </c>
      <c r="E321" s="1" t="s">
        <v>17</v>
      </c>
      <c r="F321" s="1" t="s">
        <v>49</v>
      </c>
      <c r="G321" s="1" t="s">
        <v>101</v>
      </c>
      <c r="H321" s="1" t="s">
        <v>502</v>
      </c>
      <c r="I321" s="1" t="s">
        <v>49</v>
      </c>
      <c r="J321" s="1">
        <v>22</v>
      </c>
      <c r="K321" s="1">
        <v>850</v>
      </c>
      <c r="L321" s="1">
        <v>850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26</v>
      </c>
      <c r="B322" s="1" t="s">
        <v>14</v>
      </c>
      <c r="C322" s="1" t="s">
        <v>472</v>
      </c>
      <c r="D322" s="1" t="s">
        <v>514</v>
      </c>
      <c r="E322" s="1" t="s">
        <v>17</v>
      </c>
      <c r="F322" s="1" t="s">
        <v>49</v>
      </c>
      <c r="G322" s="1" t="s">
        <v>101</v>
      </c>
      <c r="H322" s="1" t="s">
        <v>504</v>
      </c>
      <c r="I322" s="1" t="s">
        <v>49</v>
      </c>
      <c r="J322" s="1">
        <v>21</v>
      </c>
      <c r="K322" s="1">
        <v>1043</v>
      </c>
      <c r="L322" s="1">
        <v>1043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x14ac:dyDescent="0.3">
      <c r="A323" s="1">
        <v>27</v>
      </c>
      <c r="B323" s="1" t="s">
        <v>14</v>
      </c>
      <c r="C323" s="1" t="s">
        <v>472</v>
      </c>
      <c r="D323" s="1" t="s">
        <v>585</v>
      </c>
      <c r="E323" s="1" t="s">
        <v>17</v>
      </c>
      <c r="F323" s="1" t="s">
        <v>49</v>
      </c>
      <c r="G323" s="1" t="s">
        <v>101</v>
      </c>
      <c r="H323" s="1" t="s">
        <v>506</v>
      </c>
      <c r="I323" s="1" t="s">
        <v>49</v>
      </c>
      <c r="J323" s="1">
        <v>23</v>
      </c>
      <c r="K323" s="1">
        <v>964</v>
      </c>
      <c r="L323" s="1">
        <v>964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28</v>
      </c>
      <c r="B324" s="1" t="s">
        <v>14</v>
      </c>
      <c r="C324" s="1" t="s">
        <v>472</v>
      </c>
      <c r="D324" s="1" t="s">
        <v>581</v>
      </c>
      <c r="E324" s="1" t="s">
        <v>17</v>
      </c>
      <c r="F324" s="1" t="s">
        <v>49</v>
      </c>
      <c r="G324" s="1" t="s">
        <v>101</v>
      </c>
      <c r="H324" s="1" t="s">
        <v>544</v>
      </c>
      <c r="I324" s="1" t="s">
        <v>49</v>
      </c>
      <c r="J324" s="1">
        <v>23</v>
      </c>
      <c r="K324" s="1">
        <v>1428</v>
      </c>
      <c r="L324" s="1">
        <v>1428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29</v>
      </c>
      <c r="B325" s="1" t="s">
        <v>14</v>
      </c>
      <c r="C325" s="1" t="s">
        <v>472</v>
      </c>
      <c r="D325" s="1" t="s">
        <v>16</v>
      </c>
      <c r="E325" s="1" t="s">
        <v>17</v>
      </c>
      <c r="F325" s="1" t="s">
        <v>49</v>
      </c>
      <c r="G325" s="1" t="s">
        <v>221</v>
      </c>
      <c r="H325" s="1" t="s">
        <v>509</v>
      </c>
      <c r="I325" s="1" t="s">
        <v>49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0</v>
      </c>
      <c r="AJ325" s="1">
        <v>0</v>
      </c>
    </row>
    <row r="326" spans="1:36" x14ac:dyDescent="0.3">
      <c r="A326" s="1">
        <v>30</v>
      </c>
      <c r="B326" s="1" t="s">
        <v>14</v>
      </c>
      <c r="C326" s="1" t="s">
        <v>472</v>
      </c>
      <c r="D326" s="1" t="s">
        <v>580</v>
      </c>
      <c r="E326" s="1" t="s">
        <v>17</v>
      </c>
      <c r="F326" s="1" t="s">
        <v>49</v>
      </c>
      <c r="G326" s="1" t="s">
        <v>101</v>
      </c>
      <c r="H326" s="1" t="s">
        <v>127</v>
      </c>
      <c r="I326" s="1" t="s">
        <v>49</v>
      </c>
      <c r="J326" s="1">
        <v>20</v>
      </c>
      <c r="K326" s="1">
        <v>819</v>
      </c>
      <c r="L326" s="1">
        <v>819</v>
      </c>
      <c r="M326" s="1">
        <v>78652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78652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78652</v>
      </c>
      <c r="AJ326" s="1">
        <v>96</v>
      </c>
    </row>
    <row r="327" spans="1:36" x14ac:dyDescent="0.3">
      <c r="A327" s="1">
        <v>31</v>
      </c>
      <c r="B327" s="1" t="s">
        <v>14</v>
      </c>
      <c r="C327" s="1" t="s">
        <v>472</v>
      </c>
      <c r="D327" s="1" t="s">
        <v>601</v>
      </c>
      <c r="E327" s="1" t="s">
        <v>17</v>
      </c>
      <c r="F327" s="1" t="s">
        <v>49</v>
      </c>
      <c r="G327" s="1" t="s">
        <v>101</v>
      </c>
      <c r="H327" s="1" t="s">
        <v>511</v>
      </c>
      <c r="I327" s="1" t="s">
        <v>49</v>
      </c>
      <c r="J327" s="1">
        <v>20</v>
      </c>
      <c r="K327" s="1">
        <v>1372</v>
      </c>
      <c r="L327" s="1">
        <v>1372</v>
      </c>
      <c r="M327" s="1">
        <v>111458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111458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111458</v>
      </c>
      <c r="AJ327" s="1">
        <v>81</v>
      </c>
    </row>
    <row r="328" spans="1:36" x14ac:dyDescent="0.3">
      <c r="A328" s="1">
        <v>32</v>
      </c>
      <c r="B328" s="1" t="s">
        <v>14</v>
      </c>
      <c r="C328" s="1" t="s">
        <v>472</v>
      </c>
      <c r="D328" s="1" t="s">
        <v>16</v>
      </c>
      <c r="E328" s="1" t="s">
        <v>17</v>
      </c>
      <c r="F328" s="1" t="s">
        <v>29</v>
      </c>
      <c r="G328" s="1" t="s">
        <v>98</v>
      </c>
      <c r="H328" s="1" t="s">
        <v>516</v>
      </c>
      <c r="I328" s="1" t="s">
        <v>26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0</v>
      </c>
      <c r="AJ328" s="1">
        <v>0</v>
      </c>
    </row>
    <row r="329" spans="1:36" x14ac:dyDescent="0.3">
      <c r="A329" s="1">
        <v>33</v>
      </c>
      <c r="B329" s="1" t="s">
        <v>14</v>
      </c>
      <c r="C329" s="1" t="s">
        <v>472</v>
      </c>
      <c r="D329" s="1" t="s">
        <v>700</v>
      </c>
      <c r="E329" s="1" t="s">
        <v>17</v>
      </c>
      <c r="F329" s="1" t="s">
        <v>29</v>
      </c>
      <c r="G329" s="1" t="s">
        <v>61</v>
      </c>
      <c r="H329" s="1" t="s">
        <v>518</v>
      </c>
      <c r="I329" s="1" t="s">
        <v>26</v>
      </c>
      <c r="J329" s="1">
        <v>21</v>
      </c>
      <c r="K329" s="1">
        <v>1920</v>
      </c>
      <c r="L329" s="1">
        <v>1920</v>
      </c>
      <c r="M329" s="1">
        <v>279000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279000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279000</v>
      </c>
      <c r="AJ329" s="1">
        <v>145</v>
      </c>
    </row>
    <row r="330" spans="1:36" x14ac:dyDescent="0.3">
      <c r="A330" s="1">
        <v>34</v>
      </c>
      <c r="B330" s="1" t="s">
        <v>14</v>
      </c>
      <c r="C330" s="1" t="s">
        <v>472</v>
      </c>
      <c r="D330" s="1" t="s">
        <v>584</v>
      </c>
      <c r="E330" s="1" t="s">
        <v>17</v>
      </c>
      <c r="F330" s="1" t="s">
        <v>29</v>
      </c>
      <c r="G330" s="1" t="s">
        <v>61</v>
      </c>
      <c r="H330" s="1" t="s">
        <v>520</v>
      </c>
      <c r="I330" s="1" t="s">
        <v>26</v>
      </c>
      <c r="J330" s="1">
        <v>23</v>
      </c>
      <c r="K330" s="1">
        <v>1932</v>
      </c>
      <c r="L330" s="1">
        <v>1932</v>
      </c>
      <c r="M330" s="1">
        <v>180000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180000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180000</v>
      </c>
      <c r="AJ330" s="1">
        <v>93</v>
      </c>
    </row>
    <row r="331" spans="1:36" x14ac:dyDescent="0.3">
      <c r="A331" s="1">
        <v>35</v>
      </c>
      <c r="B331" s="1" t="s">
        <v>14</v>
      </c>
      <c r="C331" s="1" t="s">
        <v>472</v>
      </c>
      <c r="D331" s="1" t="s">
        <v>602</v>
      </c>
      <c r="E331" s="1" t="s">
        <v>32</v>
      </c>
      <c r="F331" s="1" t="s">
        <v>29</v>
      </c>
      <c r="G331" s="1" t="s">
        <v>33</v>
      </c>
      <c r="H331" s="1" t="s">
        <v>226</v>
      </c>
      <c r="I331" s="1" t="s">
        <v>26</v>
      </c>
      <c r="J331" s="1">
        <v>22</v>
      </c>
      <c r="K331" s="1">
        <v>1799</v>
      </c>
      <c r="L331" s="1">
        <v>1799</v>
      </c>
      <c r="M331" s="1">
        <v>270000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270000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270000</v>
      </c>
      <c r="AJ331" s="1">
        <v>150</v>
      </c>
    </row>
    <row r="332" spans="1:36" x14ac:dyDescent="0.3">
      <c r="A332" s="1">
        <v>36</v>
      </c>
      <c r="B332" s="1" t="s">
        <v>14</v>
      </c>
      <c r="C332" s="1" t="s">
        <v>472</v>
      </c>
      <c r="D332" s="1" t="s">
        <v>586</v>
      </c>
      <c r="E332" s="1" t="s">
        <v>32</v>
      </c>
      <c r="F332" s="1" t="s">
        <v>29</v>
      </c>
      <c r="G332" s="1" t="s">
        <v>33</v>
      </c>
      <c r="H332" s="1" t="s">
        <v>522</v>
      </c>
      <c r="I332" s="1" t="s">
        <v>26</v>
      </c>
      <c r="J332" s="1">
        <v>24</v>
      </c>
      <c r="K332" s="1">
        <v>2238</v>
      </c>
      <c r="L332" s="1">
        <v>2238</v>
      </c>
      <c r="M332" s="1">
        <v>284000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284000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284000</v>
      </c>
      <c r="AJ332" s="1">
        <v>126</v>
      </c>
    </row>
    <row r="333" spans="1:36" x14ac:dyDescent="0.3">
      <c r="A333" s="1">
        <v>37</v>
      </c>
      <c r="B333" s="1" t="s">
        <v>14</v>
      </c>
      <c r="C333" s="1" t="s">
        <v>472</v>
      </c>
      <c r="D333" s="1" t="s">
        <v>16</v>
      </c>
      <c r="E333" s="1" t="s">
        <v>17</v>
      </c>
      <c r="F333" s="1" t="s">
        <v>29</v>
      </c>
      <c r="G333" s="1" t="s">
        <v>38</v>
      </c>
      <c r="H333" s="1" t="s">
        <v>523</v>
      </c>
      <c r="I333" s="1" t="s">
        <v>21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0</v>
      </c>
      <c r="AJ333" s="1">
        <v>0</v>
      </c>
    </row>
    <row r="334" spans="1:36" x14ac:dyDescent="0.3">
      <c r="A334" s="1">
        <v>38</v>
      </c>
      <c r="B334" s="1" t="s">
        <v>14</v>
      </c>
      <c r="C334" s="1" t="s">
        <v>472</v>
      </c>
      <c r="D334" s="1" t="s">
        <v>16</v>
      </c>
      <c r="E334" s="1" t="s">
        <v>17</v>
      </c>
      <c r="F334" s="1" t="s">
        <v>49</v>
      </c>
      <c r="G334" s="1" t="s">
        <v>221</v>
      </c>
      <c r="H334" s="1" t="s">
        <v>524</v>
      </c>
      <c r="I334" s="1" t="s">
        <v>49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0</v>
      </c>
      <c r="AJ334" s="1">
        <v>0</v>
      </c>
    </row>
    <row r="335" spans="1:36" x14ac:dyDescent="0.3">
      <c r="A335" s="1">
        <v>39</v>
      </c>
      <c r="B335" s="1" t="s">
        <v>14</v>
      </c>
      <c r="C335" s="1" t="s">
        <v>472</v>
      </c>
      <c r="D335" s="1" t="s">
        <v>16</v>
      </c>
      <c r="E335" s="1" t="s">
        <v>17</v>
      </c>
      <c r="F335" s="1" t="s">
        <v>37</v>
      </c>
      <c r="G335" s="1" t="s">
        <v>123</v>
      </c>
      <c r="H335" s="1" t="s">
        <v>525</v>
      </c>
      <c r="I335" s="1" t="s">
        <v>21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x14ac:dyDescent="0.3">
      <c r="A336" s="1">
        <v>40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49</v>
      </c>
      <c r="G336" s="1" t="s">
        <v>101</v>
      </c>
      <c r="H336" s="1" t="s">
        <v>526</v>
      </c>
      <c r="I336" s="1" t="s">
        <v>49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x14ac:dyDescent="0.3">
      <c r="A337" s="1">
        <v>41</v>
      </c>
      <c r="B337" s="1" t="s">
        <v>14</v>
      </c>
      <c r="C337" s="1" t="s">
        <v>472</v>
      </c>
      <c r="D337" s="1" t="s">
        <v>16</v>
      </c>
      <c r="E337" s="1" t="s">
        <v>17</v>
      </c>
      <c r="F337" s="1" t="s">
        <v>29</v>
      </c>
      <c r="G337" s="1" t="s">
        <v>44</v>
      </c>
      <c r="H337" s="1" t="s">
        <v>527</v>
      </c>
      <c r="I337" s="1" t="s">
        <v>21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0</v>
      </c>
      <c r="AJ337" s="1">
        <v>0</v>
      </c>
    </row>
    <row r="338" spans="1:36" x14ac:dyDescent="0.3">
      <c r="A338" s="1">
        <v>42</v>
      </c>
      <c r="B338" s="1" t="s">
        <v>14</v>
      </c>
      <c r="C338" s="1" t="s">
        <v>472</v>
      </c>
      <c r="D338" s="1" t="s">
        <v>16</v>
      </c>
      <c r="E338" s="1" t="s">
        <v>17</v>
      </c>
      <c r="F338" s="1" t="s">
        <v>29</v>
      </c>
      <c r="G338" s="1" t="s">
        <v>44</v>
      </c>
      <c r="H338" s="1" t="s">
        <v>528</v>
      </c>
      <c r="I338" s="1" t="s">
        <v>21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x14ac:dyDescent="0.3">
      <c r="A339" s="1">
        <v>43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29</v>
      </c>
      <c r="G339" s="1" t="s">
        <v>44</v>
      </c>
      <c r="H339" s="1" t="s">
        <v>529</v>
      </c>
      <c r="I339" s="1" t="s">
        <v>21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x14ac:dyDescent="0.3">
      <c r="A340" s="1">
        <v>44</v>
      </c>
      <c r="B340" s="1" t="s">
        <v>14</v>
      </c>
      <c r="C340" s="1" t="s">
        <v>472</v>
      </c>
      <c r="D340" s="1" t="s">
        <v>16</v>
      </c>
      <c r="E340" s="1" t="s">
        <v>17</v>
      </c>
      <c r="F340" s="1" t="s">
        <v>29</v>
      </c>
      <c r="G340" s="1" t="s">
        <v>44</v>
      </c>
      <c r="H340" s="1" t="s">
        <v>530</v>
      </c>
      <c r="I340" s="1" t="s">
        <v>21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x14ac:dyDescent="0.3">
      <c r="A341" s="1">
        <v>45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29</v>
      </c>
      <c r="G341" s="1" t="s">
        <v>44</v>
      </c>
      <c r="H341" s="1" t="s">
        <v>531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x14ac:dyDescent="0.3">
      <c r="A342" s="1">
        <v>46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29</v>
      </c>
      <c r="G342" s="1" t="s">
        <v>44</v>
      </c>
      <c r="H342" s="1" t="s">
        <v>532</v>
      </c>
      <c r="I342" s="1" t="s">
        <v>21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x14ac:dyDescent="0.3">
      <c r="A343" s="1">
        <v>47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37</v>
      </c>
      <c r="G343" s="1" t="s">
        <v>533</v>
      </c>
      <c r="H343" s="1" t="s">
        <v>534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x14ac:dyDescent="0.3">
      <c r="A344" s="1">
        <v>48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18</v>
      </c>
      <c r="G344" s="1" t="s">
        <v>368</v>
      </c>
      <c r="H344" s="1" t="s">
        <v>535</v>
      </c>
      <c r="I344" s="1" t="s">
        <v>21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x14ac:dyDescent="0.3">
      <c r="A345" s="1">
        <v>49</v>
      </c>
      <c r="B345" s="1" t="s">
        <v>14</v>
      </c>
      <c r="C345" s="1" t="s">
        <v>472</v>
      </c>
      <c r="D345" s="1" t="s">
        <v>16</v>
      </c>
      <c r="E345" s="1" t="s">
        <v>17</v>
      </c>
      <c r="F345" s="1" t="s">
        <v>18</v>
      </c>
      <c r="G345" s="1" t="s">
        <v>368</v>
      </c>
      <c r="H345" s="1" t="s">
        <v>536</v>
      </c>
      <c r="I345" s="1" t="s">
        <v>21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0</v>
      </c>
      <c r="AJ345" s="1">
        <v>0</v>
      </c>
    </row>
    <row r="346" spans="1:36" x14ac:dyDescent="0.3">
      <c r="A346" s="1">
        <v>50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18</v>
      </c>
      <c r="G346" s="1" t="s">
        <v>368</v>
      </c>
      <c r="H346" s="1" t="s">
        <v>537</v>
      </c>
      <c r="I346" s="1" t="s">
        <v>21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x14ac:dyDescent="0.3">
      <c r="A347" s="1">
        <v>51</v>
      </c>
      <c r="B347" s="1" t="s">
        <v>14</v>
      </c>
      <c r="C347" s="1" t="s">
        <v>472</v>
      </c>
      <c r="D347" s="1" t="s">
        <v>16</v>
      </c>
      <c r="E347" s="1" t="s">
        <v>17</v>
      </c>
      <c r="F347" s="1" t="s">
        <v>18</v>
      </c>
      <c r="G347" s="1" t="s">
        <v>368</v>
      </c>
      <c r="H347" s="1" t="s">
        <v>538</v>
      </c>
      <c r="I347" s="1" t="s">
        <v>21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x14ac:dyDescent="0.3">
      <c r="A348" s="1">
        <v>52</v>
      </c>
      <c r="B348" s="1" t="s">
        <v>14</v>
      </c>
      <c r="C348" s="1" t="s">
        <v>472</v>
      </c>
      <c r="D348" s="1" t="s">
        <v>16</v>
      </c>
      <c r="E348" s="1" t="s">
        <v>17</v>
      </c>
      <c r="F348" s="1" t="s">
        <v>18</v>
      </c>
      <c r="G348" s="1" t="s">
        <v>368</v>
      </c>
      <c r="H348" s="1" t="s">
        <v>539</v>
      </c>
      <c r="I348" s="1" t="s">
        <v>21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0</v>
      </c>
      <c r="AJ348" s="1">
        <v>0</v>
      </c>
    </row>
    <row r="349" spans="1:36" x14ac:dyDescent="0.3">
      <c r="A349" s="1">
        <v>53</v>
      </c>
      <c r="B349" s="1" t="s">
        <v>14</v>
      </c>
      <c r="C349" s="1" t="s">
        <v>472</v>
      </c>
      <c r="D349" s="1" t="s">
        <v>16</v>
      </c>
      <c r="E349" s="1" t="s">
        <v>17</v>
      </c>
      <c r="F349" s="1" t="s">
        <v>29</v>
      </c>
      <c r="G349" s="1" t="s">
        <v>246</v>
      </c>
      <c r="H349" s="1" t="s">
        <v>540</v>
      </c>
      <c r="I349" s="1" t="s">
        <v>26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7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7">
        <v>0</v>
      </c>
      <c r="AI349" s="7">
        <v>0</v>
      </c>
      <c r="AJ349" s="1">
        <v>0</v>
      </c>
    </row>
    <row r="350" spans="1:36" x14ac:dyDescent="0.3">
      <c r="A350" s="2"/>
      <c r="B350" s="2" t="s">
        <v>47</v>
      </c>
      <c r="C350" s="2" t="s">
        <v>472</v>
      </c>
      <c r="D350" s="2"/>
      <c r="E350" s="2"/>
      <c r="F350" s="2"/>
      <c r="G350" s="2"/>
      <c r="H350" s="2"/>
      <c r="I350" s="2"/>
      <c r="J350" s="2"/>
      <c r="K350" s="2">
        <v>22713</v>
      </c>
      <c r="L350" s="2">
        <v>22713</v>
      </c>
      <c r="M350" s="2">
        <v>1288650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1288650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1288650</v>
      </c>
      <c r="AJ350" s="2"/>
    </row>
    <row r="351" spans="1:36" x14ac:dyDescent="0.3">
      <c r="A351" s="1">
        <v>1</v>
      </c>
      <c r="B351" s="1" t="s">
        <v>14</v>
      </c>
      <c r="C351" s="1" t="s">
        <v>541</v>
      </c>
      <c r="D351" s="1" t="s">
        <v>715</v>
      </c>
      <c r="E351" s="1" t="s">
        <v>17</v>
      </c>
      <c r="F351" s="1" t="s">
        <v>29</v>
      </c>
      <c r="G351" s="1" t="s">
        <v>144</v>
      </c>
      <c r="H351" s="1" t="s">
        <v>285</v>
      </c>
      <c r="I351" s="1" t="s">
        <v>21</v>
      </c>
      <c r="J351" s="1">
        <v>8</v>
      </c>
      <c r="K351" s="1">
        <v>686</v>
      </c>
      <c r="L351" s="1">
        <v>638</v>
      </c>
      <c r="M351" s="1">
        <v>60000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7">
        <v>60000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7">
        <v>0</v>
      </c>
      <c r="AI351" s="7">
        <v>60000</v>
      </c>
      <c r="AJ351" s="1">
        <v>87</v>
      </c>
    </row>
    <row r="352" spans="1:36" x14ac:dyDescent="0.3">
      <c r="A352" s="2"/>
      <c r="B352" s="2" t="s">
        <v>47</v>
      </c>
      <c r="C352" s="2" t="s">
        <v>541</v>
      </c>
      <c r="D352" s="2"/>
      <c r="E352" s="2"/>
      <c r="F352" s="2"/>
      <c r="G352" s="2"/>
      <c r="H352" s="2"/>
      <c r="I352" s="2"/>
      <c r="J352" s="2"/>
      <c r="K352" s="2">
        <v>686</v>
      </c>
      <c r="L352" s="2">
        <v>638</v>
      </c>
      <c r="M352" s="2">
        <v>60000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60000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60000</v>
      </c>
      <c r="AJ352" s="2"/>
    </row>
    <row r="353" spans="1:36" x14ac:dyDescent="0.3">
      <c r="A353" s="1">
        <v>1</v>
      </c>
      <c r="B353" s="1" t="s">
        <v>14</v>
      </c>
      <c r="C353" s="1" t="s">
        <v>545</v>
      </c>
      <c r="D353" s="1" t="s">
        <v>87</v>
      </c>
      <c r="E353" s="1" t="s">
        <v>17</v>
      </c>
      <c r="F353" s="1" t="s">
        <v>29</v>
      </c>
      <c r="G353" s="1" t="s">
        <v>144</v>
      </c>
      <c r="H353" s="1" t="s">
        <v>546</v>
      </c>
      <c r="I353" s="1" t="s">
        <v>21</v>
      </c>
      <c r="J353" s="1">
        <v>5</v>
      </c>
      <c r="K353" s="1">
        <v>387</v>
      </c>
      <c r="L353" s="1">
        <v>387</v>
      </c>
      <c r="M353" s="1">
        <v>50000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50000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50000</v>
      </c>
      <c r="AJ353" s="1">
        <v>129</v>
      </c>
    </row>
    <row r="354" spans="1:36" x14ac:dyDescent="0.3">
      <c r="A354" s="2"/>
      <c r="B354" s="2" t="s">
        <v>47</v>
      </c>
      <c r="C354" s="2" t="s">
        <v>545</v>
      </c>
      <c r="D354" s="2"/>
      <c r="E354" s="2"/>
      <c r="F354" s="2"/>
      <c r="G354" s="2"/>
      <c r="H354" s="2"/>
      <c r="I354" s="2"/>
      <c r="J354" s="2"/>
      <c r="K354" s="2">
        <v>387</v>
      </c>
      <c r="L354" s="2">
        <v>387</v>
      </c>
      <c r="M354" s="2">
        <v>50000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50000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50000</v>
      </c>
      <c r="AJ354" s="2"/>
    </row>
    <row r="355" spans="1:36" x14ac:dyDescent="0.3">
      <c r="A355" s="1">
        <v>1</v>
      </c>
      <c r="B355" s="1" t="s">
        <v>14</v>
      </c>
      <c r="C355" s="1" t="s">
        <v>547</v>
      </c>
      <c r="D355" s="1" t="s">
        <v>313</v>
      </c>
      <c r="E355" s="1" t="s">
        <v>17</v>
      </c>
      <c r="F355" s="1" t="s">
        <v>49</v>
      </c>
      <c r="G355" s="1" t="s">
        <v>101</v>
      </c>
      <c r="H355" s="1" t="s">
        <v>102</v>
      </c>
      <c r="I355" s="1" t="s">
        <v>49</v>
      </c>
      <c r="J355" s="1">
        <v>11</v>
      </c>
      <c r="K355" s="1">
        <v>1308</v>
      </c>
      <c r="L355" s="1">
        <v>1308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0</v>
      </c>
      <c r="AJ355" s="1">
        <v>0</v>
      </c>
    </row>
    <row r="356" spans="1:36" x14ac:dyDescent="0.3">
      <c r="A356" s="1">
        <v>2</v>
      </c>
      <c r="B356" s="1" t="s">
        <v>14</v>
      </c>
      <c r="C356" s="1" t="s">
        <v>547</v>
      </c>
      <c r="D356" s="1" t="s">
        <v>16</v>
      </c>
      <c r="E356" s="1" t="s">
        <v>17</v>
      </c>
      <c r="F356" s="1" t="s">
        <v>29</v>
      </c>
      <c r="G356" s="1" t="s">
        <v>44</v>
      </c>
      <c r="H356" s="1" t="s">
        <v>548</v>
      </c>
      <c r="I356" s="1" t="s">
        <v>21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7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7">
        <v>0</v>
      </c>
      <c r="AI356" s="7">
        <v>0</v>
      </c>
      <c r="AJ356" s="1">
        <v>0</v>
      </c>
    </row>
    <row r="357" spans="1:36" x14ac:dyDescent="0.3">
      <c r="A357" s="2"/>
      <c r="B357" s="2" t="s">
        <v>47</v>
      </c>
      <c r="C357" s="2" t="s">
        <v>547</v>
      </c>
      <c r="D357" s="2"/>
      <c r="E357" s="2"/>
      <c r="F357" s="2"/>
      <c r="G357" s="2"/>
      <c r="H357" s="2"/>
      <c r="I357" s="2"/>
      <c r="J357" s="2"/>
      <c r="K357" s="2">
        <v>1308</v>
      </c>
      <c r="L357" s="2">
        <v>1308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/>
    </row>
    <row r="358" spans="1:36" x14ac:dyDescent="0.3">
      <c r="A358" s="2"/>
      <c r="B358" s="2" t="s">
        <v>12</v>
      </c>
      <c r="C358" s="2" t="s">
        <v>14</v>
      </c>
      <c r="D358" s="2"/>
      <c r="E358" s="2"/>
      <c r="F358" s="2"/>
      <c r="G358" s="2"/>
      <c r="H358" s="2"/>
      <c r="I358" s="2"/>
      <c r="J358" s="2"/>
      <c r="K358" s="2">
        <v>205845</v>
      </c>
      <c r="L358" s="2">
        <v>205753</v>
      </c>
      <c r="M358" s="2">
        <v>20506508</v>
      </c>
      <c r="N358" s="2">
        <v>4600</v>
      </c>
      <c r="O358" s="2">
        <v>0</v>
      </c>
      <c r="P358" s="2">
        <v>0</v>
      </c>
      <c r="Q358" s="2">
        <v>5000</v>
      </c>
      <c r="R358" s="2">
        <v>0</v>
      </c>
      <c r="S358" s="2">
        <v>0</v>
      </c>
      <c r="T358" s="2">
        <v>0</v>
      </c>
      <c r="U358" s="2">
        <v>0</v>
      </c>
      <c r="V358" s="2">
        <v>65980</v>
      </c>
      <c r="W358" s="2">
        <v>20582088</v>
      </c>
      <c r="X358" s="2">
        <v>0</v>
      </c>
      <c r="Y358" s="2">
        <v>0</v>
      </c>
      <c r="Z358" s="2">
        <v>11900</v>
      </c>
      <c r="AA358" s="2">
        <v>3200</v>
      </c>
      <c r="AB358" s="2">
        <v>0</v>
      </c>
      <c r="AC358" s="2">
        <v>0</v>
      </c>
      <c r="AD358" s="2">
        <v>0</v>
      </c>
      <c r="AE358" s="2">
        <v>10000</v>
      </c>
      <c r="AF358" s="2">
        <v>0</v>
      </c>
      <c r="AG358" s="2">
        <v>0</v>
      </c>
      <c r="AH358" s="2">
        <v>25100</v>
      </c>
      <c r="AI358" s="2">
        <v>20607188</v>
      </c>
      <c r="AJ358" s="2"/>
    </row>
    <row r="359" spans="1:36" x14ac:dyDescent="0.3">
      <c r="A359" s="3">
        <v>342</v>
      </c>
      <c r="B359" s="3"/>
      <c r="C359" s="3"/>
      <c r="D359" s="3"/>
      <c r="E359" s="3"/>
      <c r="F359" s="3"/>
      <c r="G359" s="3"/>
      <c r="H359" s="3"/>
      <c r="I359" s="3"/>
      <c r="J359" s="3"/>
      <c r="K359" s="3">
        <v>205845</v>
      </c>
      <c r="L359" s="3">
        <v>205753</v>
      </c>
      <c r="M359" s="3">
        <v>20506508</v>
      </c>
      <c r="N359" s="3">
        <v>4600</v>
      </c>
      <c r="O359" s="3">
        <v>0</v>
      </c>
      <c r="P359" s="3">
        <v>0</v>
      </c>
      <c r="Q359" s="3">
        <v>5000</v>
      </c>
      <c r="R359" s="3">
        <v>0</v>
      </c>
      <c r="S359" s="3">
        <v>0</v>
      </c>
      <c r="T359" s="3">
        <v>0</v>
      </c>
      <c r="U359" s="3">
        <v>0</v>
      </c>
      <c r="V359" s="3">
        <v>65980</v>
      </c>
      <c r="W359" s="3">
        <v>20582088</v>
      </c>
      <c r="X359" s="3">
        <v>0</v>
      </c>
      <c r="Y359" s="3">
        <v>0</v>
      </c>
      <c r="Z359" s="3">
        <v>11900</v>
      </c>
      <c r="AA359" s="3">
        <v>3200</v>
      </c>
      <c r="AB359" s="3">
        <v>0</v>
      </c>
      <c r="AC359" s="3">
        <v>0</v>
      </c>
      <c r="AD359" s="3">
        <v>0</v>
      </c>
      <c r="AE359" s="3">
        <v>10000</v>
      </c>
      <c r="AF359" s="3">
        <v>0</v>
      </c>
      <c r="AG359" s="3">
        <v>0</v>
      </c>
      <c r="AH359" s="3">
        <v>25100</v>
      </c>
      <c r="AI359" s="3">
        <v>20607188</v>
      </c>
      <c r="AJ359" s="3"/>
    </row>
    <row r="360" spans="1:3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7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7"/>
      <c r="AJ360" s="1"/>
    </row>
  </sheetData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79998168889431442"/>
  </sheetPr>
  <dimension ref="A1:AQ359"/>
  <sheetViews>
    <sheetView topLeftCell="A265" zoomScale="70" zoomScaleNormal="70" workbookViewId="0">
      <selection activeCell="C290" sqref="C290:C294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612</v>
      </c>
      <c r="B1" s="114" t="s">
        <v>613</v>
      </c>
      <c r="C1" s="116" t="s">
        <v>657</v>
      </c>
      <c r="D1" s="116" t="s">
        <v>658</v>
      </c>
      <c r="E1" s="114" t="s">
        <v>659</v>
      </c>
      <c r="F1" s="114" t="s">
        <v>660</v>
      </c>
      <c r="G1" s="114" t="s">
        <v>618</v>
      </c>
      <c r="H1" s="114" t="s">
        <v>619</v>
      </c>
      <c r="I1" s="114" t="s">
        <v>620</v>
      </c>
      <c r="J1" s="114" t="s">
        <v>716</v>
      </c>
      <c r="K1" s="115" t="s">
        <v>622</v>
      </c>
      <c r="L1" s="115" t="s">
        <v>717</v>
      </c>
      <c r="M1" s="110" t="s">
        <v>624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718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665</v>
      </c>
      <c r="AJ1" s="113" t="s">
        <v>627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678</v>
      </c>
      <c r="AI2" s="113"/>
      <c r="AJ2" s="113" t="s">
        <v>627</v>
      </c>
    </row>
    <row r="3" spans="1:43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719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11</v>
      </c>
      <c r="K6" s="1">
        <v>436</v>
      </c>
      <c r="L6" s="1">
        <v>436</v>
      </c>
      <c r="M6" s="1">
        <v>50000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50000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50000</v>
      </c>
      <c r="AJ6" s="1">
        <v>114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28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8</v>
      </c>
      <c r="K7" s="1">
        <v>1606</v>
      </c>
      <c r="L7" s="1">
        <v>1606</v>
      </c>
      <c r="M7" s="1">
        <v>150000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150000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150000</v>
      </c>
      <c r="AJ7" s="1">
        <v>93</v>
      </c>
    </row>
    <row r="8" spans="1:43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x14ac:dyDescent="0.3">
      <c r="A12" s="1">
        <v>10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0</v>
      </c>
      <c r="AJ12" s="1">
        <v>0</v>
      </c>
    </row>
    <row r="13" spans="1:43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2042</v>
      </c>
      <c r="L14" s="2">
        <v>2042</v>
      </c>
      <c r="M14" s="2">
        <v>200000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200000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200000</v>
      </c>
      <c r="AJ14" s="2"/>
    </row>
    <row r="15" spans="1:43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8</v>
      </c>
      <c r="K17" s="1">
        <v>477</v>
      </c>
      <c r="L17" s="1">
        <v>477</v>
      </c>
      <c r="M17" s="1">
        <v>50000</v>
      </c>
      <c r="N17" s="1">
        <v>0</v>
      </c>
      <c r="O17" s="1">
        <v>0</v>
      </c>
      <c r="P17" s="1">
        <v>0</v>
      </c>
      <c r="Q17" s="1">
        <v>36000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86000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86000</v>
      </c>
      <c r="AJ17" s="1">
        <v>104</v>
      </c>
    </row>
    <row r="18" spans="1:36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15</v>
      </c>
      <c r="K19" s="1">
        <v>1611</v>
      </c>
      <c r="L19" s="1">
        <v>1611</v>
      </c>
      <c r="M19" s="1">
        <v>200000</v>
      </c>
      <c r="N19" s="1">
        <v>0</v>
      </c>
      <c r="O19" s="1">
        <v>0</v>
      </c>
      <c r="P19" s="1">
        <v>0</v>
      </c>
      <c r="Q19" s="1">
        <v>36000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236000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236000</v>
      </c>
      <c r="AJ19" s="1">
        <v>124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2088</v>
      </c>
      <c r="L20" s="2">
        <v>2088</v>
      </c>
      <c r="M20" s="2">
        <v>250000</v>
      </c>
      <c r="N20" s="2">
        <v>0</v>
      </c>
      <c r="O20" s="2">
        <v>0</v>
      </c>
      <c r="P20" s="2">
        <v>0</v>
      </c>
      <c r="Q20" s="2">
        <v>72000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322000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322000</v>
      </c>
      <c r="AJ20" s="2"/>
    </row>
    <row r="21" spans="1:36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x14ac:dyDescent="0.3">
      <c r="A34" s="1">
        <v>14</v>
      </c>
      <c r="B34" s="1" t="s">
        <v>14</v>
      </c>
      <c r="C34" s="1" t="s">
        <v>60</v>
      </c>
      <c r="D34" s="1" t="s">
        <v>16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0</v>
      </c>
      <c r="AJ34" s="1">
        <v>0</v>
      </c>
    </row>
    <row r="35" spans="1:36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92</v>
      </c>
      <c r="E37" s="1" t="s">
        <v>17</v>
      </c>
      <c r="F37" s="1" t="s">
        <v>29</v>
      </c>
      <c r="G37" s="1" t="s">
        <v>30</v>
      </c>
      <c r="H37" s="1" t="s">
        <v>392</v>
      </c>
      <c r="I37" s="1" t="s">
        <v>21</v>
      </c>
      <c r="J37" s="1">
        <v>18</v>
      </c>
      <c r="K37" s="1">
        <v>1299</v>
      </c>
      <c r="L37" s="1">
        <v>1299</v>
      </c>
      <c r="M37" s="1">
        <v>176000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176000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176000</v>
      </c>
      <c r="AJ37" s="1">
        <v>135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131</v>
      </c>
      <c r="E38" s="1" t="s">
        <v>17</v>
      </c>
      <c r="F38" s="1" t="s">
        <v>29</v>
      </c>
      <c r="G38" s="1" t="s">
        <v>30</v>
      </c>
      <c r="H38" s="1" t="s">
        <v>323</v>
      </c>
      <c r="I38" s="1" t="s">
        <v>21</v>
      </c>
      <c r="J38" s="1">
        <v>17</v>
      </c>
      <c r="K38" s="1">
        <v>978</v>
      </c>
      <c r="L38" s="1">
        <v>978</v>
      </c>
      <c r="M38" s="1">
        <v>100000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100000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100000</v>
      </c>
      <c r="AJ38" s="1">
        <v>102</v>
      </c>
    </row>
    <row r="39" spans="1:36" x14ac:dyDescent="0.3">
      <c r="A39" s="1">
        <v>19</v>
      </c>
      <c r="B39" s="1" t="s">
        <v>14</v>
      </c>
      <c r="C39" s="1" t="s">
        <v>60</v>
      </c>
      <c r="D39" s="1" t="s">
        <v>16</v>
      </c>
      <c r="E39" s="1" t="s">
        <v>17</v>
      </c>
      <c r="F39" s="1" t="s">
        <v>29</v>
      </c>
      <c r="G39" s="1" t="s">
        <v>85</v>
      </c>
      <c r="H39" s="1" t="s">
        <v>86</v>
      </c>
      <c r="I39" s="1" t="s">
        <v>26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603</v>
      </c>
      <c r="E40" s="1" t="s">
        <v>17</v>
      </c>
      <c r="F40" s="1" t="s">
        <v>29</v>
      </c>
      <c r="G40" s="1" t="s">
        <v>30</v>
      </c>
      <c r="H40" s="1" t="s">
        <v>395</v>
      </c>
      <c r="I40" s="1" t="s">
        <v>26</v>
      </c>
      <c r="J40" s="1">
        <v>17</v>
      </c>
      <c r="K40" s="1">
        <v>2759</v>
      </c>
      <c r="L40" s="1">
        <v>2759</v>
      </c>
      <c r="M40" s="1">
        <v>240000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240000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240000</v>
      </c>
      <c r="AJ40" s="1">
        <v>86</v>
      </c>
    </row>
    <row r="41" spans="1:36" x14ac:dyDescent="0.3">
      <c r="A41" s="1">
        <v>21</v>
      </c>
      <c r="B41" s="1" t="s">
        <v>14</v>
      </c>
      <c r="C41" s="1" t="s">
        <v>60</v>
      </c>
      <c r="D41" s="1" t="s">
        <v>554</v>
      </c>
      <c r="E41" s="1" t="s">
        <v>17</v>
      </c>
      <c r="F41" s="1" t="s">
        <v>29</v>
      </c>
      <c r="G41" s="1" t="s">
        <v>30</v>
      </c>
      <c r="H41" s="1" t="s">
        <v>97</v>
      </c>
      <c r="I41" s="1" t="s">
        <v>26</v>
      </c>
      <c r="J41" s="1">
        <v>19</v>
      </c>
      <c r="K41" s="1">
        <v>5325</v>
      </c>
      <c r="L41" s="1">
        <v>5325</v>
      </c>
      <c r="M41" s="1">
        <v>480000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480000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480000</v>
      </c>
      <c r="AJ41" s="1">
        <v>90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16</v>
      </c>
      <c r="E42" s="1" t="s">
        <v>17</v>
      </c>
      <c r="F42" s="1" t="s">
        <v>29</v>
      </c>
      <c r="G42" s="1" t="s">
        <v>98</v>
      </c>
      <c r="H42" s="1" t="s">
        <v>99</v>
      </c>
      <c r="I42" s="1" t="s">
        <v>26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0</v>
      </c>
      <c r="AJ42" s="1">
        <v>0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106</v>
      </c>
      <c r="E43" s="1" t="s">
        <v>17</v>
      </c>
      <c r="F43" s="1" t="s">
        <v>18</v>
      </c>
      <c r="G43" s="1" t="s">
        <v>107</v>
      </c>
      <c r="H43" s="1" t="s">
        <v>108</v>
      </c>
      <c r="I43" s="1" t="s">
        <v>21</v>
      </c>
      <c r="J43" s="1">
        <v>9</v>
      </c>
      <c r="K43" s="1">
        <v>1331</v>
      </c>
      <c r="L43" s="1">
        <v>1331</v>
      </c>
      <c r="M43" s="1">
        <v>120000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120000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120000</v>
      </c>
      <c r="AJ43" s="1">
        <v>90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556</v>
      </c>
      <c r="E44" s="1" t="s">
        <v>17</v>
      </c>
      <c r="F44" s="1" t="s">
        <v>18</v>
      </c>
      <c r="G44" s="1" t="s">
        <v>107</v>
      </c>
      <c r="H44" s="1" t="s">
        <v>445</v>
      </c>
      <c r="I44" s="1" t="s">
        <v>21</v>
      </c>
      <c r="J44" s="1">
        <v>14</v>
      </c>
      <c r="K44" s="1">
        <v>1135</v>
      </c>
      <c r="L44" s="1">
        <v>1135</v>
      </c>
      <c r="M44" s="1">
        <v>160000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160000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160000</v>
      </c>
      <c r="AJ44" s="1">
        <v>140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117</v>
      </c>
      <c r="E45" s="1" t="s">
        <v>17</v>
      </c>
      <c r="F45" s="1" t="s">
        <v>18</v>
      </c>
      <c r="G45" s="1" t="s">
        <v>107</v>
      </c>
      <c r="H45" s="1" t="s">
        <v>110</v>
      </c>
      <c r="I45" s="1" t="s">
        <v>21</v>
      </c>
      <c r="J45" s="1">
        <v>11</v>
      </c>
      <c r="K45" s="1">
        <v>347</v>
      </c>
      <c r="L45" s="1">
        <v>347</v>
      </c>
      <c r="M45" s="1">
        <v>90000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90000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90000</v>
      </c>
      <c r="AJ45" s="1">
        <v>259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491</v>
      </c>
      <c r="E46" s="1" t="s">
        <v>17</v>
      </c>
      <c r="F46" s="1" t="s">
        <v>40</v>
      </c>
      <c r="G46" s="1" t="s">
        <v>55</v>
      </c>
      <c r="H46" s="1" t="s">
        <v>112</v>
      </c>
      <c r="I46" s="1" t="s">
        <v>21</v>
      </c>
      <c r="J46" s="1">
        <v>17</v>
      </c>
      <c r="K46" s="1">
        <v>1391</v>
      </c>
      <c r="L46" s="1">
        <v>1391</v>
      </c>
      <c r="M46" s="1">
        <v>178000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178000</v>
      </c>
      <c r="X46" s="1">
        <v>0</v>
      </c>
      <c r="Y46" s="1">
        <v>0</v>
      </c>
      <c r="Z46" s="1">
        <v>2900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2900</v>
      </c>
      <c r="AI46" s="7">
        <v>180900</v>
      </c>
      <c r="AJ46" s="1">
        <v>127</v>
      </c>
    </row>
    <row r="47" spans="1:36" x14ac:dyDescent="0.3">
      <c r="A47" s="1">
        <v>27</v>
      </c>
      <c r="B47" s="1" t="s">
        <v>14</v>
      </c>
      <c r="C47" s="1" t="s">
        <v>60</v>
      </c>
      <c r="D47" s="1" t="s">
        <v>695</v>
      </c>
      <c r="E47" s="1" t="s">
        <v>17</v>
      </c>
      <c r="F47" s="1" t="s">
        <v>29</v>
      </c>
      <c r="G47" s="1" t="s">
        <v>61</v>
      </c>
      <c r="H47" s="1" t="s">
        <v>114</v>
      </c>
      <c r="I47" s="1" t="s">
        <v>26</v>
      </c>
      <c r="J47" s="1">
        <v>23</v>
      </c>
      <c r="K47" s="1">
        <v>2805</v>
      </c>
      <c r="L47" s="1">
        <v>2805</v>
      </c>
      <c r="M47" s="1">
        <v>230000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230000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230000</v>
      </c>
      <c r="AJ47" s="1">
        <v>81</v>
      </c>
    </row>
    <row r="48" spans="1:36" x14ac:dyDescent="0.3">
      <c r="A48" s="1">
        <v>28</v>
      </c>
      <c r="B48" s="1" t="s">
        <v>14</v>
      </c>
      <c r="C48" s="1" t="s">
        <v>60</v>
      </c>
      <c r="D48" s="1" t="s">
        <v>590</v>
      </c>
      <c r="E48" s="1" t="s">
        <v>17</v>
      </c>
      <c r="F48" s="1" t="s">
        <v>29</v>
      </c>
      <c r="G48" s="1" t="s">
        <v>61</v>
      </c>
      <c r="H48" s="1" t="s">
        <v>116</v>
      </c>
      <c r="I48" s="1" t="s">
        <v>26</v>
      </c>
      <c r="J48" s="1">
        <v>23</v>
      </c>
      <c r="K48" s="1">
        <v>2439</v>
      </c>
      <c r="L48" s="1">
        <v>2422</v>
      </c>
      <c r="M48" s="1">
        <v>350000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350000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350000</v>
      </c>
      <c r="AJ48" s="1">
        <v>143</v>
      </c>
    </row>
    <row r="49" spans="1:36" x14ac:dyDescent="0.3">
      <c r="A49" s="1">
        <v>29</v>
      </c>
      <c r="B49" s="1" t="s">
        <v>14</v>
      </c>
      <c r="C49" s="1" t="s">
        <v>60</v>
      </c>
      <c r="D49" s="1" t="s">
        <v>588</v>
      </c>
      <c r="E49" s="1" t="s">
        <v>32</v>
      </c>
      <c r="F49" s="1" t="s">
        <v>118</v>
      </c>
      <c r="G49" s="1" t="s">
        <v>119</v>
      </c>
      <c r="H49" s="1" t="s">
        <v>120</v>
      </c>
      <c r="I49" s="1" t="s">
        <v>26</v>
      </c>
      <c r="J49" s="1">
        <v>1</v>
      </c>
      <c r="K49" s="1">
        <v>58</v>
      </c>
      <c r="L49" s="1">
        <v>58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0</v>
      </c>
      <c r="AJ49" s="1">
        <v>0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16</v>
      </c>
      <c r="E50" s="1" t="s">
        <v>17</v>
      </c>
      <c r="F50" s="1" t="s">
        <v>37</v>
      </c>
      <c r="G50" s="1" t="s">
        <v>121</v>
      </c>
      <c r="H50" s="1" t="s">
        <v>122</v>
      </c>
      <c r="I50" s="1" t="s">
        <v>21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0</v>
      </c>
      <c r="AJ50" s="1">
        <v>0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16</v>
      </c>
      <c r="E51" s="1" t="s">
        <v>17</v>
      </c>
      <c r="F51" s="1" t="s">
        <v>40</v>
      </c>
      <c r="G51" s="1" t="s">
        <v>123</v>
      </c>
      <c r="H51" s="1" t="s">
        <v>124</v>
      </c>
      <c r="I51" s="1" t="s">
        <v>21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0</v>
      </c>
      <c r="AJ51" s="1">
        <v>0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16</v>
      </c>
      <c r="E52" s="1" t="s">
        <v>17</v>
      </c>
      <c r="F52" s="1" t="s">
        <v>37</v>
      </c>
      <c r="G52" s="1" t="s">
        <v>121</v>
      </c>
      <c r="H52" s="1" t="s">
        <v>125</v>
      </c>
      <c r="I52" s="1" t="s">
        <v>26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0</v>
      </c>
      <c r="AJ52" s="1">
        <v>0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519</v>
      </c>
      <c r="E53" s="1" t="s">
        <v>17</v>
      </c>
      <c r="F53" s="1" t="s">
        <v>29</v>
      </c>
      <c r="G53" s="1" t="s">
        <v>129</v>
      </c>
      <c r="H53" s="1" t="s">
        <v>130</v>
      </c>
      <c r="I53" s="1" t="s">
        <v>21</v>
      </c>
      <c r="J53" s="1">
        <v>21</v>
      </c>
      <c r="K53" s="1">
        <v>1445</v>
      </c>
      <c r="L53" s="1">
        <v>1445</v>
      </c>
      <c r="M53" s="1">
        <v>250000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250000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250000</v>
      </c>
      <c r="AJ53" s="1">
        <v>173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201</v>
      </c>
      <c r="E54" s="1" t="s">
        <v>17</v>
      </c>
      <c r="F54" s="1" t="s">
        <v>29</v>
      </c>
      <c r="G54" s="1" t="s">
        <v>129</v>
      </c>
      <c r="H54" s="1" t="s">
        <v>132</v>
      </c>
      <c r="I54" s="1" t="s">
        <v>21</v>
      </c>
      <c r="J54" s="1">
        <v>22</v>
      </c>
      <c r="K54" s="1">
        <v>2111</v>
      </c>
      <c r="L54" s="1">
        <v>2111</v>
      </c>
      <c r="M54" s="1">
        <v>379000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379000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379000</v>
      </c>
      <c r="AJ54" s="1">
        <v>179</v>
      </c>
    </row>
    <row r="55" spans="1:36" x14ac:dyDescent="0.3">
      <c r="A55" s="1">
        <v>35</v>
      </c>
      <c r="B55" s="1" t="s">
        <v>14</v>
      </c>
      <c r="C55" s="1" t="s">
        <v>60</v>
      </c>
      <c r="D55" s="1" t="s">
        <v>604</v>
      </c>
      <c r="E55" s="1" t="s">
        <v>17</v>
      </c>
      <c r="F55" s="1" t="s">
        <v>29</v>
      </c>
      <c r="G55" s="1" t="s">
        <v>129</v>
      </c>
      <c r="H55" s="1" t="s">
        <v>345</v>
      </c>
      <c r="I55" s="1" t="s">
        <v>21</v>
      </c>
      <c r="J55" s="1">
        <v>22</v>
      </c>
      <c r="K55" s="1">
        <v>2318</v>
      </c>
      <c r="L55" s="1">
        <v>2318</v>
      </c>
      <c r="M55" s="1">
        <v>340609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340609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340609</v>
      </c>
      <c r="AJ55" s="1">
        <v>146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16</v>
      </c>
      <c r="E56" s="1" t="s">
        <v>17</v>
      </c>
      <c r="F56" s="1" t="s">
        <v>29</v>
      </c>
      <c r="G56" s="1" t="s">
        <v>85</v>
      </c>
      <c r="H56" s="1" t="s">
        <v>133</v>
      </c>
      <c r="I56" s="1" t="s">
        <v>26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0</v>
      </c>
      <c r="AJ56" s="1">
        <v>0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134</v>
      </c>
      <c r="E57" s="1" t="s">
        <v>17</v>
      </c>
      <c r="F57" s="1" t="s">
        <v>29</v>
      </c>
      <c r="G57" s="1" t="s">
        <v>61</v>
      </c>
      <c r="H57" s="1" t="s">
        <v>135</v>
      </c>
      <c r="I57" s="1" t="s">
        <v>26</v>
      </c>
      <c r="J57" s="1">
        <v>22</v>
      </c>
      <c r="K57" s="1">
        <v>2983</v>
      </c>
      <c r="L57" s="1">
        <v>2983</v>
      </c>
      <c r="M57" s="1">
        <v>300000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300000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300000</v>
      </c>
      <c r="AJ57" s="1">
        <v>100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136</v>
      </c>
      <c r="E58" s="1" t="s">
        <v>32</v>
      </c>
      <c r="F58" s="1" t="s">
        <v>29</v>
      </c>
      <c r="G58" s="1" t="s">
        <v>33</v>
      </c>
      <c r="H58" s="1" t="s">
        <v>137</v>
      </c>
      <c r="I58" s="1" t="s">
        <v>26</v>
      </c>
      <c r="J58" s="1">
        <v>20</v>
      </c>
      <c r="K58" s="1">
        <v>2347</v>
      </c>
      <c r="L58" s="1">
        <v>2347</v>
      </c>
      <c r="M58" s="1">
        <v>240000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240000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240000</v>
      </c>
      <c r="AJ58" s="1">
        <v>102</v>
      </c>
    </row>
    <row r="59" spans="1:36" x14ac:dyDescent="0.3">
      <c r="A59" s="1">
        <v>39</v>
      </c>
      <c r="B59" s="1" t="s">
        <v>14</v>
      </c>
      <c r="C59" s="1" t="s">
        <v>60</v>
      </c>
      <c r="D59" s="1" t="s">
        <v>16</v>
      </c>
      <c r="E59" s="1" t="s">
        <v>17</v>
      </c>
      <c r="F59" s="1" t="s">
        <v>29</v>
      </c>
      <c r="G59" s="1" t="s">
        <v>138</v>
      </c>
      <c r="H59" s="1" t="s">
        <v>139</v>
      </c>
      <c r="I59" s="1" t="s">
        <v>26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0</v>
      </c>
      <c r="AJ59" s="1">
        <v>0</v>
      </c>
    </row>
    <row r="60" spans="1:36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98</v>
      </c>
      <c r="H60" s="1" t="s">
        <v>141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61</v>
      </c>
      <c r="H61" s="1" t="s">
        <v>142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521</v>
      </c>
      <c r="E62" s="1" t="s">
        <v>32</v>
      </c>
      <c r="F62" s="1" t="s">
        <v>29</v>
      </c>
      <c r="G62" s="1" t="s">
        <v>33</v>
      </c>
      <c r="H62" s="1" t="s">
        <v>143</v>
      </c>
      <c r="I62" s="1" t="s">
        <v>26</v>
      </c>
      <c r="J62" s="1">
        <v>17</v>
      </c>
      <c r="K62" s="1">
        <v>1890</v>
      </c>
      <c r="L62" s="1">
        <v>1890</v>
      </c>
      <c r="M62" s="1">
        <v>206000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206000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206000</v>
      </c>
      <c r="AJ62" s="1">
        <v>108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103</v>
      </c>
      <c r="E63" s="1" t="s">
        <v>17</v>
      </c>
      <c r="F63" s="1" t="s">
        <v>29</v>
      </c>
      <c r="G63" s="1" t="s">
        <v>144</v>
      </c>
      <c r="H63" s="1" t="s">
        <v>145</v>
      </c>
      <c r="I63" s="1" t="s">
        <v>21</v>
      </c>
      <c r="J63" s="1">
        <v>16</v>
      </c>
      <c r="K63" s="1">
        <v>2467</v>
      </c>
      <c r="L63" s="1">
        <v>2467</v>
      </c>
      <c r="M63" s="1">
        <v>418000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418000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418000</v>
      </c>
      <c r="AJ63" s="1">
        <v>169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78</v>
      </c>
      <c r="E64" s="1" t="s">
        <v>17</v>
      </c>
      <c r="F64" s="1" t="s">
        <v>29</v>
      </c>
      <c r="G64" s="1" t="s">
        <v>61</v>
      </c>
      <c r="H64" s="1" t="s">
        <v>146</v>
      </c>
      <c r="I64" s="1" t="s">
        <v>26</v>
      </c>
      <c r="J64" s="1">
        <v>9</v>
      </c>
      <c r="K64" s="1">
        <v>1290</v>
      </c>
      <c r="L64" s="1">
        <v>1290</v>
      </c>
      <c r="M64" s="1">
        <v>111000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111000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111000</v>
      </c>
      <c r="AJ64" s="1">
        <v>86</v>
      </c>
    </row>
    <row r="65" spans="1:36" x14ac:dyDescent="0.3">
      <c r="A65" s="1">
        <v>45</v>
      </c>
      <c r="B65" s="1" t="s">
        <v>14</v>
      </c>
      <c r="C65" s="1" t="s">
        <v>60</v>
      </c>
      <c r="D65" s="1" t="s">
        <v>81</v>
      </c>
      <c r="E65" s="1" t="s">
        <v>17</v>
      </c>
      <c r="F65" s="1" t="s">
        <v>29</v>
      </c>
      <c r="G65" s="1" t="s">
        <v>61</v>
      </c>
      <c r="H65" s="1" t="s">
        <v>147</v>
      </c>
      <c r="I65" s="1" t="s">
        <v>26</v>
      </c>
      <c r="J65" s="1">
        <v>8</v>
      </c>
      <c r="K65" s="1">
        <v>1274</v>
      </c>
      <c r="L65" s="1">
        <v>1274</v>
      </c>
      <c r="M65" s="1">
        <v>134000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134000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134000</v>
      </c>
      <c r="AJ65" s="1">
        <v>105</v>
      </c>
    </row>
    <row r="66" spans="1:36" x14ac:dyDescent="0.3">
      <c r="A66" s="1">
        <v>46</v>
      </c>
      <c r="B66" s="1" t="s">
        <v>14</v>
      </c>
      <c r="C66" s="1" t="s">
        <v>60</v>
      </c>
      <c r="D66" s="1" t="s">
        <v>78</v>
      </c>
      <c r="E66" s="1" t="s">
        <v>17</v>
      </c>
      <c r="F66" s="1" t="s">
        <v>29</v>
      </c>
      <c r="G66" s="1" t="s">
        <v>61</v>
      </c>
      <c r="H66" s="1" t="s">
        <v>148</v>
      </c>
      <c r="I66" s="1" t="s">
        <v>26</v>
      </c>
      <c r="J66" s="1">
        <v>9</v>
      </c>
      <c r="K66" s="1">
        <v>1099</v>
      </c>
      <c r="L66" s="1">
        <v>1099</v>
      </c>
      <c r="M66" s="1">
        <v>114000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114000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114000</v>
      </c>
      <c r="AJ66" s="1">
        <v>103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591</v>
      </c>
      <c r="E67" s="1" t="s">
        <v>17</v>
      </c>
      <c r="F67" s="1" t="s">
        <v>29</v>
      </c>
      <c r="G67" s="1" t="s">
        <v>61</v>
      </c>
      <c r="H67" s="1" t="s">
        <v>149</v>
      </c>
      <c r="I67" s="1" t="s">
        <v>26</v>
      </c>
      <c r="J67" s="1">
        <v>12</v>
      </c>
      <c r="K67" s="1">
        <v>2158</v>
      </c>
      <c r="L67" s="1">
        <v>2158</v>
      </c>
      <c r="M67" s="1">
        <v>186000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186000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186000</v>
      </c>
      <c r="AJ67" s="1">
        <v>86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16</v>
      </c>
      <c r="E68" s="1" t="s">
        <v>17</v>
      </c>
      <c r="F68" s="1" t="s">
        <v>29</v>
      </c>
      <c r="G68" s="1" t="s">
        <v>150</v>
      </c>
      <c r="H68" s="1" t="s">
        <v>151</v>
      </c>
      <c r="I68" s="1" t="s">
        <v>21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0</v>
      </c>
      <c r="AJ68" s="1">
        <v>0</v>
      </c>
    </row>
    <row r="69" spans="1:36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152</v>
      </c>
      <c r="G69" s="1" t="s">
        <v>153</v>
      </c>
      <c r="H69" s="1" t="s">
        <v>154</v>
      </c>
      <c r="I69" s="1" t="s">
        <v>21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37</v>
      </c>
      <c r="G70" s="1" t="s">
        <v>155</v>
      </c>
      <c r="H70" s="1" t="s">
        <v>156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29</v>
      </c>
      <c r="G71" s="1" t="s">
        <v>44</v>
      </c>
      <c r="H71" s="1" t="s">
        <v>157</v>
      </c>
      <c r="I71" s="1" t="s">
        <v>21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16</v>
      </c>
      <c r="E72" s="1" t="s">
        <v>17</v>
      </c>
      <c r="F72" s="1" t="s">
        <v>29</v>
      </c>
      <c r="G72" s="1" t="s">
        <v>44</v>
      </c>
      <c r="H72" s="1" t="s">
        <v>158</v>
      </c>
      <c r="I72" s="1" t="s">
        <v>21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0</v>
      </c>
      <c r="AJ72" s="1">
        <v>0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16</v>
      </c>
      <c r="E73" s="1" t="s">
        <v>17</v>
      </c>
      <c r="F73" s="1" t="s">
        <v>29</v>
      </c>
      <c r="G73" s="1" t="s">
        <v>44</v>
      </c>
      <c r="H73" s="1" t="s">
        <v>159</v>
      </c>
      <c r="I73" s="1" t="s">
        <v>21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0</v>
      </c>
      <c r="AJ73" s="1">
        <v>0</v>
      </c>
    </row>
    <row r="74" spans="1:36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85</v>
      </c>
      <c r="H74" s="1" t="s">
        <v>160</v>
      </c>
      <c r="I74" s="1" t="s">
        <v>26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161</v>
      </c>
      <c r="H75" s="1" t="s">
        <v>162</v>
      </c>
      <c r="I75" s="1" t="s">
        <v>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x14ac:dyDescent="0.3">
      <c r="A76" s="2"/>
      <c r="B76" s="2" t="s">
        <v>47</v>
      </c>
      <c r="C76" s="2" t="s">
        <v>60</v>
      </c>
      <c r="D76" s="2"/>
      <c r="E76" s="2"/>
      <c r="F76" s="2"/>
      <c r="G76" s="2"/>
      <c r="H76" s="2"/>
      <c r="I76" s="2"/>
      <c r="J76" s="2"/>
      <c r="K76" s="2">
        <v>41249</v>
      </c>
      <c r="L76" s="2">
        <v>41232</v>
      </c>
      <c r="M76" s="2">
        <v>4802609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4802609</v>
      </c>
      <c r="X76" s="2">
        <v>0</v>
      </c>
      <c r="Y76" s="2">
        <v>0</v>
      </c>
      <c r="Z76" s="2">
        <v>2900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2900</v>
      </c>
      <c r="AI76" s="2">
        <v>4805509</v>
      </c>
      <c r="AJ76" s="2"/>
    </row>
    <row r="77" spans="1:36" x14ac:dyDescent="0.3">
      <c r="A77" s="1">
        <v>1</v>
      </c>
      <c r="B77" s="1" t="s">
        <v>14</v>
      </c>
      <c r="C77" s="1" t="s">
        <v>163</v>
      </c>
      <c r="D77" s="1" t="s">
        <v>16</v>
      </c>
      <c r="E77" s="1" t="s">
        <v>32</v>
      </c>
      <c r="F77" s="1" t="s">
        <v>118</v>
      </c>
      <c r="G77" s="1" t="s">
        <v>164</v>
      </c>
      <c r="H77" s="1" t="s">
        <v>165</v>
      </c>
      <c r="I77" s="1" t="s">
        <v>26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7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7">
        <v>0</v>
      </c>
      <c r="AI77" s="7">
        <v>0</v>
      </c>
      <c r="AJ77" s="1">
        <v>0</v>
      </c>
    </row>
    <row r="78" spans="1:36" x14ac:dyDescent="0.3">
      <c r="A78" s="1">
        <v>2</v>
      </c>
      <c r="B78" s="1" t="s">
        <v>14</v>
      </c>
      <c r="C78" s="1" t="s">
        <v>163</v>
      </c>
      <c r="D78" s="1" t="s">
        <v>16</v>
      </c>
      <c r="E78" s="1" t="s">
        <v>17</v>
      </c>
      <c r="F78" s="1" t="s">
        <v>18</v>
      </c>
      <c r="G78" s="1" t="s">
        <v>19</v>
      </c>
      <c r="H78" s="1" t="s">
        <v>166</v>
      </c>
      <c r="I78" s="1" t="s">
        <v>21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x14ac:dyDescent="0.3">
      <c r="A79" s="1">
        <v>3</v>
      </c>
      <c r="B79" s="1" t="s">
        <v>14</v>
      </c>
      <c r="C79" s="1" t="s">
        <v>163</v>
      </c>
      <c r="D79" s="1" t="s">
        <v>16</v>
      </c>
      <c r="E79" s="1" t="s">
        <v>17</v>
      </c>
      <c r="F79" s="1" t="s">
        <v>49</v>
      </c>
      <c r="G79" s="1" t="s">
        <v>63</v>
      </c>
      <c r="H79" s="1" t="s">
        <v>167</v>
      </c>
      <c r="I79" s="1" t="s">
        <v>49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x14ac:dyDescent="0.3">
      <c r="A80" s="1">
        <v>4</v>
      </c>
      <c r="B80" s="1" t="s">
        <v>14</v>
      </c>
      <c r="C80" s="1" t="s">
        <v>163</v>
      </c>
      <c r="D80" s="1" t="s">
        <v>16</v>
      </c>
      <c r="E80" s="1" t="s">
        <v>17</v>
      </c>
      <c r="F80" s="1" t="s">
        <v>49</v>
      </c>
      <c r="G80" s="1" t="s">
        <v>63</v>
      </c>
      <c r="H80" s="1" t="s">
        <v>168</v>
      </c>
      <c r="I80" s="1" t="s">
        <v>49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x14ac:dyDescent="0.3">
      <c r="A81" s="1">
        <v>5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49</v>
      </c>
      <c r="G81" s="1" t="s">
        <v>63</v>
      </c>
      <c r="H81" s="1" t="s">
        <v>169</v>
      </c>
      <c r="I81" s="1" t="s">
        <v>49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x14ac:dyDescent="0.3">
      <c r="A82" s="1">
        <v>6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18</v>
      </c>
      <c r="G82" s="1" t="s">
        <v>19</v>
      </c>
      <c r="H82" s="1" t="s">
        <v>170</v>
      </c>
      <c r="I82" s="1" t="s">
        <v>21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x14ac:dyDescent="0.3">
      <c r="A83" s="1">
        <v>7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18</v>
      </c>
      <c r="G83" s="1" t="s">
        <v>19</v>
      </c>
      <c r="H83" s="1" t="s">
        <v>171</v>
      </c>
      <c r="I83" s="1" t="s">
        <v>21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x14ac:dyDescent="0.3">
      <c r="A84" s="1">
        <v>8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172</v>
      </c>
      <c r="I84" s="1" t="s">
        <v>21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x14ac:dyDescent="0.3">
      <c r="A85" s="1">
        <v>9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173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x14ac:dyDescent="0.3">
      <c r="A86" s="1">
        <v>10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29</v>
      </c>
      <c r="G86" s="1" t="s">
        <v>61</v>
      </c>
      <c r="H86" s="1" t="s">
        <v>174</v>
      </c>
      <c r="I86" s="1" t="s">
        <v>26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x14ac:dyDescent="0.3">
      <c r="A87" s="1">
        <v>11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18</v>
      </c>
      <c r="G87" s="1" t="s">
        <v>69</v>
      </c>
      <c r="H87" s="1" t="s">
        <v>175</v>
      </c>
      <c r="I87" s="1" t="s">
        <v>21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x14ac:dyDescent="0.3">
      <c r="A88" s="1">
        <v>12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29</v>
      </c>
      <c r="G88" s="1" t="s">
        <v>61</v>
      </c>
      <c r="H88" s="1" t="s">
        <v>176</v>
      </c>
      <c r="I88" s="1" t="s">
        <v>26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x14ac:dyDescent="0.3">
      <c r="A89" s="1">
        <v>13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18</v>
      </c>
      <c r="G89" s="1" t="s">
        <v>69</v>
      </c>
      <c r="H89" s="1" t="s">
        <v>177</v>
      </c>
      <c r="I89" s="1" t="s">
        <v>21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x14ac:dyDescent="0.3">
      <c r="A90" s="1">
        <v>14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29</v>
      </c>
      <c r="G90" s="1" t="s">
        <v>61</v>
      </c>
      <c r="H90" s="1" t="s">
        <v>178</v>
      </c>
      <c r="I90" s="1" t="s">
        <v>26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x14ac:dyDescent="0.3">
      <c r="A91" s="1">
        <v>15</v>
      </c>
      <c r="B91" s="1" t="s">
        <v>14</v>
      </c>
      <c r="C91" s="1" t="s">
        <v>163</v>
      </c>
      <c r="D91" s="1" t="s">
        <v>16</v>
      </c>
      <c r="E91" s="1" t="s">
        <v>22</v>
      </c>
      <c r="F91" s="1" t="s">
        <v>23</v>
      </c>
      <c r="G91" s="1" t="s">
        <v>24</v>
      </c>
      <c r="H91" s="1" t="s">
        <v>179</v>
      </c>
      <c r="I91" s="1" t="s">
        <v>26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x14ac:dyDescent="0.3">
      <c r="A92" s="1">
        <v>16</v>
      </c>
      <c r="B92" s="1" t="s">
        <v>14</v>
      </c>
      <c r="C92" s="1" t="s">
        <v>163</v>
      </c>
      <c r="D92" s="1" t="s">
        <v>16</v>
      </c>
      <c r="E92" s="1" t="s">
        <v>17</v>
      </c>
      <c r="F92" s="1" t="s">
        <v>29</v>
      </c>
      <c r="G92" s="1" t="s">
        <v>79</v>
      </c>
      <c r="H92" s="1" t="s">
        <v>183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x14ac:dyDescent="0.3">
      <c r="A93" s="1">
        <v>17</v>
      </c>
      <c r="B93" s="1" t="s">
        <v>14</v>
      </c>
      <c r="C93" s="1" t="s">
        <v>163</v>
      </c>
      <c r="D93" s="1" t="s">
        <v>493</v>
      </c>
      <c r="E93" s="1" t="s">
        <v>17</v>
      </c>
      <c r="F93" s="1" t="s">
        <v>29</v>
      </c>
      <c r="G93" s="1" t="s">
        <v>30</v>
      </c>
      <c r="H93" s="1" t="s">
        <v>193</v>
      </c>
      <c r="I93" s="1" t="s">
        <v>26</v>
      </c>
      <c r="J93" s="1">
        <v>18</v>
      </c>
      <c r="K93" s="1">
        <v>6310</v>
      </c>
      <c r="L93" s="1">
        <v>6310</v>
      </c>
      <c r="M93" s="1">
        <v>525000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525000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525000</v>
      </c>
      <c r="AJ93" s="1">
        <v>83</v>
      </c>
    </row>
    <row r="94" spans="1:36" x14ac:dyDescent="0.3">
      <c r="A94" s="1">
        <v>18</v>
      </c>
      <c r="B94" s="1" t="s">
        <v>14</v>
      </c>
      <c r="C94" s="1" t="s">
        <v>163</v>
      </c>
      <c r="D94" s="1" t="s">
        <v>190</v>
      </c>
      <c r="E94" s="1" t="s">
        <v>17</v>
      </c>
      <c r="F94" s="1" t="s">
        <v>29</v>
      </c>
      <c r="G94" s="1" t="s">
        <v>30</v>
      </c>
      <c r="H94" s="1" t="s">
        <v>494</v>
      </c>
      <c r="I94" s="1" t="s">
        <v>26</v>
      </c>
      <c r="J94" s="1">
        <v>20</v>
      </c>
      <c r="K94" s="1">
        <v>1370</v>
      </c>
      <c r="L94" s="1">
        <v>1370</v>
      </c>
      <c r="M94" s="1">
        <v>150000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150000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150000</v>
      </c>
      <c r="AJ94" s="1">
        <v>109</v>
      </c>
    </row>
    <row r="95" spans="1:36" x14ac:dyDescent="0.3">
      <c r="A95" s="1">
        <v>19</v>
      </c>
      <c r="B95" s="1" t="s">
        <v>14</v>
      </c>
      <c r="C95" s="1" t="s">
        <v>163</v>
      </c>
      <c r="D95" s="1" t="s">
        <v>16</v>
      </c>
      <c r="E95" s="1" t="s">
        <v>17</v>
      </c>
      <c r="F95" s="1" t="s">
        <v>29</v>
      </c>
      <c r="G95" s="1" t="s">
        <v>98</v>
      </c>
      <c r="H95" s="1" t="s">
        <v>194</v>
      </c>
      <c r="I95" s="1" t="s">
        <v>26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0</v>
      </c>
      <c r="AJ95" s="1">
        <v>0</v>
      </c>
    </row>
    <row r="96" spans="1:36" x14ac:dyDescent="0.3">
      <c r="A96" s="1">
        <v>20</v>
      </c>
      <c r="B96" s="1" t="s">
        <v>14</v>
      </c>
      <c r="C96" s="1" t="s">
        <v>163</v>
      </c>
      <c r="D96" s="1" t="s">
        <v>16</v>
      </c>
      <c r="E96" s="1" t="s">
        <v>17</v>
      </c>
      <c r="F96" s="1" t="s">
        <v>49</v>
      </c>
      <c r="G96" s="1" t="s">
        <v>195</v>
      </c>
      <c r="H96" s="1" t="s">
        <v>196</v>
      </c>
      <c r="I96" s="1" t="s">
        <v>49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0</v>
      </c>
      <c r="AJ96" s="1">
        <v>0</v>
      </c>
    </row>
    <row r="97" spans="1:36" x14ac:dyDescent="0.3">
      <c r="A97" s="1">
        <v>21</v>
      </c>
      <c r="B97" s="1" t="s">
        <v>14</v>
      </c>
      <c r="C97" s="1" t="s">
        <v>163</v>
      </c>
      <c r="D97" s="1" t="s">
        <v>16</v>
      </c>
      <c r="E97" s="1" t="s">
        <v>17</v>
      </c>
      <c r="F97" s="1" t="s">
        <v>18</v>
      </c>
      <c r="G97" s="1" t="s">
        <v>19</v>
      </c>
      <c r="H97" s="1" t="s">
        <v>197</v>
      </c>
      <c r="I97" s="1" t="s">
        <v>198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x14ac:dyDescent="0.3">
      <c r="A98" s="1">
        <v>22</v>
      </c>
      <c r="B98" s="1" t="s">
        <v>14</v>
      </c>
      <c r="C98" s="1" t="s">
        <v>163</v>
      </c>
      <c r="D98" s="1" t="s">
        <v>16</v>
      </c>
      <c r="E98" s="1" t="s">
        <v>17</v>
      </c>
      <c r="F98" s="1" t="s">
        <v>37</v>
      </c>
      <c r="G98" s="1" t="s">
        <v>123</v>
      </c>
      <c r="H98" s="1" t="s">
        <v>203</v>
      </c>
      <c r="I98" s="1" t="s">
        <v>21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x14ac:dyDescent="0.3">
      <c r="A99" s="1">
        <v>23</v>
      </c>
      <c r="B99" s="1" t="s">
        <v>14</v>
      </c>
      <c r="C99" s="1" t="s">
        <v>163</v>
      </c>
      <c r="D99" s="1" t="s">
        <v>184</v>
      </c>
      <c r="E99" s="1" t="s">
        <v>17</v>
      </c>
      <c r="F99" s="1" t="s">
        <v>18</v>
      </c>
      <c r="G99" s="1" t="s">
        <v>107</v>
      </c>
      <c r="H99" s="1" t="s">
        <v>508</v>
      </c>
      <c r="I99" s="1" t="s">
        <v>21</v>
      </c>
      <c r="J99" s="1">
        <v>11</v>
      </c>
      <c r="K99" s="1">
        <v>298</v>
      </c>
      <c r="L99" s="1">
        <v>298</v>
      </c>
      <c r="M99" s="1">
        <v>41000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41000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41000</v>
      </c>
      <c r="AJ99" s="1">
        <v>137</v>
      </c>
    </row>
    <row r="100" spans="1:36" x14ac:dyDescent="0.3">
      <c r="A100" s="1">
        <v>24</v>
      </c>
      <c r="B100" s="1" t="s">
        <v>14</v>
      </c>
      <c r="C100" s="1" t="s">
        <v>163</v>
      </c>
      <c r="D100" s="1" t="s">
        <v>206</v>
      </c>
      <c r="E100" s="1" t="s">
        <v>17</v>
      </c>
      <c r="F100" s="1" t="s">
        <v>18</v>
      </c>
      <c r="G100" s="1" t="s">
        <v>107</v>
      </c>
      <c r="H100" s="1" t="s">
        <v>207</v>
      </c>
      <c r="I100" s="1" t="s">
        <v>21</v>
      </c>
      <c r="J100" s="1">
        <v>20</v>
      </c>
      <c r="K100" s="1">
        <v>744</v>
      </c>
      <c r="L100" s="1">
        <v>744</v>
      </c>
      <c r="M100" s="1">
        <v>137000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137000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137000</v>
      </c>
      <c r="AJ100" s="1">
        <v>184</v>
      </c>
    </row>
    <row r="101" spans="1:36" x14ac:dyDescent="0.3">
      <c r="A101" s="1">
        <v>25</v>
      </c>
      <c r="B101" s="1" t="s">
        <v>14</v>
      </c>
      <c r="C101" s="1" t="s">
        <v>163</v>
      </c>
      <c r="D101" s="1" t="s">
        <v>208</v>
      </c>
      <c r="E101" s="1" t="s">
        <v>17</v>
      </c>
      <c r="F101" s="1" t="s">
        <v>18</v>
      </c>
      <c r="G101" s="1" t="s">
        <v>107</v>
      </c>
      <c r="H101" s="1" t="s">
        <v>209</v>
      </c>
      <c r="I101" s="1" t="s">
        <v>21</v>
      </c>
      <c r="J101" s="1">
        <v>17</v>
      </c>
      <c r="K101" s="1">
        <v>2032</v>
      </c>
      <c r="L101" s="1">
        <v>2032</v>
      </c>
      <c r="M101" s="1">
        <v>279801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279801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279801</v>
      </c>
      <c r="AJ101" s="1">
        <v>137</v>
      </c>
    </row>
    <row r="102" spans="1:36" x14ac:dyDescent="0.3">
      <c r="A102" s="1">
        <v>26</v>
      </c>
      <c r="B102" s="1" t="s">
        <v>14</v>
      </c>
      <c r="C102" s="1" t="s">
        <v>163</v>
      </c>
      <c r="D102" s="1" t="s">
        <v>204</v>
      </c>
      <c r="E102" s="1" t="s">
        <v>17</v>
      </c>
      <c r="F102" s="1" t="s">
        <v>18</v>
      </c>
      <c r="G102" s="1" t="s">
        <v>107</v>
      </c>
      <c r="H102" s="1" t="s">
        <v>211</v>
      </c>
      <c r="I102" s="1" t="s">
        <v>21</v>
      </c>
      <c r="J102" s="1">
        <v>12</v>
      </c>
      <c r="K102" s="1">
        <v>304</v>
      </c>
      <c r="L102" s="1">
        <v>304</v>
      </c>
      <c r="M102" s="1">
        <v>45000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45000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45000</v>
      </c>
      <c r="AJ102" s="1">
        <v>148</v>
      </c>
    </row>
    <row r="103" spans="1:36" x14ac:dyDescent="0.3">
      <c r="A103" s="1">
        <v>27</v>
      </c>
      <c r="B103" s="1" t="s">
        <v>14</v>
      </c>
      <c r="C103" s="1" t="s">
        <v>163</v>
      </c>
      <c r="D103" s="1" t="s">
        <v>214</v>
      </c>
      <c r="E103" s="1" t="s">
        <v>17</v>
      </c>
      <c r="F103" s="1" t="s">
        <v>29</v>
      </c>
      <c r="G103" s="1" t="s">
        <v>61</v>
      </c>
      <c r="H103" s="1" t="s">
        <v>338</v>
      </c>
      <c r="I103" s="1" t="s">
        <v>26</v>
      </c>
      <c r="J103" s="1">
        <v>23</v>
      </c>
      <c r="K103" s="1">
        <v>1799</v>
      </c>
      <c r="L103" s="1">
        <v>1799</v>
      </c>
      <c r="M103" s="1">
        <v>201000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201000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201000</v>
      </c>
      <c r="AJ103" s="1">
        <v>111</v>
      </c>
    </row>
    <row r="104" spans="1:36" x14ac:dyDescent="0.3">
      <c r="A104" s="1">
        <v>28</v>
      </c>
      <c r="B104" s="1" t="s">
        <v>14</v>
      </c>
      <c r="C104" s="1" t="s">
        <v>163</v>
      </c>
      <c r="D104" s="1" t="s">
        <v>559</v>
      </c>
      <c r="E104" s="1" t="s">
        <v>17</v>
      </c>
      <c r="F104" s="1" t="s">
        <v>29</v>
      </c>
      <c r="G104" s="1" t="s">
        <v>61</v>
      </c>
      <c r="H104" s="1" t="s">
        <v>213</v>
      </c>
      <c r="I104" s="1" t="s">
        <v>26</v>
      </c>
      <c r="J104" s="1">
        <v>24</v>
      </c>
      <c r="K104" s="1">
        <v>2933</v>
      </c>
      <c r="L104" s="1">
        <v>2933</v>
      </c>
      <c r="M104" s="1">
        <v>331000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331000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331000</v>
      </c>
      <c r="AJ104" s="1">
        <v>112</v>
      </c>
    </row>
    <row r="105" spans="1:36" x14ac:dyDescent="0.3">
      <c r="A105" s="1">
        <v>29</v>
      </c>
      <c r="B105" s="1" t="s">
        <v>14</v>
      </c>
      <c r="C105" s="1" t="s">
        <v>163</v>
      </c>
      <c r="D105" s="1" t="s">
        <v>696</v>
      </c>
      <c r="E105" s="1" t="s">
        <v>17</v>
      </c>
      <c r="F105" s="1" t="s">
        <v>18</v>
      </c>
      <c r="G105" s="1" t="s">
        <v>69</v>
      </c>
      <c r="H105" s="1" t="s">
        <v>403</v>
      </c>
      <c r="I105" s="1" t="s">
        <v>21</v>
      </c>
      <c r="J105" s="1">
        <v>19</v>
      </c>
      <c r="K105" s="1">
        <v>1063</v>
      </c>
      <c r="L105" s="1">
        <v>1063</v>
      </c>
      <c r="M105" s="1">
        <v>180000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180000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180000</v>
      </c>
      <c r="AJ105" s="1">
        <v>169</v>
      </c>
    </row>
    <row r="106" spans="1:36" x14ac:dyDescent="0.3">
      <c r="A106" s="1">
        <v>30</v>
      </c>
      <c r="B106" s="1" t="s">
        <v>14</v>
      </c>
      <c r="C106" s="1" t="s">
        <v>163</v>
      </c>
      <c r="D106" s="1" t="s">
        <v>16</v>
      </c>
      <c r="E106" s="1" t="s">
        <v>17</v>
      </c>
      <c r="F106" s="1" t="s">
        <v>37</v>
      </c>
      <c r="G106" s="1" t="s">
        <v>38</v>
      </c>
      <c r="H106" s="1" t="s">
        <v>216</v>
      </c>
      <c r="I106" s="1" t="s">
        <v>21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0</v>
      </c>
      <c r="AJ106" s="1">
        <v>0</v>
      </c>
    </row>
    <row r="107" spans="1:36" x14ac:dyDescent="0.3">
      <c r="A107" s="1">
        <v>31</v>
      </c>
      <c r="B107" s="1" t="s">
        <v>14</v>
      </c>
      <c r="C107" s="1" t="s">
        <v>163</v>
      </c>
      <c r="D107" s="1" t="s">
        <v>219</v>
      </c>
      <c r="E107" s="1" t="s">
        <v>17</v>
      </c>
      <c r="F107" s="1" t="s">
        <v>29</v>
      </c>
      <c r="G107" s="1" t="s">
        <v>129</v>
      </c>
      <c r="H107" s="1" t="s">
        <v>513</v>
      </c>
      <c r="I107" s="1" t="s">
        <v>21</v>
      </c>
      <c r="J107" s="1">
        <v>22</v>
      </c>
      <c r="K107" s="1">
        <v>878</v>
      </c>
      <c r="L107" s="1">
        <v>878</v>
      </c>
      <c r="M107" s="1">
        <v>228000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228000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228000</v>
      </c>
      <c r="AJ107" s="1">
        <v>259</v>
      </c>
    </row>
    <row r="108" spans="1:36" x14ac:dyDescent="0.3">
      <c r="A108" s="1">
        <v>32</v>
      </c>
      <c r="B108" s="1" t="s">
        <v>14</v>
      </c>
      <c r="C108" s="1" t="s">
        <v>163</v>
      </c>
      <c r="D108" s="1" t="s">
        <v>510</v>
      </c>
      <c r="E108" s="1" t="s">
        <v>17</v>
      </c>
      <c r="F108" s="1" t="s">
        <v>29</v>
      </c>
      <c r="G108" s="1" t="s">
        <v>129</v>
      </c>
      <c r="H108" s="1" t="s">
        <v>515</v>
      </c>
      <c r="I108" s="1" t="s">
        <v>21</v>
      </c>
      <c r="J108" s="1">
        <v>21</v>
      </c>
      <c r="K108" s="1">
        <v>1122</v>
      </c>
      <c r="L108" s="1">
        <v>1122</v>
      </c>
      <c r="M108" s="1">
        <v>182000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182000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182000</v>
      </c>
      <c r="AJ108" s="1">
        <v>162</v>
      </c>
    </row>
    <row r="109" spans="1:36" x14ac:dyDescent="0.3">
      <c r="A109" s="1">
        <v>33</v>
      </c>
      <c r="B109" s="1" t="s">
        <v>14</v>
      </c>
      <c r="C109" s="1" t="s">
        <v>163</v>
      </c>
      <c r="D109" s="1" t="s">
        <v>217</v>
      </c>
      <c r="E109" s="1" t="s">
        <v>17</v>
      </c>
      <c r="F109" s="1" t="s">
        <v>29</v>
      </c>
      <c r="G109" s="1" t="s">
        <v>129</v>
      </c>
      <c r="H109" s="1" t="s">
        <v>218</v>
      </c>
      <c r="I109" s="1" t="s">
        <v>21</v>
      </c>
      <c r="J109" s="1">
        <v>21</v>
      </c>
      <c r="K109" s="1">
        <v>1432</v>
      </c>
      <c r="L109" s="1">
        <v>1432</v>
      </c>
      <c r="M109" s="1">
        <v>290000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290000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290000</v>
      </c>
      <c r="AJ109" s="1">
        <v>202</v>
      </c>
    </row>
    <row r="110" spans="1:36" x14ac:dyDescent="0.3">
      <c r="A110" s="1">
        <v>34</v>
      </c>
      <c r="B110" s="1" t="s">
        <v>14</v>
      </c>
      <c r="C110" s="1" t="s">
        <v>163</v>
      </c>
      <c r="D110" s="1" t="s">
        <v>210</v>
      </c>
      <c r="E110" s="1" t="s">
        <v>17</v>
      </c>
      <c r="F110" s="1" t="s">
        <v>29</v>
      </c>
      <c r="G110" s="1" t="s">
        <v>129</v>
      </c>
      <c r="H110" s="1" t="s">
        <v>220</v>
      </c>
      <c r="I110" s="1" t="s">
        <v>21</v>
      </c>
      <c r="J110" s="1">
        <v>25</v>
      </c>
      <c r="K110" s="1">
        <v>1523</v>
      </c>
      <c r="L110" s="1">
        <v>1523</v>
      </c>
      <c r="M110" s="1">
        <v>242000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242000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242000</v>
      </c>
      <c r="AJ110" s="1">
        <v>158</v>
      </c>
    </row>
    <row r="111" spans="1:36" x14ac:dyDescent="0.3">
      <c r="A111" s="1">
        <v>35</v>
      </c>
      <c r="B111" s="1" t="s">
        <v>14</v>
      </c>
      <c r="C111" s="1" t="s">
        <v>163</v>
      </c>
      <c r="D111" s="1" t="s">
        <v>180</v>
      </c>
      <c r="E111" s="1" t="s">
        <v>17</v>
      </c>
      <c r="F111" s="1" t="s">
        <v>29</v>
      </c>
      <c r="G111" s="1" t="s">
        <v>129</v>
      </c>
      <c r="H111" s="1" t="s">
        <v>347</v>
      </c>
      <c r="I111" s="1" t="s">
        <v>21</v>
      </c>
      <c r="J111" s="1">
        <v>23</v>
      </c>
      <c r="K111" s="1">
        <v>1065</v>
      </c>
      <c r="L111" s="1">
        <v>1065</v>
      </c>
      <c r="M111" s="1">
        <v>252000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252000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252000</v>
      </c>
      <c r="AJ111" s="1">
        <v>236</v>
      </c>
    </row>
    <row r="112" spans="1:36" x14ac:dyDescent="0.3">
      <c r="A112" s="1">
        <v>36</v>
      </c>
      <c r="B112" s="1" t="s">
        <v>14</v>
      </c>
      <c r="C112" s="1" t="s">
        <v>163</v>
      </c>
      <c r="D112" s="1" t="s">
        <v>16</v>
      </c>
      <c r="E112" s="1" t="s">
        <v>17</v>
      </c>
      <c r="F112" s="1" t="s">
        <v>49</v>
      </c>
      <c r="G112" s="1" t="s">
        <v>221</v>
      </c>
      <c r="H112" s="1" t="s">
        <v>222</v>
      </c>
      <c r="I112" s="1" t="s">
        <v>49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0</v>
      </c>
      <c r="AJ112" s="1">
        <v>0</v>
      </c>
    </row>
    <row r="113" spans="1:36" x14ac:dyDescent="0.3">
      <c r="A113" s="1">
        <v>37</v>
      </c>
      <c r="B113" s="1" t="s">
        <v>14</v>
      </c>
      <c r="C113" s="1" t="s">
        <v>163</v>
      </c>
      <c r="D113" s="1" t="s">
        <v>16</v>
      </c>
      <c r="E113" s="1" t="s">
        <v>17</v>
      </c>
      <c r="F113" s="1" t="s">
        <v>152</v>
      </c>
      <c r="G113" s="1" t="s">
        <v>223</v>
      </c>
      <c r="H113" s="1" t="s">
        <v>224</v>
      </c>
      <c r="I113" s="1" t="s">
        <v>198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0</v>
      </c>
      <c r="AJ113" s="1">
        <v>0</v>
      </c>
    </row>
    <row r="114" spans="1:36" x14ac:dyDescent="0.3">
      <c r="A114" s="1">
        <v>38</v>
      </c>
      <c r="B114" s="1" t="s">
        <v>14</v>
      </c>
      <c r="C114" s="1" t="s">
        <v>163</v>
      </c>
      <c r="D114" s="1" t="s">
        <v>16</v>
      </c>
      <c r="E114" s="1" t="s">
        <v>17</v>
      </c>
      <c r="F114" s="1" t="s">
        <v>29</v>
      </c>
      <c r="G114" s="1" t="s">
        <v>227</v>
      </c>
      <c r="H114" s="1" t="s">
        <v>228</v>
      </c>
      <c r="I114" s="1" t="s">
        <v>26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0</v>
      </c>
      <c r="AJ114" s="1">
        <v>0</v>
      </c>
    </row>
    <row r="115" spans="1:36" x14ac:dyDescent="0.3">
      <c r="A115" s="1">
        <v>39</v>
      </c>
      <c r="B115" s="1" t="s">
        <v>14</v>
      </c>
      <c r="C115" s="1" t="s">
        <v>163</v>
      </c>
      <c r="D115" s="1" t="s">
        <v>199</v>
      </c>
      <c r="E115" s="1" t="s">
        <v>17</v>
      </c>
      <c r="F115" s="1" t="s">
        <v>29</v>
      </c>
      <c r="G115" s="1" t="s">
        <v>61</v>
      </c>
      <c r="H115" s="1" t="s">
        <v>229</v>
      </c>
      <c r="I115" s="1" t="s">
        <v>26</v>
      </c>
      <c r="J115" s="1">
        <v>13</v>
      </c>
      <c r="K115" s="1">
        <v>791</v>
      </c>
      <c r="L115" s="1">
        <v>791</v>
      </c>
      <c r="M115" s="1">
        <v>123000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123000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123000</v>
      </c>
      <c r="AJ115" s="1">
        <v>155</v>
      </c>
    </row>
    <row r="116" spans="1:36" x14ac:dyDescent="0.3">
      <c r="A116" s="1">
        <v>40</v>
      </c>
      <c r="B116" s="1" t="s">
        <v>14</v>
      </c>
      <c r="C116" s="1" t="s">
        <v>163</v>
      </c>
      <c r="D116" s="1" t="s">
        <v>199</v>
      </c>
      <c r="E116" s="1" t="s">
        <v>17</v>
      </c>
      <c r="F116" s="1" t="s">
        <v>29</v>
      </c>
      <c r="G116" s="1" t="s">
        <v>61</v>
      </c>
      <c r="H116" s="1" t="s">
        <v>230</v>
      </c>
      <c r="I116" s="1" t="s">
        <v>26</v>
      </c>
      <c r="J116" s="1">
        <v>13</v>
      </c>
      <c r="K116" s="1">
        <v>810</v>
      </c>
      <c r="L116" s="1">
        <v>810</v>
      </c>
      <c r="M116" s="1">
        <v>67000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67000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67000</v>
      </c>
      <c r="AJ116" s="1">
        <v>82</v>
      </c>
    </row>
    <row r="117" spans="1:36" x14ac:dyDescent="0.3">
      <c r="A117" s="1">
        <v>41</v>
      </c>
      <c r="B117" s="1" t="s">
        <v>14</v>
      </c>
      <c r="C117" s="1" t="s">
        <v>163</v>
      </c>
      <c r="D117" s="1" t="s">
        <v>16</v>
      </c>
      <c r="E117" s="1" t="s">
        <v>17</v>
      </c>
      <c r="F117" s="1" t="s">
        <v>37</v>
      </c>
      <c r="G117" s="1" t="s">
        <v>123</v>
      </c>
      <c r="H117" s="1" t="s">
        <v>231</v>
      </c>
      <c r="I117" s="1" t="s">
        <v>21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0</v>
      </c>
      <c r="AJ117" s="1">
        <v>0</v>
      </c>
    </row>
    <row r="118" spans="1:36" x14ac:dyDescent="0.3">
      <c r="A118" s="1">
        <v>42</v>
      </c>
      <c r="B118" s="1" t="s">
        <v>14</v>
      </c>
      <c r="C118" s="1" t="s">
        <v>163</v>
      </c>
      <c r="D118" s="1" t="s">
        <v>16</v>
      </c>
      <c r="E118" s="1" t="s">
        <v>17</v>
      </c>
      <c r="F118" s="1" t="s">
        <v>29</v>
      </c>
      <c r="G118" s="1" t="s">
        <v>98</v>
      </c>
      <c r="H118" s="1" t="s">
        <v>232</v>
      </c>
      <c r="I118" s="1" t="s">
        <v>21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0</v>
      </c>
      <c r="AJ118" s="1">
        <v>0</v>
      </c>
    </row>
    <row r="119" spans="1:36" x14ac:dyDescent="0.3">
      <c r="A119" s="1">
        <v>43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18</v>
      </c>
      <c r="G119" s="1" t="s">
        <v>69</v>
      </c>
      <c r="H119" s="1" t="s">
        <v>233</v>
      </c>
      <c r="I119" s="1" t="s">
        <v>21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x14ac:dyDescent="0.3">
      <c r="A120" s="1">
        <v>44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29</v>
      </c>
      <c r="G120" s="1" t="s">
        <v>44</v>
      </c>
      <c r="H120" s="1" t="s">
        <v>234</v>
      </c>
      <c r="I120" s="1" t="s">
        <v>21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x14ac:dyDescent="0.3">
      <c r="A121" s="1">
        <v>45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29</v>
      </c>
      <c r="G121" s="1" t="s">
        <v>44</v>
      </c>
      <c r="H121" s="1" t="s">
        <v>235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x14ac:dyDescent="0.3">
      <c r="A122" s="1">
        <v>46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29</v>
      </c>
      <c r="G122" s="1" t="s">
        <v>44</v>
      </c>
      <c r="H122" s="1" t="s">
        <v>236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x14ac:dyDescent="0.3">
      <c r="A123" s="2"/>
      <c r="B123" s="2" t="s">
        <v>47</v>
      </c>
      <c r="C123" s="2" t="s">
        <v>163</v>
      </c>
      <c r="D123" s="2"/>
      <c r="E123" s="2"/>
      <c r="F123" s="2"/>
      <c r="G123" s="2"/>
      <c r="H123" s="2"/>
      <c r="I123" s="2"/>
      <c r="J123" s="2"/>
      <c r="K123" s="2">
        <v>24474</v>
      </c>
      <c r="L123" s="2">
        <v>24474</v>
      </c>
      <c r="M123" s="2">
        <v>3273801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3273801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3273801</v>
      </c>
      <c r="AJ123" s="2"/>
    </row>
    <row r="124" spans="1:36" x14ac:dyDescent="0.3">
      <c r="A124" s="1">
        <v>1</v>
      </c>
      <c r="B124" s="1" t="s">
        <v>14</v>
      </c>
      <c r="C124" s="1" t="s">
        <v>237</v>
      </c>
      <c r="D124" s="1" t="s">
        <v>16</v>
      </c>
      <c r="E124" s="1" t="s">
        <v>17</v>
      </c>
      <c r="F124" s="1" t="s">
        <v>49</v>
      </c>
      <c r="G124" s="1" t="s">
        <v>63</v>
      </c>
      <c r="H124" s="1" t="s">
        <v>238</v>
      </c>
      <c r="I124" s="1" t="s">
        <v>49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0</v>
      </c>
      <c r="AJ124" s="1">
        <v>0</v>
      </c>
    </row>
    <row r="125" spans="1:36" x14ac:dyDescent="0.3">
      <c r="A125" s="1">
        <v>2</v>
      </c>
      <c r="B125" s="1" t="s">
        <v>14</v>
      </c>
      <c r="C125" s="1" t="s">
        <v>237</v>
      </c>
      <c r="D125" s="1" t="s">
        <v>16</v>
      </c>
      <c r="E125" s="1" t="s">
        <v>17</v>
      </c>
      <c r="F125" s="1" t="s">
        <v>29</v>
      </c>
      <c r="G125" s="1" t="s">
        <v>61</v>
      </c>
      <c r="H125" s="1" t="s">
        <v>239</v>
      </c>
      <c r="I125" s="1" t="s">
        <v>26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7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7">
        <v>0</v>
      </c>
      <c r="AI125" s="7">
        <v>0</v>
      </c>
      <c r="AJ125" s="1">
        <v>0</v>
      </c>
    </row>
    <row r="126" spans="1:36" x14ac:dyDescent="0.3">
      <c r="A126" s="1">
        <v>3</v>
      </c>
      <c r="B126" s="1" t="s">
        <v>14</v>
      </c>
      <c r="C126" s="1" t="s">
        <v>237</v>
      </c>
      <c r="D126" s="1" t="s">
        <v>16</v>
      </c>
      <c r="E126" s="1" t="s">
        <v>17</v>
      </c>
      <c r="F126" s="1" t="s">
        <v>29</v>
      </c>
      <c r="G126" s="1" t="s">
        <v>61</v>
      </c>
      <c r="H126" s="1" t="s">
        <v>240</v>
      </c>
      <c r="I126" s="1" t="s">
        <v>26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0</v>
      </c>
      <c r="AJ126" s="1">
        <v>0</v>
      </c>
    </row>
    <row r="127" spans="1:36" x14ac:dyDescent="0.3">
      <c r="A127" s="1">
        <v>4</v>
      </c>
      <c r="B127" s="1" t="s">
        <v>14</v>
      </c>
      <c r="C127" s="1" t="s">
        <v>237</v>
      </c>
      <c r="D127" s="1" t="s">
        <v>16</v>
      </c>
      <c r="E127" s="1" t="s">
        <v>17</v>
      </c>
      <c r="F127" s="1" t="s">
        <v>29</v>
      </c>
      <c r="G127" s="1" t="s">
        <v>61</v>
      </c>
      <c r="H127" s="1" t="s">
        <v>241</v>
      </c>
      <c r="I127" s="1" t="s">
        <v>26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x14ac:dyDescent="0.3">
      <c r="A128" s="1">
        <v>5</v>
      </c>
      <c r="B128" s="1" t="s">
        <v>14</v>
      </c>
      <c r="C128" s="1" t="s">
        <v>237</v>
      </c>
      <c r="D128" s="1" t="s">
        <v>16</v>
      </c>
      <c r="E128" s="1" t="s">
        <v>17</v>
      </c>
      <c r="F128" s="1" t="s">
        <v>40</v>
      </c>
      <c r="G128" s="1" t="s">
        <v>242</v>
      </c>
      <c r="H128" s="1" t="s">
        <v>243</v>
      </c>
      <c r="I128" s="1" t="s">
        <v>26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x14ac:dyDescent="0.3">
      <c r="A129" s="1">
        <v>6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29</v>
      </c>
      <c r="G129" s="1" t="s">
        <v>61</v>
      </c>
      <c r="H129" s="1" t="s">
        <v>244</v>
      </c>
      <c r="I129" s="1" t="s">
        <v>26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x14ac:dyDescent="0.3">
      <c r="A130" s="1">
        <v>7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18</v>
      </c>
      <c r="G130" s="1" t="s">
        <v>69</v>
      </c>
      <c r="H130" s="1" t="s">
        <v>245</v>
      </c>
      <c r="I130" s="1" t="s">
        <v>21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x14ac:dyDescent="0.3">
      <c r="A131" s="1">
        <v>8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246</v>
      </c>
      <c r="H131" s="1" t="s">
        <v>247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x14ac:dyDescent="0.3">
      <c r="A132" s="1">
        <v>9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29</v>
      </c>
      <c r="G132" s="1" t="s">
        <v>246</v>
      </c>
      <c r="H132" s="1" t="s">
        <v>248</v>
      </c>
      <c r="I132" s="1" t="s">
        <v>26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x14ac:dyDescent="0.3">
      <c r="A133" s="1">
        <v>10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29</v>
      </c>
      <c r="G133" s="1" t="s">
        <v>61</v>
      </c>
      <c r="H133" s="1" t="s">
        <v>249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x14ac:dyDescent="0.3">
      <c r="A134" s="1">
        <v>11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29</v>
      </c>
      <c r="G134" s="1" t="s">
        <v>61</v>
      </c>
      <c r="H134" s="1" t="s">
        <v>250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x14ac:dyDescent="0.3">
      <c r="A135" s="1">
        <v>12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61</v>
      </c>
      <c r="H135" s="1" t="s">
        <v>251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x14ac:dyDescent="0.3">
      <c r="A136" s="1">
        <v>13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79</v>
      </c>
      <c r="H136" s="1" t="s">
        <v>253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x14ac:dyDescent="0.3">
      <c r="A137" s="1">
        <v>14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61</v>
      </c>
      <c r="H137" s="1" t="s">
        <v>256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x14ac:dyDescent="0.3">
      <c r="A138" s="1">
        <v>15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61</v>
      </c>
      <c r="H138" s="1" t="s">
        <v>258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x14ac:dyDescent="0.3">
      <c r="A139" s="1">
        <v>16</v>
      </c>
      <c r="B139" s="1" t="s">
        <v>14</v>
      </c>
      <c r="C139" s="1" t="s">
        <v>237</v>
      </c>
      <c r="D139" s="1" t="s">
        <v>259</v>
      </c>
      <c r="E139" s="1" t="s">
        <v>17</v>
      </c>
      <c r="F139" s="1" t="s">
        <v>29</v>
      </c>
      <c r="G139" s="1" t="s">
        <v>61</v>
      </c>
      <c r="H139" s="1" t="s">
        <v>260</v>
      </c>
      <c r="I139" s="1" t="s">
        <v>26</v>
      </c>
      <c r="J139" s="1">
        <v>17</v>
      </c>
      <c r="K139" s="1">
        <v>2802</v>
      </c>
      <c r="L139" s="1">
        <v>2802</v>
      </c>
      <c r="M139" s="1">
        <v>417000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417000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417000</v>
      </c>
      <c r="AJ139" s="1">
        <v>148</v>
      </c>
    </row>
    <row r="140" spans="1:36" x14ac:dyDescent="0.3">
      <c r="A140" s="1">
        <v>17</v>
      </c>
      <c r="B140" s="1" t="s">
        <v>14</v>
      </c>
      <c r="C140" s="1" t="s">
        <v>237</v>
      </c>
      <c r="D140" s="1" t="s">
        <v>252</v>
      </c>
      <c r="E140" s="1" t="s">
        <v>17</v>
      </c>
      <c r="F140" s="1" t="s">
        <v>29</v>
      </c>
      <c r="G140" s="1" t="s">
        <v>30</v>
      </c>
      <c r="H140" s="1" t="s">
        <v>262</v>
      </c>
      <c r="I140" s="1" t="s">
        <v>26</v>
      </c>
      <c r="J140" s="1">
        <v>19</v>
      </c>
      <c r="K140" s="1">
        <v>3719</v>
      </c>
      <c r="L140" s="1">
        <v>3719</v>
      </c>
      <c r="M140" s="1">
        <v>310000</v>
      </c>
      <c r="N140" s="1">
        <v>2000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312000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312000</v>
      </c>
      <c r="AJ140" s="1">
        <v>83</v>
      </c>
    </row>
    <row r="141" spans="1:36" x14ac:dyDescent="0.3">
      <c r="A141" s="1">
        <v>18</v>
      </c>
      <c r="B141" s="1" t="s">
        <v>14</v>
      </c>
      <c r="C141" s="1" t="s">
        <v>237</v>
      </c>
      <c r="D141" s="1" t="s">
        <v>265</v>
      </c>
      <c r="E141" s="1" t="s">
        <v>32</v>
      </c>
      <c r="F141" s="1" t="s">
        <v>75</v>
      </c>
      <c r="G141" s="1" t="s">
        <v>76</v>
      </c>
      <c r="H141" s="1" t="s">
        <v>264</v>
      </c>
      <c r="I141" s="1" t="s">
        <v>26</v>
      </c>
      <c r="J141" s="1">
        <v>1</v>
      </c>
      <c r="K141" s="1">
        <v>66</v>
      </c>
      <c r="L141" s="1">
        <v>66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0</v>
      </c>
      <c r="AJ141" s="1">
        <v>0</v>
      </c>
    </row>
    <row r="142" spans="1:36" x14ac:dyDescent="0.3">
      <c r="A142" s="1">
        <v>19</v>
      </c>
      <c r="B142" s="1" t="s">
        <v>14</v>
      </c>
      <c r="C142" s="1" t="s">
        <v>237</v>
      </c>
      <c r="D142" s="1" t="s">
        <v>563</v>
      </c>
      <c r="E142" s="1" t="s">
        <v>17</v>
      </c>
      <c r="F142" s="1" t="s">
        <v>40</v>
      </c>
      <c r="G142" s="1" t="s">
        <v>55</v>
      </c>
      <c r="H142" s="1" t="s">
        <v>266</v>
      </c>
      <c r="I142" s="1" t="s">
        <v>21</v>
      </c>
      <c r="J142" s="1">
        <v>10</v>
      </c>
      <c r="K142" s="1">
        <v>1364</v>
      </c>
      <c r="L142" s="1">
        <v>1364</v>
      </c>
      <c r="M142" s="1">
        <v>150000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150000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150000</v>
      </c>
      <c r="AJ142" s="1">
        <v>109</v>
      </c>
    </row>
    <row r="143" spans="1:36" x14ac:dyDescent="0.3">
      <c r="A143" s="1">
        <v>20</v>
      </c>
      <c r="B143" s="1" t="s">
        <v>14</v>
      </c>
      <c r="C143" s="1" t="s">
        <v>237</v>
      </c>
      <c r="D143" s="1" t="s">
        <v>267</v>
      </c>
      <c r="E143" s="1" t="s">
        <v>32</v>
      </c>
      <c r="F143" s="1" t="s">
        <v>29</v>
      </c>
      <c r="G143" s="1" t="s">
        <v>268</v>
      </c>
      <c r="H143" s="1" t="s">
        <v>269</v>
      </c>
      <c r="I143" s="1" t="s">
        <v>26</v>
      </c>
      <c r="J143" s="1">
        <v>7</v>
      </c>
      <c r="K143" s="1">
        <v>857</v>
      </c>
      <c r="L143" s="1">
        <v>857</v>
      </c>
      <c r="M143" s="1">
        <v>110000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110000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110000</v>
      </c>
      <c r="AJ143" s="1">
        <v>128</v>
      </c>
    </row>
    <row r="144" spans="1:36" x14ac:dyDescent="0.3">
      <c r="A144" s="1">
        <v>21</v>
      </c>
      <c r="B144" s="1" t="s">
        <v>14</v>
      </c>
      <c r="C144" s="1" t="s">
        <v>237</v>
      </c>
      <c r="D144" s="1" t="s">
        <v>263</v>
      </c>
      <c r="E144" s="1" t="s">
        <v>17</v>
      </c>
      <c r="F144" s="1" t="s">
        <v>29</v>
      </c>
      <c r="G144" s="1" t="s">
        <v>61</v>
      </c>
      <c r="H144" s="1" t="s">
        <v>401</v>
      </c>
      <c r="I144" s="1" t="s">
        <v>26</v>
      </c>
      <c r="J144" s="1">
        <v>21</v>
      </c>
      <c r="K144" s="1">
        <v>1853</v>
      </c>
      <c r="L144" s="1">
        <v>1853</v>
      </c>
      <c r="M144" s="1">
        <v>207000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207000</v>
      </c>
      <c r="X144" s="1">
        <v>0</v>
      </c>
      <c r="Y144" s="1">
        <v>0</v>
      </c>
      <c r="Z144" s="1">
        <v>1700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1700</v>
      </c>
      <c r="AI144" s="7">
        <v>208700</v>
      </c>
      <c r="AJ144" s="1">
        <v>111</v>
      </c>
    </row>
    <row r="145" spans="1:36" x14ac:dyDescent="0.3">
      <c r="A145" s="1">
        <v>22</v>
      </c>
      <c r="B145" s="1" t="s">
        <v>14</v>
      </c>
      <c r="C145" s="1" t="s">
        <v>237</v>
      </c>
      <c r="D145" s="1" t="s">
        <v>16</v>
      </c>
      <c r="E145" s="1" t="s">
        <v>17</v>
      </c>
      <c r="F145" s="1" t="s">
        <v>29</v>
      </c>
      <c r="G145" s="1" t="s">
        <v>246</v>
      </c>
      <c r="H145" s="1" t="s">
        <v>270</v>
      </c>
      <c r="I145" s="1" t="s">
        <v>21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0</v>
      </c>
      <c r="AJ145" s="1">
        <v>0</v>
      </c>
    </row>
    <row r="146" spans="1:36" x14ac:dyDescent="0.3">
      <c r="A146" s="1">
        <v>23</v>
      </c>
      <c r="B146" s="1" t="s">
        <v>14</v>
      </c>
      <c r="C146" s="1" t="s">
        <v>237</v>
      </c>
      <c r="D146" s="1" t="s">
        <v>267</v>
      </c>
      <c r="E146" s="1" t="s">
        <v>17</v>
      </c>
      <c r="F146" s="1" t="s">
        <v>29</v>
      </c>
      <c r="G146" s="1" t="s">
        <v>129</v>
      </c>
      <c r="H146" s="1" t="s">
        <v>273</v>
      </c>
      <c r="I146" s="1" t="s">
        <v>21</v>
      </c>
      <c r="J146" s="1">
        <v>24</v>
      </c>
      <c r="K146" s="1">
        <v>1745</v>
      </c>
      <c r="L146" s="1">
        <v>1745</v>
      </c>
      <c r="M146" s="1">
        <v>295000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295000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295000</v>
      </c>
      <c r="AJ146" s="1">
        <v>169</v>
      </c>
    </row>
    <row r="147" spans="1:36" x14ac:dyDescent="0.3">
      <c r="A147" s="1">
        <v>24</v>
      </c>
      <c r="B147" s="1" t="s">
        <v>14</v>
      </c>
      <c r="C147" s="1" t="s">
        <v>237</v>
      </c>
      <c r="D147" s="1" t="s">
        <v>16</v>
      </c>
      <c r="E147" s="1" t="s">
        <v>17</v>
      </c>
      <c r="F147" s="1" t="s">
        <v>37</v>
      </c>
      <c r="G147" s="1" t="s">
        <v>83</v>
      </c>
      <c r="H147" s="1" t="s">
        <v>274</v>
      </c>
      <c r="I147" s="1" t="s">
        <v>49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0</v>
      </c>
      <c r="AJ147" s="1">
        <v>0</v>
      </c>
    </row>
    <row r="148" spans="1:36" x14ac:dyDescent="0.3">
      <c r="A148" s="1">
        <v>25</v>
      </c>
      <c r="B148" s="1" t="s">
        <v>14</v>
      </c>
      <c r="C148" s="1" t="s">
        <v>237</v>
      </c>
      <c r="D148" s="1" t="s">
        <v>562</v>
      </c>
      <c r="E148" s="1" t="s">
        <v>17</v>
      </c>
      <c r="F148" s="1" t="s">
        <v>29</v>
      </c>
      <c r="G148" s="1" t="s">
        <v>61</v>
      </c>
      <c r="H148" s="1" t="s">
        <v>276</v>
      </c>
      <c r="I148" s="1" t="s">
        <v>26</v>
      </c>
      <c r="J148" s="1">
        <v>22</v>
      </c>
      <c r="K148" s="1">
        <v>2164</v>
      </c>
      <c r="L148" s="1">
        <v>2164</v>
      </c>
      <c r="M148" s="1">
        <v>280000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280000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280000</v>
      </c>
      <c r="AJ148" s="1">
        <v>129</v>
      </c>
    </row>
    <row r="149" spans="1:36" x14ac:dyDescent="0.3">
      <c r="A149" s="1">
        <v>26</v>
      </c>
      <c r="B149" s="1" t="s">
        <v>14</v>
      </c>
      <c r="C149" s="1" t="s">
        <v>237</v>
      </c>
      <c r="D149" s="1" t="s">
        <v>595</v>
      </c>
      <c r="E149" s="1" t="s">
        <v>17</v>
      </c>
      <c r="F149" s="1" t="s">
        <v>29</v>
      </c>
      <c r="G149" s="1" t="s">
        <v>61</v>
      </c>
      <c r="H149" s="1" t="s">
        <v>278</v>
      </c>
      <c r="I149" s="1" t="s">
        <v>26</v>
      </c>
      <c r="J149" s="1">
        <v>20</v>
      </c>
      <c r="K149" s="1">
        <v>2270</v>
      </c>
      <c r="L149" s="1">
        <v>2270</v>
      </c>
      <c r="M149" s="1">
        <v>195565</v>
      </c>
      <c r="N149" s="1">
        <v>4500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200065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200065</v>
      </c>
      <c r="AJ149" s="1">
        <v>86</v>
      </c>
    </row>
    <row r="150" spans="1:36" x14ac:dyDescent="0.3">
      <c r="A150" s="1">
        <v>27</v>
      </c>
      <c r="B150" s="1" t="s">
        <v>14</v>
      </c>
      <c r="C150" s="1" t="s">
        <v>237</v>
      </c>
      <c r="D150" s="1" t="s">
        <v>279</v>
      </c>
      <c r="E150" s="1" t="s">
        <v>17</v>
      </c>
      <c r="F150" s="1" t="s">
        <v>29</v>
      </c>
      <c r="G150" s="1" t="s">
        <v>61</v>
      </c>
      <c r="H150" s="1" t="s">
        <v>280</v>
      </c>
      <c r="I150" s="1" t="s">
        <v>26</v>
      </c>
      <c r="J150" s="1">
        <v>23</v>
      </c>
      <c r="K150" s="1">
        <v>3844</v>
      </c>
      <c r="L150" s="1">
        <v>3844</v>
      </c>
      <c r="M150" s="1">
        <v>360000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360000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360000</v>
      </c>
      <c r="AJ150" s="1">
        <v>93</v>
      </c>
    </row>
    <row r="151" spans="1:36" x14ac:dyDescent="0.3">
      <c r="A151" s="1">
        <v>28</v>
      </c>
      <c r="B151" s="1" t="s">
        <v>14</v>
      </c>
      <c r="C151" s="1" t="s">
        <v>237</v>
      </c>
      <c r="D151" s="1" t="s">
        <v>564</v>
      </c>
      <c r="E151" s="1" t="s">
        <v>32</v>
      </c>
      <c r="F151" s="1" t="s">
        <v>29</v>
      </c>
      <c r="G151" s="1" t="s">
        <v>33</v>
      </c>
      <c r="H151" s="1" t="s">
        <v>281</v>
      </c>
      <c r="I151" s="1" t="s">
        <v>26</v>
      </c>
      <c r="J151" s="1">
        <v>22</v>
      </c>
      <c r="K151" s="1">
        <v>3020</v>
      </c>
      <c r="L151" s="1">
        <v>3020</v>
      </c>
      <c r="M151" s="1">
        <v>350000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350000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350000</v>
      </c>
      <c r="AJ151" s="1">
        <v>115</v>
      </c>
    </row>
    <row r="152" spans="1:36" x14ac:dyDescent="0.3">
      <c r="A152" s="1">
        <v>29</v>
      </c>
      <c r="B152" s="1" t="s">
        <v>14</v>
      </c>
      <c r="C152" s="1" t="s">
        <v>237</v>
      </c>
      <c r="D152" s="1" t="s">
        <v>16</v>
      </c>
      <c r="E152" s="1" t="s">
        <v>17</v>
      </c>
      <c r="F152" s="1" t="s">
        <v>29</v>
      </c>
      <c r="G152" s="1" t="s">
        <v>282</v>
      </c>
      <c r="H152" s="1" t="s">
        <v>283</v>
      </c>
      <c r="I152" s="1" t="s">
        <v>21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0</v>
      </c>
      <c r="AJ152" s="1">
        <v>0</v>
      </c>
    </row>
    <row r="153" spans="1:36" x14ac:dyDescent="0.3">
      <c r="A153" s="1">
        <v>30</v>
      </c>
      <c r="B153" s="1" t="s">
        <v>14</v>
      </c>
      <c r="C153" s="1" t="s">
        <v>237</v>
      </c>
      <c r="D153" s="1" t="s">
        <v>261</v>
      </c>
      <c r="E153" s="1" t="s">
        <v>32</v>
      </c>
      <c r="F153" s="1" t="s">
        <v>29</v>
      </c>
      <c r="G153" s="1" t="s">
        <v>33</v>
      </c>
      <c r="H153" s="1" t="s">
        <v>284</v>
      </c>
      <c r="I153" s="1" t="s">
        <v>26</v>
      </c>
      <c r="J153" s="1">
        <v>23</v>
      </c>
      <c r="K153" s="1">
        <v>3440</v>
      </c>
      <c r="L153" s="1">
        <v>3440</v>
      </c>
      <c r="M153" s="1">
        <v>450000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450000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450000</v>
      </c>
      <c r="AJ153" s="1">
        <v>130</v>
      </c>
    </row>
    <row r="154" spans="1:36" x14ac:dyDescent="0.3">
      <c r="A154" s="1">
        <v>31</v>
      </c>
      <c r="B154" s="1" t="s">
        <v>14</v>
      </c>
      <c r="C154" s="1" t="s">
        <v>237</v>
      </c>
      <c r="D154" s="1" t="s">
        <v>272</v>
      </c>
      <c r="E154" s="1" t="s">
        <v>17</v>
      </c>
      <c r="F154" s="1" t="s">
        <v>29</v>
      </c>
      <c r="G154" s="1" t="s">
        <v>61</v>
      </c>
      <c r="H154" s="1" t="s">
        <v>286</v>
      </c>
      <c r="I154" s="1" t="s">
        <v>26</v>
      </c>
      <c r="J154" s="1">
        <v>8</v>
      </c>
      <c r="K154" s="1">
        <v>1040</v>
      </c>
      <c r="L154" s="1">
        <v>1040</v>
      </c>
      <c r="M154" s="1">
        <v>60000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60000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60000</v>
      </c>
      <c r="AJ154" s="1">
        <v>57</v>
      </c>
    </row>
    <row r="155" spans="1:36" x14ac:dyDescent="0.3">
      <c r="A155" s="1">
        <v>32</v>
      </c>
      <c r="B155" s="1" t="s">
        <v>14</v>
      </c>
      <c r="C155" s="1" t="s">
        <v>237</v>
      </c>
      <c r="D155" s="1" t="s">
        <v>608</v>
      </c>
      <c r="E155" s="1" t="s">
        <v>17</v>
      </c>
      <c r="F155" s="1" t="s">
        <v>29</v>
      </c>
      <c r="G155" s="1" t="s">
        <v>61</v>
      </c>
      <c r="H155" s="1" t="s">
        <v>287</v>
      </c>
      <c r="I155" s="1" t="s">
        <v>26</v>
      </c>
      <c r="J155" s="1">
        <v>11</v>
      </c>
      <c r="K155" s="1">
        <v>1442</v>
      </c>
      <c r="L155" s="1">
        <v>1442</v>
      </c>
      <c r="M155" s="1">
        <v>180000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180000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180000</v>
      </c>
      <c r="AJ155" s="1">
        <v>124</v>
      </c>
    </row>
    <row r="156" spans="1:36" x14ac:dyDescent="0.3">
      <c r="A156" s="1">
        <v>33</v>
      </c>
      <c r="B156" s="1" t="s">
        <v>14</v>
      </c>
      <c r="C156" s="1" t="s">
        <v>237</v>
      </c>
      <c r="D156" s="1" t="s">
        <v>607</v>
      </c>
      <c r="E156" s="1" t="s">
        <v>17</v>
      </c>
      <c r="F156" s="1" t="s">
        <v>29</v>
      </c>
      <c r="G156" s="1" t="s">
        <v>61</v>
      </c>
      <c r="H156" s="1" t="s">
        <v>288</v>
      </c>
      <c r="I156" s="1" t="s">
        <v>26</v>
      </c>
      <c r="J156" s="1">
        <v>11</v>
      </c>
      <c r="K156" s="1">
        <v>1510</v>
      </c>
      <c r="L156" s="1">
        <v>1510</v>
      </c>
      <c r="M156" s="1">
        <v>120000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120000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120000</v>
      </c>
      <c r="AJ156" s="1">
        <v>79</v>
      </c>
    </row>
    <row r="157" spans="1:36" x14ac:dyDescent="0.3">
      <c r="A157" s="1">
        <v>34</v>
      </c>
      <c r="B157" s="1" t="s">
        <v>14</v>
      </c>
      <c r="C157" s="1" t="s">
        <v>237</v>
      </c>
      <c r="D157" s="1" t="s">
        <v>272</v>
      </c>
      <c r="E157" s="1" t="s">
        <v>17</v>
      </c>
      <c r="F157" s="1" t="s">
        <v>29</v>
      </c>
      <c r="G157" s="1" t="s">
        <v>61</v>
      </c>
      <c r="H157" s="1" t="s">
        <v>289</v>
      </c>
      <c r="I157" s="1" t="s">
        <v>26</v>
      </c>
      <c r="J157" s="1">
        <v>8</v>
      </c>
      <c r="K157" s="1">
        <v>1378</v>
      </c>
      <c r="L157" s="1">
        <v>1378</v>
      </c>
      <c r="M157" s="1">
        <v>120000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120000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120000</v>
      </c>
      <c r="AJ157" s="1">
        <v>87</v>
      </c>
    </row>
    <row r="158" spans="1:36" x14ac:dyDescent="0.3">
      <c r="A158" s="1">
        <v>35</v>
      </c>
      <c r="B158" s="1" t="s">
        <v>14</v>
      </c>
      <c r="C158" s="1" t="s">
        <v>237</v>
      </c>
      <c r="D158" s="1" t="s">
        <v>608</v>
      </c>
      <c r="E158" s="1" t="s">
        <v>17</v>
      </c>
      <c r="F158" s="1" t="s">
        <v>29</v>
      </c>
      <c r="G158" s="1" t="s">
        <v>61</v>
      </c>
      <c r="H158" s="1" t="s">
        <v>290</v>
      </c>
      <c r="I158" s="1" t="s">
        <v>26</v>
      </c>
      <c r="J158" s="1">
        <v>11</v>
      </c>
      <c r="K158" s="1">
        <v>1758</v>
      </c>
      <c r="L158" s="1">
        <v>1758</v>
      </c>
      <c r="M158" s="1">
        <v>180000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180000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180000</v>
      </c>
      <c r="AJ158" s="1">
        <v>102</v>
      </c>
    </row>
    <row r="159" spans="1:36" x14ac:dyDescent="0.3">
      <c r="A159" s="1">
        <v>36</v>
      </c>
      <c r="B159" s="1" t="s">
        <v>14</v>
      </c>
      <c r="C159" s="1" t="s">
        <v>237</v>
      </c>
      <c r="D159" s="1" t="s">
        <v>561</v>
      </c>
      <c r="E159" s="1" t="s">
        <v>17</v>
      </c>
      <c r="F159" s="1" t="s">
        <v>29</v>
      </c>
      <c r="G159" s="1" t="s">
        <v>61</v>
      </c>
      <c r="H159" s="1" t="s">
        <v>291</v>
      </c>
      <c r="I159" s="1" t="s">
        <v>26</v>
      </c>
      <c r="J159" s="1">
        <v>12</v>
      </c>
      <c r="K159" s="1">
        <v>2326</v>
      </c>
      <c r="L159" s="1">
        <v>2326</v>
      </c>
      <c r="M159" s="1">
        <v>200000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200000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200000</v>
      </c>
      <c r="AJ159" s="1">
        <v>85</v>
      </c>
    </row>
    <row r="160" spans="1:36" x14ac:dyDescent="0.3">
      <c r="A160" s="1">
        <v>37</v>
      </c>
      <c r="B160" s="1" t="s">
        <v>14</v>
      </c>
      <c r="C160" s="1" t="s">
        <v>237</v>
      </c>
      <c r="D160" s="1" t="s">
        <v>16</v>
      </c>
      <c r="E160" s="1" t="s">
        <v>17</v>
      </c>
      <c r="F160" s="1" t="s">
        <v>29</v>
      </c>
      <c r="G160" s="1" t="s">
        <v>44</v>
      </c>
      <c r="H160" s="1" t="s">
        <v>292</v>
      </c>
      <c r="I160" s="1" t="s">
        <v>21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0</v>
      </c>
      <c r="AJ160" s="1">
        <v>0</v>
      </c>
    </row>
    <row r="161" spans="1:36" x14ac:dyDescent="0.3">
      <c r="A161" s="1">
        <v>38</v>
      </c>
      <c r="B161" s="1" t="s">
        <v>14</v>
      </c>
      <c r="C161" s="1" t="s">
        <v>237</v>
      </c>
      <c r="D161" s="1" t="s">
        <v>16</v>
      </c>
      <c r="E161" s="1" t="s">
        <v>17</v>
      </c>
      <c r="F161" s="1" t="s">
        <v>29</v>
      </c>
      <c r="G161" s="1" t="s">
        <v>98</v>
      </c>
      <c r="H161" s="1" t="s">
        <v>293</v>
      </c>
      <c r="I161" s="1" t="s">
        <v>21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0</v>
      </c>
      <c r="AJ161" s="1">
        <v>0</v>
      </c>
    </row>
    <row r="162" spans="1:36" x14ac:dyDescent="0.3">
      <c r="A162" s="1">
        <v>39</v>
      </c>
      <c r="B162" s="1" t="s">
        <v>14</v>
      </c>
      <c r="C162" s="1" t="s">
        <v>237</v>
      </c>
      <c r="D162" s="1" t="s">
        <v>16</v>
      </c>
      <c r="E162" s="1" t="s">
        <v>17</v>
      </c>
      <c r="F162" s="1" t="s">
        <v>37</v>
      </c>
      <c r="G162" s="1" t="s">
        <v>83</v>
      </c>
      <c r="H162" s="1" t="s">
        <v>294</v>
      </c>
      <c r="I162" s="1" t="s">
        <v>21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0</v>
      </c>
      <c r="AJ162" s="1">
        <v>0</v>
      </c>
    </row>
    <row r="163" spans="1:36" x14ac:dyDescent="0.3">
      <c r="A163" s="2"/>
      <c r="B163" s="2" t="s">
        <v>47</v>
      </c>
      <c r="C163" s="2" t="s">
        <v>237</v>
      </c>
      <c r="D163" s="2"/>
      <c r="E163" s="2"/>
      <c r="F163" s="2"/>
      <c r="G163" s="2"/>
      <c r="H163" s="2"/>
      <c r="I163" s="2"/>
      <c r="J163" s="2"/>
      <c r="K163" s="2">
        <v>36598</v>
      </c>
      <c r="L163" s="2">
        <v>36598</v>
      </c>
      <c r="M163" s="2">
        <v>3984565</v>
      </c>
      <c r="N163" s="2">
        <v>6500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3991065</v>
      </c>
      <c r="X163" s="2">
        <v>0</v>
      </c>
      <c r="Y163" s="2">
        <v>0</v>
      </c>
      <c r="Z163" s="2">
        <v>1700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1700</v>
      </c>
      <c r="AI163" s="2">
        <v>3992765</v>
      </c>
      <c r="AJ163" s="2"/>
    </row>
    <row r="164" spans="1:36" x14ac:dyDescent="0.3">
      <c r="A164" s="1">
        <v>1</v>
      </c>
      <c r="B164" s="1" t="s">
        <v>14</v>
      </c>
      <c r="C164" s="1" t="s">
        <v>295</v>
      </c>
      <c r="D164" s="1" t="s">
        <v>16</v>
      </c>
      <c r="E164" s="1" t="s">
        <v>17</v>
      </c>
      <c r="F164" s="1" t="s">
        <v>29</v>
      </c>
      <c r="G164" s="1" t="s">
        <v>61</v>
      </c>
      <c r="H164" s="1" t="s">
        <v>296</v>
      </c>
      <c r="I164" s="1" t="s">
        <v>26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0</v>
      </c>
      <c r="AJ164" s="1">
        <v>0</v>
      </c>
    </row>
    <row r="165" spans="1:36" x14ac:dyDescent="0.3">
      <c r="A165" s="1">
        <v>2</v>
      </c>
      <c r="B165" s="1" t="s">
        <v>14</v>
      </c>
      <c r="C165" s="1" t="s">
        <v>295</v>
      </c>
      <c r="D165" s="1" t="s">
        <v>16</v>
      </c>
      <c r="E165" s="1" t="s">
        <v>17</v>
      </c>
      <c r="F165" s="1" t="s">
        <v>18</v>
      </c>
      <c r="G165" s="1" t="s">
        <v>19</v>
      </c>
      <c r="H165" s="1" t="s">
        <v>297</v>
      </c>
      <c r="I165" s="1" t="s">
        <v>21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0</v>
      </c>
      <c r="AJ165" s="1">
        <v>0</v>
      </c>
    </row>
    <row r="166" spans="1:36" x14ac:dyDescent="0.3">
      <c r="A166" s="1">
        <v>3</v>
      </c>
      <c r="B166" s="1" t="s">
        <v>14</v>
      </c>
      <c r="C166" s="1" t="s">
        <v>295</v>
      </c>
      <c r="D166" s="1" t="s">
        <v>16</v>
      </c>
      <c r="E166" s="1" t="s">
        <v>17</v>
      </c>
      <c r="F166" s="1" t="s">
        <v>29</v>
      </c>
      <c r="G166" s="1" t="s">
        <v>246</v>
      </c>
      <c r="H166" s="1" t="s">
        <v>298</v>
      </c>
      <c r="I166" s="1" t="s">
        <v>26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7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0</v>
      </c>
      <c r="AJ166" s="1">
        <v>0</v>
      </c>
    </row>
    <row r="167" spans="1:36" x14ac:dyDescent="0.3">
      <c r="A167" s="1">
        <v>4</v>
      </c>
      <c r="B167" s="1" t="s">
        <v>14</v>
      </c>
      <c r="C167" s="1" t="s">
        <v>295</v>
      </c>
      <c r="D167" s="1" t="s">
        <v>16</v>
      </c>
      <c r="E167" s="1" t="s">
        <v>17</v>
      </c>
      <c r="F167" s="1" t="s">
        <v>18</v>
      </c>
      <c r="G167" s="1" t="s">
        <v>19</v>
      </c>
      <c r="H167" s="1" t="s">
        <v>299</v>
      </c>
      <c r="I167" s="1" t="s">
        <v>21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0</v>
      </c>
      <c r="AJ167" s="1">
        <v>0</v>
      </c>
    </row>
    <row r="168" spans="1:36" x14ac:dyDescent="0.3">
      <c r="A168" s="1">
        <v>5</v>
      </c>
      <c r="B168" s="1" t="s">
        <v>14</v>
      </c>
      <c r="C168" s="1" t="s">
        <v>295</v>
      </c>
      <c r="D168" s="1" t="s">
        <v>16</v>
      </c>
      <c r="E168" s="1" t="s">
        <v>17</v>
      </c>
      <c r="F168" s="1" t="s">
        <v>29</v>
      </c>
      <c r="G168" s="1" t="s">
        <v>61</v>
      </c>
      <c r="H168" s="1" t="s">
        <v>300</v>
      </c>
      <c r="I168" s="1" t="s">
        <v>26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x14ac:dyDescent="0.3">
      <c r="A169" s="1">
        <v>6</v>
      </c>
      <c r="B169" s="1" t="s">
        <v>14</v>
      </c>
      <c r="C169" s="1" t="s">
        <v>295</v>
      </c>
      <c r="D169" s="1" t="s">
        <v>16</v>
      </c>
      <c r="E169" s="1" t="s">
        <v>17</v>
      </c>
      <c r="F169" s="1" t="s">
        <v>29</v>
      </c>
      <c r="G169" s="1" t="s">
        <v>61</v>
      </c>
      <c r="H169" s="1" t="s">
        <v>301</v>
      </c>
      <c r="I169" s="1" t="s">
        <v>26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x14ac:dyDescent="0.3">
      <c r="A170" s="1">
        <v>7</v>
      </c>
      <c r="B170" s="1" t="s">
        <v>14</v>
      </c>
      <c r="C170" s="1" t="s">
        <v>295</v>
      </c>
      <c r="D170" s="1" t="s">
        <v>16</v>
      </c>
      <c r="E170" s="1" t="s">
        <v>17</v>
      </c>
      <c r="F170" s="1" t="s">
        <v>18</v>
      </c>
      <c r="G170" s="1" t="s">
        <v>19</v>
      </c>
      <c r="H170" s="1" t="s">
        <v>302</v>
      </c>
      <c r="I170" s="1" t="s">
        <v>198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x14ac:dyDescent="0.3">
      <c r="A171" s="1">
        <v>8</v>
      </c>
      <c r="B171" s="1" t="s">
        <v>14</v>
      </c>
      <c r="C171" s="1" t="s">
        <v>295</v>
      </c>
      <c r="D171" s="1" t="s">
        <v>16</v>
      </c>
      <c r="E171" s="1" t="s">
        <v>17</v>
      </c>
      <c r="F171" s="1" t="s">
        <v>40</v>
      </c>
      <c r="G171" s="1" t="s">
        <v>242</v>
      </c>
      <c r="H171" s="1" t="s">
        <v>303</v>
      </c>
      <c r="I171" s="1" t="s">
        <v>26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x14ac:dyDescent="0.3">
      <c r="A172" s="1">
        <v>9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29</v>
      </c>
      <c r="G172" s="1" t="s">
        <v>61</v>
      </c>
      <c r="H172" s="1" t="s">
        <v>304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x14ac:dyDescent="0.3">
      <c r="A173" s="1">
        <v>10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29</v>
      </c>
      <c r="G173" s="1" t="s">
        <v>61</v>
      </c>
      <c r="H173" s="1" t="s">
        <v>305</v>
      </c>
      <c r="I173" s="1" t="s">
        <v>26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x14ac:dyDescent="0.3">
      <c r="A174" s="1">
        <v>11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29</v>
      </c>
      <c r="G174" s="1" t="s">
        <v>61</v>
      </c>
      <c r="H174" s="1" t="s">
        <v>306</v>
      </c>
      <c r="I174" s="1" t="s">
        <v>26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x14ac:dyDescent="0.3">
      <c r="A175" s="1">
        <v>12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29</v>
      </c>
      <c r="G175" s="1" t="s">
        <v>61</v>
      </c>
      <c r="H175" s="1" t="s">
        <v>307</v>
      </c>
      <c r="I175" s="1" t="s">
        <v>26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x14ac:dyDescent="0.3">
      <c r="A176" s="1">
        <v>13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18</v>
      </c>
      <c r="G176" s="1" t="s">
        <v>69</v>
      </c>
      <c r="H176" s="1" t="s">
        <v>308</v>
      </c>
      <c r="I176" s="1" t="s">
        <v>21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x14ac:dyDescent="0.3">
      <c r="A177" s="1">
        <v>14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18</v>
      </c>
      <c r="G177" s="1" t="s">
        <v>69</v>
      </c>
      <c r="H177" s="1" t="s">
        <v>309</v>
      </c>
      <c r="I177" s="1" t="s">
        <v>21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x14ac:dyDescent="0.3">
      <c r="A178" s="1">
        <v>15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310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x14ac:dyDescent="0.3">
      <c r="A179" s="1">
        <v>16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29</v>
      </c>
      <c r="G179" s="1" t="s">
        <v>79</v>
      </c>
      <c r="H179" s="1" t="s">
        <v>312</v>
      </c>
      <c r="I179" s="1" t="s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x14ac:dyDescent="0.3">
      <c r="A180" s="1">
        <v>17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18</v>
      </c>
      <c r="G180" s="1" t="s">
        <v>104</v>
      </c>
      <c r="H180" s="1" t="s">
        <v>314</v>
      </c>
      <c r="I180" s="1" t="s">
        <v>21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x14ac:dyDescent="0.3">
      <c r="A181" s="1">
        <v>18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29</v>
      </c>
      <c r="G181" s="1" t="s">
        <v>79</v>
      </c>
      <c r="H181" s="1" t="s">
        <v>316</v>
      </c>
      <c r="I181" s="1" t="s">
        <v>26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x14ac:dyDescent="0.3">
      <c r="A182" s="1">
        <v>19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29</v>
      </c>
      <c r="G182" s="1" t="s">
        <v>79</v>
      </c>
      <c r="H182" s="1" t="s">
        <v>318</v>
      </c>
      <c r="I182" s="1" t="s">
        <v>26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x14ac:dyDescent="0.3">
      <c r="A183" s="1">
        <v>20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18</v>
      </c>
      <c r="G183" s="1" t="s">
        <v>104</v>
      </c>
      <c r="H183" s="1" t="s">
        <v>320</v>
      </c>
      <c r="I183" s="1" t="s">
        <v>21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x14ac:dyDescent="0.3">
      <c r="A184" s="1">
        <v>21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29</v>
      </c>
      <c r="G184" s="1" t="s">
        <v>85</v>
      </c>
      <c r="H184" s="1" t="s">
        <v>321</v>
      </c>
      <c r="I184" s="1" t="s">
        <v>26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x14ac:dyDescent="0.3">
      <c r="A185" s="1">
        <v>22</v>
      </c>
      <c r="B185" s="1" t="s">
        <v>14</v>
      </c>
      <c r="C185" s="1" t="s">
        <v>295</v>
      </c>
      <c r="D185" s="1" t="s">
        <v>322</v>
      </c>
      <c r="E185" s="1" t="s">
        <v>17</v>
      </c>
      <c r="F185" s="1" t="s">
        <v>49</v>
      </c>
      <c r="G185" s="1" t="s">
        <v>88</v>
      </c>
      <c r="H185" s="1" t="s">
        <v>189</v>
      </c>
      <c r="I185" s="1" t="s">
        <v>49</v>
      </c>
      <c r="J185" s="1">
        <v>15</v>
      </c>
      <c r="K185" s="1">
        <v>1889</v>
      </c>
      <c r="L185" s="1">
        <v>1889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x14ac:dyDescent="0.3">
      <c r="A186" s="1">
        <v>23</v>
      </c>
      <c r="B186" s="1" t="s">
        <v>14</v>
      </c>
      <c r="C186" s="1" t="s">
        <v>295</v>
      </c>
      <c r="D186" s="1" t="s">
        <v>340</v>
      </c>
      <c r="E186" s="1" t="s">
        <v>17</v>
      </c>
      <c r="F186" s="1" t="s">
        <v>49</v>
      </c>
      <c r="G186" s="1" t="s">
        <v>88</v>
      </c>
      <c r="H186" s="1" t="s">
        <v>191</v>
      </c>
      <c r="I186" s="1" t="s">
        <v>49</v>
      </c>
      <c r="J186" s="1">
        <v>17</v>
      </c>
      <c r="K186" s="1">
        <v>1771</v>
      </c>
      <c r="L186" s="1">
        <v>1771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0</v>
      </c>
      <c r="AJ186" s="1">
        <v>0</v>
      </c>
    </row>
    <row r="187" spans="1:36" x14ac:dyDescent="0.3">
      <c r="A187" s="1">
        <v>24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29</v>
      </c>
      <c r="G187" s="1" t="s">
        <v>246</v>
      </c>
      <c r="H187" s="1" t="s">
        <v>324</v>
      </c>
      <c r="I187" s="1" t="s">
        <v>26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25</v>
      </c>
      <c r="B188" s="1" t="s">
        <v>14</v>
      </c>
      <c r="C188" s="1" t="s">
        <v>295</v>
      </c>
      <c r="D188" s="1" t="s">
        <v>16</v>
      </c>
      <c r="E188" s="1" t="s">
        <v>17</v>
      </c>
      <c r="F188" s="1" t="s">
        <v>29</v>
      </c>
      <c r="G188" s="1" t="s">
        <v>30</v>
      </c>
      <c r="H188" s="1" t="s">
        <v>325</v>
      </c>
      <c r="I188" s="1" t="s">
        <v>26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26</v>
      </c>
      <c r="B189" s="1" t="s">
        <v>14</v>
      </c>
      <c r="C189" s="1" t="s">
        <v>295</v>
      </c>
      <c r="D189" s="1" t="s">
        <v>598</v>
      </c>
      <c r="E189" s="1" t="s">
        <v>32</v>
      </c>
      <c r="F189" s="1" t="s">
        <v>75</v>
      </c>
      <c r="G189" s="1" t="s">
        <v>76</v>
      </c>
      <c r="H189" s="1" t="s">
        <v>326</v>
      </c>
      <c r="I189" s="1" t="s">
        <v>26</v>
      </c>
      <c r="J189" s="1">
        <v>1</v>
      </c>
      <c r="K189" s="1">
        <v>138</v>
      </c>
      <c r="L189" s="1">
        <v>138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x14ac:dyDescent="0.3">
      <c r="A190" s="1">
        <v>27</v>
      </c>
      <c r="B190" s="1" t="s">
        <v>14</v>
      </c>
      <c r="C190" s="1" t="s">
        <v>295</v>
      </c>
      <c r="D190" s="1" t="s">
        <v>16</v>
      </c>
      <c r="E190" s="1" t="s">
        <v>17</v>
      </c>
      <c r="F190" s="1" t="s">
        <v>37</v>
      </c>
      <c r="G190" s="1" t="s">
        <v>83</v>
      </c>
      <c r="H190" s="1" t="s">
        <v>327</v>
      </c>
      <c r="I190" s="1" t="s">
        <v>21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x14ac:dyDescent="0.3">
      <c r="A191" s="1">
        <v>28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37</v>
      </c>
      <c r="G191" s="1" t="s">
        <v>38</v>
      </c>
      <c r="H191" s="1" t="s">
        <v>328</v>
      </c>
      <c r="I191" s="1" t="s">
        <v>21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x14ac:dyDescent="0.3">
      <c r="A192" s="1">
        <v>29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37</v>
      </c>
      <c r="G192" s="1" t="s">
        <v>38</v>
      </c>
      <c r="H192" s="1" t="s">
        <v>329</v>
      </c>
      <c r="I192" s="1" t="s">
        <v>21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30</v>
      </c>
      <c r="B193" s="1" t="s">
        <v>14</v>
      </c>
      <c r="C193" s="1" t="s">
        <v>295</v>
      </c>
      <c r="D193" s="1" t="s">
        <v>330</v>
      </c>
      <c r="E193" s="1" t="s">
        <v>32</v>
      </c>
      <c r="F193" s="1" t="s">
        <v>29</v>
      </c>
      <c r="G193" s="1" t="s">
        <v>268</v>
      </c>
      <c r="H193" s="1" t="s">
        <v>331</v>
      </c>
      <c r="I193" s="1" t="s">
        <v>26</v>
      </c>
      <c r="J193" s="1">
        <v>23</v>
      </c>
      <c r="K193" s="1">
        <v>2897</v>
      </c>
      <c r="L193" s="1">
        <v>2897</v>
      </c>
      <c r="M193" s="1">
        <v>391000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391000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391000</v>
      </c>
      <c r="AJ193" s="1">
        <v>134</v>
      </c>
    </row>
    <row r="194" spans="1:36" x14ac:dyDescent="0.3">
      <c r="A194" s="1">
        <v>31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37</v>
      </c>
      <c r="G194" s="1" t="s">
        <v>38</v>
      </c>
      <c r="H194" s="1" t="s">
        <v>332</v>
      </c>
      <c r="I194" s="1" t="s">
        <v>21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x14ac:dyDescent="0.3">
      <c r="A195" s="1">
        <v>32</v>
      </c>
      <c r="B195" s="1" t="s">
        <v>14</v>
      </c>
      <c r="C195" s="1" t="s">
        <v>295</v>
      </c>
      <c r="D195" s="1" t="s">
        <v>517</v>
      </c>
      <c r="E195" s="1" t="s">
        <v>17</v>
      </c>
      <c r="F195" s="1" t="s">
        <v>49</v>
      </c>
      <c r="G195" s="1" t="s">
        <v>101</v>
      </c>
      <c r="H195" s="1" t="s">
        <v>200</v>
      </c>
      <c r="I195" s="1" t="s">
        <v>49</v>
      </c>
      <c r="J195" s="1">
        <v>20</v>
      </c>
      <c r="K195" s="1">
        <v>2337</v>
      </c>
      <c r="L195" s="1">
        <v>2337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x14ac:dyDescent="0.3">
      <c r="A196" s="1">
        <v>33</v>
      </c>
      <c r="B196" s="1" t="s">
        <v>14</v>
      </c>
      <c r="C196" s="1" t="s">
        <v>295</v>
      </c>
      <c r="D196" s="1" t="s">
        <v>598</v>
      </c>
      <c r="E196" s="1" t="s">
        <v>17</v>
      </c>
      <c r="F196" s="1" t="s">
        <v>49</v>
      </c>
      <c r="G196" s="1" t="s">
        <v>101</v>
      </c>
      <c r="H196" s="1" t="s">
        <v>202</v>
      </c>
      <c r="I196" s="1" t="s">
        <v>49</v>
      </c>
      <c r="J196" s="1">
        <v>23</v>
      </c>
      <c r="K196" s="1">
        <v>1689</v>
      </c>
      <c r="L196" s="1">
        <v>1689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0</v>
      </c>
      <c r="AJ196" s="1">
        <v>0</v>
      </c>
    </row>
    <row r="197" spans="1:36" x14ac:dyDescent="0.3">
      <c r="A197" s="1">
        <v>34</v>
      </c>
      <c r="B197" s="1" t="s">
        <v>14</v>
      </c>
      <c r="C197" s="1" t="s">
        <v>295</v>
      </c>
      <c r="D197" s="1" t="s">
        <v>16</v>
      </c>
      <c r="E197" s="1" t="s">
        <v>17</v>
      </c>
      <c r="F197" s="1" t="s">
        <v>18</v>
      </c>
      <c r="G197" s="1" t="s">
        <v>104</v>
      </c>
      <c r="H197" s="1" t="s">
        <v>334</v>
      </c>
      <c r="I197" s="1" t="s">
        <v>21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0</v>
      </c>
      <c r="AJ197" s="1">
        <v>0</v>
      </c>
    </row>
    <row r="198" spans="1:36" x14ac:dyDescent="0.3">
      <c r="A198" s="1">
        <v>35</v>
      </c>
      <c r="B198" s="1" t="s">
        <v>14</v>
      </c>
      <c r="C198" s="1" t="s">
        <v>295</v>
      </c>
      <c r="D198" s="1" t="s">
        <v>335</v>
      </c>
      <c r="E198" s="1" t="s">
        <v>17</v>
      </c>
      <c r="F198" s="1" t="s">
        <v>18</v>
      </c>
      <c r="G198" s="1" t="s">
        <v>107</v>
      </c>
      <c r="H198" s="1" t="s">
        <v>336</v>
      </c>
      <c r="I198" s="1" t="s">
        <v>21</v>
      </c>
      <c r="J198" s="1">
        <v>17</v>
      </c>
      <c r="K198" s="1">
        <v>2504</v>
      </c>
      <c r="L198" s="1">
        <v>2504</v>
      </c>
      <c r="M198" s="1">
        <v>215000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215000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215000</v>
      </c>
      <c r="AJ198" s="1">
        <v>85</v>
      </c>
    </row>
    <row r="199" spans="1:36" x14ac:dyDescent="0.3">
      <c r="A199" s="1">
        <v>36</v>
      </c>
      <c r="B199" s="1" t="s">
        <v>14</v>
      </c>
      <c r="C199" s="1" t="s">
        <v>295</v>
      </c>
      <c r="D199" s="1" t="s">
        <v>315</v>
      </c>
      <c r="E199" s="1" t="s">
        <v>17</v>
      </c>
      <c r="F199" s="1" t="s">
        <v>29</v>
      </c>
      <c r="G199" s="1" t="s">
        <v>61</v>
      </c>
      <c r="H199" s="1" t="s">
        <v>339</v>
      </c>
      <c r="I199" s="1" t="s">
        <v>26</v>
      </c>
      <c r="J199" s="1">
        <v>20</v>
      </c>
      <c r="K199" s="1">
        <v>3115</v>
      </c>
      <c r="L199" s="1">
        <v>3115</v>
      </c>
      <c r="M199" s="1">
        <v>277000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277000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277000</v>
      </c>
      <c r="AJ199" s="1">
        <v>88</v>
      </c>
    </row>
    <row r="200" spans="1:36" x14ac:dyDescent="0.3">
      <c r="A200" s="1">
        <v>37</v>
      </c>
      <c r="B200" s="1" t="s">
        <v>14</v>
      </c>
      <c r="C200" s="1" t="s">
        <v>295</v>
      </c>
      <c r="D200" s="1" t="s">
        <v>333</v>
      </c>
      <c r="E200" s="1" t="s">
        <v>17</v>
      </c>
      <c r="F200" s="1" t="s">
        <v>18</v>
      </c>
      <c r="G200" s="1" t="s">
        <v>69</v>
      </c>
      <c r="H200" s="1" t="s">
        <v>341</v>
      </c>
      <c r="I200" s="1" t="s">
        <v>21</v>
      </c>
      <c r="J200" s="1">
        <v>16</v>
      </c>
      <c r="K200" s="1">
        <v>3263</v>
      </c>
      <c r="L200" s="1">
        <v>3263</v>
      </c>
      <c r="M200" s="1">
        <v>335000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335000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335000</v>
      </c>
      <c r="AJ200" s="1">
        <v>102</v>
      </c>
    </row>
    <row r="201" spans="1:36" x14ac:dyDescent="0.3">
      <c r="A201" s="1">
        <v>38</v>
      </c>
      <c r="B201" s="1" t="s">
        <v>14</v>
      </c>
      <c r="C201" s="1" t="s">
        <v>295</v>
      </c>
      <c r="D201" s="1" t="s">
        <v>444</v>
      </c>
      <c r="E201" s="1" t="s">
        <v>17</v>
      </c>
      <c r="F201" s="1" t="s">
        <v>49</v>
      </c>
      <c r="G201" s="1" t="s">
        <v>101</v>
      </c>
      <c r="H201" s="1" t="s">
        <v>215</v>
      </c>
      <c r="I201" s="1" t="s">
        <v>49</v>
      </c>
      <c r="J201" s="1">
        <v>17</v>
      </c>
      <c r="K201" s="1">
        <v>1866</v>
      </c>
      <c r="L201" s="1">
        <v>1866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0</v>
      </c>
      <c r="AJ201" s="1">
        <v>0</v>
      </c>
    </row>
    <row r="202" spans="1:36" x14ac:dyDescent="0.3">
      <c r="A202" s="1">
        <v>39</v>
      </c>
      <c r="B202" s="1" t="s">
        <v>14</v>
      </c>
      <c r="C202" s="1" t="s">
        <v>295</v>
      </c>
      <c r="D202" s="1" t="s">
        <v>344</v>
      </c>
      <c r="E202" s="1" t="s">
        <v>17</v>
      </c>
      <c r="F202" s="1" t="s">
        <v>49</v>
      </c>
      <c r="G202" s="1" t="s">
        <v>101</v>
      </c>
      <c r="H202" s="1" t="s">
        <v>343</v>
      </c>
      <c r="I202" s="1" t="s">
        <v>49</v>
      </c>
      <c r="J202" s="1">
        <v>22</v>
      </c>
      <c r="K202" s="1">
        <v>3524</v>
      </c>
      <c r="L202" s="1">
        <v>3524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0</v>
      </c>
      <c r="AJ202" s="1">
        <v>0</v>
      </c>
    </row>
    <row r="203" spans="1:36" x14ac:dyDescent="0.3">
      <c r="A203" s="1">
        <v>40</v>
      </c>
      <c r="B203" s="1" t="s">
        <v>14</v>
      </c>
      <c r="C203" s="1" t="s">
        <v>295</v>
      </c>
      <c r="D203" s="1" t="s">
        <v>348</v>
      </c>
      <c r="E203" s="1" t="s">
        <v>17</v>
      </c>
      <c r="F203" s="1" t="s">
        <v>40</v>
      </c>
      <c r="G203" s="1" t="s">
        <v>55</v>
      </c>
      <c r="H203" s="1" t="s">
        <v>349</v>
      </c>
      <c r="I203" s="1" t="s">
        <v>21</v>
      </c>
      <c r="J203" s="1">
        <v>17</v>
      </c>
      <c r="K203" s="1">
        <v>2514</v>
      </c>
      <c r="L203" s="1">
        <v>2514</v>
      </c>
      <c r="M203" s="1">
        <v>273000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273000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273000</v>
      </c>
      <c r="AJ203" s="1">
        <v>108</v>
      </c>
    </row>
    <row r="204" spans="1:36" x14ac:dyDescent="0.3">
      <c r="A204" s="1">
        <v>41</v>
      </c>
      <c r="B204" s="1" t="s">
        <v>14</v>
      </c>
      <c r="C204" s="1" t="s">
        <v>295</v>
      </c>
      <c r="D204" s="1" t="s">
        <v>337</v>
      </c>
      <c r="E204" s="1" t="s">
        <v>17</v>
      </c>
      <c r="F204" s="1" t="s">
        <v>29</v>
      </c>
      <c r="G204" s="1" t="s">
        <v>61</v>
      </c>
      <c r="H204" s="1" t="s">
        <v>351</v>
      </c>
      <c r="I204" s="1" t="s">
        <v>26</v>
      </c>
      <c r="J204" s="1">
        <v>21</v>
      </c>
      <c r="K204" s="1">
        <v>2797</v>
      </c>
      <c r="L204" s="1">
        <v>2797</v>
      </c>
      <c r="M204" s="1">
        <v>269000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269000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269000</v>
      </c>
      <c r="AJ204" s="1">
        <v>96</v>
      </c>
    </row>
    <row r="205" spans="1:36" x14ac:dyDescent="0.3">
      <c r="A205" s="1">
        <v>42</v>
      </c>
      <c r="B205" s="1" t="s">
        <v>14</v>
      </c>
      <c r="C205" s="1" t="s">
        <v>295</v>
      </c>
      <c r="D205" s="1" t="s">
        <v>570</v>
      </c>
      <c r="E205" s="1" t="s">
        <v>17</v>
      </c>
      <c r="F205" s="1" t="s">
        <v>29</v>
      </c>
      <c r="G205" s="1" t="s">
        <v>246</v>
      </c>
      <c r="H205" s="1" t="s">
        <v>353</v>
      </c>
      <c r="I205" s="1" t="s">
        <v>26</v>
      </c>
      <c r="J205" s="1">
        <v>20</v>
      </c>
      <c r="K205" s="1">
        <v>878</v>
      </c>
      <c r="L205" s="1">
        <v>878</v>
      </c>
      <c r="M205" s="1">
        <v>164000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164000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164000</v>
      </c>
      <c r="AJ205" s="1">
        <v>186</v>
      </c>
    </row>
    <row r="206" spans="1:36" x14ac:dyDescent="0.3">
      <c r="A206" s="1">
        <v>43</v>
      </c>
      <c r="B206" s="1" t="s">
        <v>14</v>
      </c>
      <c r="C206" s="1" t="s">
        <v>295</v>
      </c>
      <c r="D206" s="1" t="s">
        <v>571</v>
      </c>
      <c r="E206" s="1" t="s">
        <v>32</v>
      </c>
      <c r="F206" s="1" t="s">
        <v>29</v>
      </c>
      <c r="G206" s="1" t="s">
        <v>33</v>
      </c>
      <c r="H206" s="1" t="s">
        <v>354</v>
      </c>
      <c r="I206" s="1" t="s">
        <v>26</v>
      </c>
      <c r="J206" s="1">
        <v>16</v>
      </c>
      <c r="K206" s="1">
        <v>2617</v>
      </c>
      <c r="L206" s="1">
        <v>2617</v>
      </c>
      <c r="M206" s="1">
        <v>300000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300000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300000</v>
      </c>
      <c r="AJ206" s="1">
        <v>114</v>
      </c>
    </row>
    <row r="207" spans="1:36" x14ac:dyDescent="0.3">
      <c r="A207" s="1">
        <v>44</v>
      </c>
      <c r="B207" s="1" t="s">
        <v>14</v>
      </c>
      <c r="C207" s="1" t="s">
        <v>295</v>
      </c>
      <c r="D207" s="1" t="s">
        <v>16</v>
      </c>
      <c r="E207" s="1" t="s">
        <v>17</v>
      </c>
      <c r="F207" s="1" t="s">
        <v>29</v>
      </c>
      <c r="G207" s="1" t="s">
        <v>98</v>
      </c>
      <c r="H207" s="1" t="s">
        <v>355</v>
      </c>
      <c r="I207" s="1" t="s">
        <v>26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0</v>
      </c>
      <c r="AJ207" s="1">
        <v>0</v>
      </c>
    </row>
    <row r="208" spans="1:36" x14ac:dyDescent="0.3">
      <c r="A208" s="1">
        <v>45</v>
      </c>
      <c r="B208" s="1" t="s">
        <v>14</v>
      </c>
      <c r="C208" s="1" t="s">
        <v>295</v>
      </c>
      <c r="D208" s="1" t="s">
        <v>597</v>
      </c>
      <c r="E208" s="1" t="s">
        <v>17</v>
      </c>
      <c r="F208" s="1" t="s">
        <v>29</v>
      </c>
      <c r="G208" s="1" t="s">
        <v>61</v>
      </c>
      <c r="H208" s="1" t="s">
        <v>356</v>
      </c>
      <c r="I208" s="1" t="s">
        <v>26</v>
      </c>
      <c r="J208" s="1">
        <v>13</v>
      </c>
      <c r="K208" s="1">
        <v>1160</v>
      </c>
      <c r="L208" s="1">
        <v>1160</v>
      </c>
      <c r="M208" s="1">
        <v>120000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120000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120000</v>
      </c>
      <c r="AJ208" s="1">
        <v>103</v>
      </c>
    </row>
    <row r="209" spans="1:36" x14ac:dyDescent="0.3">
      <c r="A209" s="1">
        <v>46</v>
      </c>
      <c r="B209" s="1" t="s">
        <v>14</v>
      </c>
      <c r="C209" s="1" t="s">
        <v>295</v>
      </c>
      <c r="D209" s="1" t="s">
        <v>542</v>
      </c>
      <c r="E209" s="1" t="s">
        <v>17</v>
      </c>
      <c r="F209" s="1" t="s">
        <v>29</v>
      </c>
      <c r="G209" s="1" t="s">
        <v>61</v>
      </c>
      <c r="H209" s="1" t="s">
        <v>357</v>
      </c>
      <c r="I209" s="1" t="s">
        <v>26</v>
      </c>
      <c r="J209" s="1">
        <v>10</v>
      </c>
      <c r="K209" s="1">
        <v>1699</v>
      </c>
      <c r="L209" s="1">
        <v>1699</v>
      </c>
      <c r="M209" s="1">
        <v>186000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186000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186000</v>
      </c>
      <c r="AJ209" s="1">
        <v>109</v>
      </c>
    </row>
    <row r="210" spans="1:36" x14ac:dyDescent="0.3">
      <c r="A210" s="1">
        <v>47</v>
      </c>
      <c r="B210" s="1" t="s">
        <v>14</v>
      </c>
      <c r="C210" s="1" t="s">
        <v>295</v>
      </c>
      <c r="D210" s="1" t="s">
        <v>317</v>
      </c>
      <c r="E210" s="1" t="s">
        <v>17</v>
      </c>
      <c r="F210" s="1" t="s">
        <v>29</v>
      </c>
      <c r="G210" s="1" t="s">
        <v>61</v>
      </c>
      <c r="H210" s="1" t="s">
        <v>358</v>
      </c>
      <c r="I210" s="1" t="s">
        <v>26</v>
      </c>
      <c r="J210" s="1">
        <v>10</v>
      </c>
      <c r="K210" s="1">
        <v>1951</v>
      </c>
      <c r="L210" s="1">
        <v>1951</v>
      </c>
      <c r="M210" s="1">
        <v>181000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181000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181000</v>
      </c>
      <c r="AJ210" s="1">
        <v>92</v>
      </c>
    </row>
    <row r="211" spans="1:36" x14ac:dyDescent="0.3">
      <c r="A211" s="1">
        <v>48</v>
      </c>
      <c r="B211" s="1" t="s">
        <v>14</v>
      </c>
      <c r="C211" s="1" t="s">
        <v>295</v>
      </c>
      <c r="D211" s="1" t="s">
        <v>16</v>
      </c>
      <c r="E211" s="1" t="s">
        <v>17</v>
      </c>
      <c r="F211" s="1" t="s">
        <v>37</v>
      </c>
      <c r="G211" s="1" t="s">
        <v>38</v>
      </c>
      <c r="H211" s="1" t="s">
        <v>359</v>
      </c>
      <c r="I211" s="1" t="s">
        <v>21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0</v>
      </c>
      <c r="AJ211" s="1">
        <v>0</v>
      </c>
    </row>
    <row r="212" spans="1:36" x14ac:dyDescent="0.3">
      <c r="A212" s="1">
        <v>49</v>
      </c>
      <c r="B212" s="1" t="s">
        <v>14</v>
      </c>
      <c r="C212" s="1" t="s">
        <v>295</v>
      </c>
      <c r="D212" s="1" t="s">
        <v>319</v>
      </c>
      <c r="E212" s="1" t="s">
        <v>17</v>
      </c>
      <c r="F212" s="1" t="s">
        <v>29</v>
      </c>
      <c r="G212" s="1" t="s">
        <v>61</v>
      </c>
      <c r="H212" s="1" t="s">
        <v>360</v>
      </c>
      <c r="I212" s="1" t="s">
        <v>26</v>
      </c>
      <c r="J212" s="1">
        <v>11</v>
      </c>
      <c r="K212" s="1">
        <v>957</v>
      </c>
      <c r="L212" s="1">
        <v>957</v>
      </c>
      <c r="M212" s="1">
        <v>125000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125000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125000</v>
      </c>
      <c r="AJ212" s="1">
        <v>130</v>
      </c>
    </row>
    <row r="213" spans="1:36" x14ac:dyDescent="0.3">
      <c r="A213" s="1">
        <v>50</v>
      </c>
      <c r="B213" s="1" t="s">
        <v>14</v>
      </c>
      <c r="C213" s="1" t="s">
        <v>295</v>
      </c>
      <c r="D213" s="1" t="s">
        <v>542</v>
      </c>
      <c r="E213" s="1" t="s">
        <v>17</v>
      </c>
      <c r="F213" s="1" t="s">
        <v>29</v>
      </c>
      <c r="G213" s="1" t="s">
        <v>61</v>
      </c>
      <c r="H213" s="1" t="s">
        <v>361</v>
      </c>
      <c r="I213" s="1" t="s">
        <v>26</v>
      </c>
      <c r="J213" s="1">
        <v>11</v>
      </c>
      <c r="K213" s="1">
        <v>1700</v>
      </c>
      <c r="L213" s="1">
        <v>1700</v>
      </c>
      <c r="M213" s="1">
        <v>175000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175000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175000</v>
      </c>
      <c r="AJ213" s="1">
        <v>102</v>
      </c>
    </row>
    <row r="214" spans="1:36" x14ac:dyDescent="0.3">
      <c r="A214" s="1">
        <v>51</v>
      </c>
      <c r="B214" s="1" t="s">
        <v>14</v>
      </c>
      <c r="C214" s="1" t="s">
        <v>295</v>
      </c>
      <c r="D214" s="1" t="s">
        <v>317</v>
      </c>
      <c r="E214" s="1" t="s">
        <v>17</v>
      </c>
      <c r="F214" s="1" t="s">
        <v>29</v>
      </c>
      <c r="G214" s="1" t="s">
        <v>61</v>
      </c>
      <c r="H214" s="1" t="s">
        <v>362</v>
      </c>
      <c r="I214" s="1" t="s">
        <v>26</v>
      </c>
      <c r="J214" s="1">
        <v>12</v>
      </c>
      <c r="K214" s="1">
        <v>1984</v>
      </c>
      <c r="L214" s="1">
        <v>1984</v>
      </c>
      <c r="M214" s="1">
        <v>180356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180356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180356</v>
      </c>
      <c r="AJ214" s="1">
        <v>90</v>
      </c>
    </row>
    <row r="215" spans="1:36" x14ac:dyDescent="0.3">
      <c r="A215" s="1">
        <v>52</v>
      </c>
      <c r="B215" s="1" t="s">
        <v>14</v>
      </c>
      <c r="C215" s="1" t="s">
        <v>295</v>
      </c>
      <c r="D215" s="1" t="s">
        <v>16</v>
      </c>
      <c r="E215" s="1" t="s">
        <v>17</v>
      </c>
      <c r="F215" s="1" t="s">
        <v>29</v>
      </c>
      <c r="G215" s="1" t="s">
        <v>363</v>
      </c>
      <c r="H215" s="1" t="s">
        <v>364</v>
      </c>
      <c r="I215" s="1" t="s">
        <v>21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0</v>
      </c>
      <c r="AJ215" s="1">
        <v>0</v>
      </c>
    </row>
    <row r="216" spans="1:36" x14ac:dyDescent="0.3">
      <c r="A216" s="1">
        <v>53</v>
      </c>
      <c r="B216" s="1" t="s">
        <v>14</v>
      </c>
      <c r="C216" s="1" t="s">
        <v>295</v>
      </c>
      <c r="D216" s="1" t="s">
        <v>16</v>
      </c>
      <c r="E216" s="1" t="s">
        <v>17</v>
      </c>
      <c r="F216" s="1" t="s">
        <v>37</v>
      </c>
      <c r="G216" s="1" t="s">
        <v>83</v>
      </c>
      <c r="H216" s="1" t="s">
        <v>365</v>
      </c>
      <c r="I216" s="1" t="s">
        <v>21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0</v>
      </c>
      <c r="AJ216" s="1">
        <v>0</v>
      </c>
    </row>
    <row r="217" spans="1:36" x14ac:dyDescent="0.3">
      <c r="A217" s="1">
        <v>54</v>
      </c>
      <c r="B217" s="1" t="s">
        <v>14</v>
      </c>
      <c r="C217" s="1" t="s">
        <v>295</v>
      </c>
      <c r="D217" s="1" t="s">
        <v>16</v>
      </c>
      <c r="E217" s="1" t="s">
        <v>17</v>
      </c>
      <c r="F217" s="1" t="s">
        <v>29</v>
      </c>
      <c r="G217" s="1" t="s">
        <v>44</v>
      </c>
      <c r="H217" s="1" t="s">
        <v>366</v>
      </c>
      <c r="I217" s="1" t="s">
        <v>21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0</v>
      </c>
      <c r="AJ217" s="1">
        <v>0</v>
      </c>
    </row>
    <row r="218" spans="1:36" x14ac:dyDescent="0.3">
      <c r="A218" s="1">
        <v>55</v>
      </c>
      <c r="B218" s="1" t="s">
        <v>14</v>
      </c>
      <c r="C218" s="1" t="s">
        <v>295</v>
      </c>
      <c r="D218" s="1" t="s">
        <v>16</v>
      </c>
      <c r="E218" s="1" t="s">
        <v>17</v>
      </c>
      <c r="F218" s="1" t="s">
        <v>29</v>
      </c>
      <c r="G218" s="1" t="s">
        <v>44</v>
      </c>
      <c r="H218" s="1" t="s">
        <v>367</v>
      </c>
      <c r="I218" s="1" t="s">
        <v>21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0</v>
      </c>
      <c r="AJ218" s="1">
        <v>0</v>
      </c>
    </row>
    <row r="219" spans="1:36" x14ac:dyDescent="0.3">
      <c r="A219" s="1">
        <v>56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18</v>
      </c>
      <c r="G219" s="1" t="s">
        <v>368</v>
      </c>
      <c r="H219" s="1" t="s">
        <v>369</v>
      </c>
      <c r="I219" s="1" t="s">
        <v>21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x14ac:dyDescent="0.3">
      <c r="A220" s="1">
        <v>57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18</v>
      </c>
      <c r="G220" s="1" t="s">
        <v>368</v>
      </c>
      <c r="H220" s="1" t="s">
        <v>370</v>
      </c>
      <c r="I220" s="1" t="s">
        <v>21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x14ac:dyDescent="0.3">
      <c r="A221" s="1">
        <v>58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18</v>
      </c>
      <c r="G221" s="1" t="s">
        <v>368</v>
      </c>
      <c r="H221" s="1" t="s">
        <v>371</v>
      </c>
      <c r="I221" s="1" t="s">
        <v>21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x14ac:dyDescent="0.3">
      <c r="A222" s="1">
        <v>59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29</v>
      </c>
      <c r="G222" s="1" t="s">
        <v>372</v>
      </c>
      <c r="H222" s="1" t="s">
        <v>373</v>
      </c>
      <c r="I222" s="1" t="s">
        <v>26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x14ac:dyDescent="0.3">
      <c r="A223" s="1">
        <v>60</v>
      </c>
      <c r="B223" s="1" t="s">
        <v>14</v>
      </c>
      <c r="C223" s="1" t="s">
        <v>295</v>
      </c>
      <c r="D223" s="1" t="s">
        <v>16</v>
      </c>
      <c r="E223" s="1" t="s">
        <v>17</v>
      </c>
      <c r="F223" s="1" t="s">
        <v>29</v>
      </c>
      <c r="G223" s="1" t="s">
        <v>372</v>
      </c>
      <c r="H223" s="1" t="s">
        <v>374</v>
      </c>
      <c r="I223" s="1" t="s">
        <v>26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0</v>
      </c>
      <c r="AJ223" s="1">
        <v>0</v>
      </c>
    </row>
    <row r="224" spans="1:36" x14ac:dyDescent="0.3">
      <c r="A224" s="2"/>
      <c r="B224" s="2" t="s">
        <v>47</v>
      </c>
      <c r="C224" s="2" t="s">
        <v>295</v>
      </c>
      <c r="D224" s="2"/>
      <c r="E224" s="2"/>
      <c r="F224" s="2"/>
      <c r="G224" s="2"/>
      <c r="H224" s="2"/>
      <c r="I224" s="2"/>
      <c r="J224" s="2"/>
      <c r="K224" s="2">
        <v>43250</v>
      </c>
      <c r="L224" s="2">
        <v>43250</v>
      </c>
      <c r="M224" s="2">
        <v>3191356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3191356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3191356</v>
      </c>
      <c r="AJ224" s="2"/>
    </row>
    <row r="225" spans="1:36" x14ac:dyDescent="0.3">
      <c r="A225" s="1">
        <v>1</v>
      </c>
      <c r="B225" s="1" t="s">
        <v>14</v>
      </c>
      <c r="C225" s="1" t="s">
        <v>375</v>
      </c>
      <c r="D225" s="1" t="s">
        <v>16</v>
      </c>
      <c r="E225" s="1" t="s">
        <v>32</v>
      </c>
      <c r="F225" s="1" t="s">
        <v>118</v>
      </c>
      <c r="G225" s="1" t="s">
        <v>164</v>
      </c>
      <c r="H225" s="1" t="s">
        <v>376</v>
      </c>
      <c r="I225" s="1" t="s">
        <v>26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0</v>
      </c>
      <c r="AJ225" s="1">
        <v>0</v>
      </c>
    </row>
    <row r="226" spans="1:36" x14ac:dyDescent="0.3">
      <c r="A226" s="1">
        <v>2</v>
      </c>
      <c r="B226" s="1" t="s">
        <v>14</v>
      </c>
      <c r="C226" s="1" t="s">
        <v>375</v>
      </c>
      <c r="D226" s="1" t="s">
        <v>16</v>
      </c>
      <c r="E226" s="1" t="s">
        <v>17</v>
      </c>
      <c r="F226" s="1" t="s">
        <v>49</v>
      </c>
      <c r="G226" s="1" t="s">
        <v>63</v>
      </c>
      <c r="H226" s="1" t="s">
        <v>377</v>
      </c>
      <c r="I226" s="1" t="s">
        <v>49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x14ac:dyDescent="0.3">
      <c r="A227" s="1">
        <v>3</v>
      </c>
      <c r="B227" s="1" t="s">
        <v>14</v>
      </c>
      <c r="C227" s="1" t="s">
        <v>375</v>
      </c>
      <c r="D227" s="1" t="s">
        <v>16</v>
      </c>
      <c r="E227" s="1" t="s">
        <v>17</v>
      </c>
      <c r="F227" s="1" t="s">
        <v>29</v>
      </c>
      <c r="G227" s="1" t="s">
        <v>61</v>
      </c>
      <c r="H227" s="1" t="s">
        <v>378</v>
      </c>
      <c r="I227" s="1" t="s">
        <v>26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1">
        <v>4</v>
      </c>
      <c r="B228" s="1" t="s">
        <v>14</v>
      </c>
      <c r="C228" s="1" t="s">
        <v>375</v>
      </c>
      <c r="D228" s="1" t="s">
        <v>16</v>
      </c>
      <c r="E228" s="1" t="s">
        <v>17</v>
      </c>
      <c r="F228" s="1" t="s">
        <v>29</v>
      </c>
      <c r="G228" s="1" t="s">
        <v>61</v>
      </c>
      <c r="H228" s="1" t="s">
        <v>379</v>
      </c>
      <c r="I228" s="1" t="s">
        <v>26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0</v>
      </c>
      <c r="AJ228" s="1">
        <v>0</v>
      </c>
    </row>
    <row r="229" spans="1:36" x14ac:dyDescent="0.3">
      <c r="A229" s="1">
        <v>5</v>
      </c>
      <c r="B229" s="1" t="s">
        <v>14</v>
      </c>
      <c r="C229" s="1" t="s">
        <v>375</v>
      </c>
      <c r="D229" s="1" t="s">
        <v>16</v>
      </c>
      <c r="E229" s="1" t="s">
        <v>17</v>
      </c>
      <c r="F229" s="1" t="s">
        <v>29</v>
      </c>
      <c r="G229" s="1" t="s">
        <v>61</v>
      </c>
      <c r="H229" s="1" t="s">
        <v>380</v>
      </c>
      <c r="I229" s="1" t="s">
        <v>26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0</v>
      </c>
      <c r="AJ229" s="1">
        <v>0</v>
      </c>
    </row>
    <row r="230" spans="1:36" x14ac:dyDescent="0.3">
      <c r="A230" s="1">
        <v>6</v>
      </c>
      <c r="B230" s="1" t="s">
        <v>14</v>
      </c>
      <c r="C230" s="1" t="s">
        <v>375</v>
      </c>
      <c r="D230" s="1" t="s">
        <v>16</v>
      </c>
      <c r="E230" s="1" t="s">
        <v>17</v>
      </c>
      <c r="F230" s="1" t="s">
        <v>29</v>
      </c>
      <c r="G230" s="1" t="s">
        <v>61</v>
      </c>
      <c r="H230" s="1" t="s">
        <v>381</v>
      </c>
      <c r="I230" s="1" t="s">
        <v>26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x14ac:dyDescent="0.3">
      <c r="A231" s="1">
        <v>7</v>
      </c>
      <c r="B231" s="1" t="s">
        <v>14</v>
      </c>
      <c r="C231" s="1" t="s">
        <v>375</v>
      </c>
      <c r="D231" s="1" t="s">
        <v>16</v>
      </c>
      <c r="E231" s="1" t="s">
        <v>17</v>
      </c>
      <c r="F231" s="1" t="s">
        <v>18</v>
      </c>
      <c r="G231" s="1" t="s">
        <v>69</v>
      </c>
      <c r="H231" s="1" t="s">
        <v>382</v>
      </c>
      <c r="I231" s="1" t="s">
        <v>21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x14ac:dyDescent="0.3">
      <c r="A232" s="1">
        <v>8</v>
      </c>
      <c r="B232" s="1" t="s">
        <v>14</v>
      </c>
      <c r="C232" s="1" t="s">
        <v>375</v>
      </c>
      <c r="D232" s="1" t="s">
        <v>16</v>
      </c>
      <c r="E232" s="1" t="s">
        <v>17</v>
      </c>
      <c r="F232" s="1" t="s">
        <v>29</v>
      </c>
      <c r="G232" s="1" t="s">
        <v>61</v>
      </c>
      <c r="H232" s="1" t="s">
        <v>383</v>
      </c>
      <c r="I232" s="1" t="s">
        <v>26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x14ac:dyDescent="0.3">
      <c r="A233" s="1">
        <v>9</v>
      </c>
      <c r="B233" s="1" t="s">
        <v>14</v>
      </c>
      <c r="C233" s="1" t="s">
        <v>375</v>
      </c>
      <c r="D233" s="1" t="s">
        <v>16</v>
      </c>
      <c r="E233" s="1" t="s">
        <v>17</v>
      </c>
      <c r="F233" s="1" t="s">
        <v>29</v>
      </c>
      <c r="G233" s="1" t="s">
        <v>61</v>
      </c>
      <c r="H233" s="1" t="s">
        <v>384</v>
      </c>
      <c r="I233" s="1" t="s">
        <v>26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x14ac:dyDescent="0.3">
      <c r="A234" s="1">
        <v>10</v>
      </c>
      <c r="B234" s="1" t="s">
        <v>14</v>
      </c>
      <c r="C234" s="1" t="s">
        <v>375</v>
      </c>
      <c r="D234" s="1" t="s">
        <v>16</v>
      </c>
      <c r="E234" s="1" t="s">
        <v>17</v>
      </c>
      <c r="F234" s="1" t="s">
        <v>29</v>
      </c>
      <c r="G234" s="1" t="s">
        <v>61</v>
      </c>
      <c r="H234" s="1" t="s">
        <v>385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x14ac:dyDescent="0.3">
      <c r="A235" s="1">
        <v>11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18</v>
      </c>
      <c r="G235" s="1" t="s">
        <v>19</v>
      </c>
      <c r="H235" s="1" t="s">
        <v>386</v>
      </c>
      <c r="I235" s="1" t="s">
        <v>198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x14ac:dyDescent="0.3">
      <c r="A236" s="1">
        <v>12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29</v>
      </c>
      <c r="G236" s="1" t="s">
        <v>79</v>
      </c>
      <c r="H236" s="1" t="s">
        <v>388</v>
      </c>
      <c r="I236" s="1" t="s">
        <v>26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x14ac:dyDescent="0.3">
      <c r="A237" s="1">
        <v>13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18</v>
      </c>
      <c r="G237" s="1" t="s">
        <v>104</v>
      </c>
      <c r="H237" s="1" t="s">
        <v>390</v>
      </c>
      <c r="I237" s="1" t="s">
        <v>21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x14ac:dyDescent="0.3">
      <c r="A238" s="1">
        <v>14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29</v>
      </c>
      <c r="G238" s="1" t="s">
        <v>195</v>
      </c>
      <c r="H238" s="1" t="s">
        <v>393</v>
      </c>
      <c r="I238" s="1" t="s">
        <v>26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x14ac:dyDescent="0.3">
      <c r="A239" s="1">
        <v>15</v>
      </c>
      <c r="B239" s="1" t="s">
        <v>14</v>
      </c>
      <c r="C239" s="1" t="s">
        <v>375</v>
      </c>
      <c r="D239" s="1" t="s">
        <v>389</v>
      </c>
      <c r="E239" s="1" t="s">
        <v>17</v>
      </c>
      <c r="F239" s="1" t="s">
        <v>49</v>
      </c>
      <c r="G239" s="1" t="s">
        <v>88</v>
      </c>
      <c r="H239" s="1" t="s">
        <v>185</v>
      </c>
      <c r="I239" s="1" t="s">
        <v>49</v>
      </c>
      <c r="J239" s="1">
        <v>3</v>
      </c>
      <c r="K239" s="1">
        <v>385</v>
      </c>
      <c r="L239" s="1">
        <v>385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x14ac:dyDescent="0.3">
      <c r="A240" s="1">
        <v>16</v>
      </c>
      <c r="B240" s="1" t="s">
        <v>14</v>
      </c>
      <c r="C240" s="1" t="s">
        <v>375</v>
      </c>
      <c r="D240" s="1" t="s">
        <v>416</v>
      </c>
      <c r="E240" s="1" t="s">
        <v>17</v>
      </c>
      <c r="F240" s="1" t="s">
        <v>49</v>
      </c>
      <c r="G240" s="1" t="s">
        <v>88</v>
      </c>
      <c r="H240" s="1" t="s">
        <v>187</v>
      </c>
      <c r="I240" s="1" t="s">
        <v>49</v>
      </c>
      <c r="J240" s="1">
        <v>20</v>
      </c>
      <c r="K240" s="1">
        <v>1351</v>
      </c>
      <c r="L240" s="1">
        <v>1351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x14ac:dyDescent="0.3">
      <c r="A241" s="1">
        <v>17</v>
      </c>
      <c r="B241" s="1" t="s">
        <v>14</v>
      </c>
      <c r="C241" s="1" t="s">
        <v>375</v>
      </c>
      <c r="D241" s="1" t="s">
        <v>16</v>
      </c>
      <c r="E241" s="1" t="s">
        <v>17</v>
      </c>
      <c r="F241" s="1" t="s">
        <v>37</v>
      </c>
      <c r="G241" s="1" t="s">
        <v>83</v>
      </c>
      <c r="H241" s="1" t="s">
        <v>396</v>
      </c>
      <c r="I241" s="1" t="s">
        <v>198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0</v>
      </c>
      <c r="AJ241" s="1">
        <v>0</v>
      </c>
    </row>
    <row r="242" spans="1:36" x14ac:dyDescent="0.3">
      <c r="A242" s="1">
        <v>18</v>
      </c>
      <c r="B242" s="1" t="s">
        <v>14</v>
      </c>
      <c r="C242" s="1" t="s">
        <v>375</v>
      </c>
      <c r="D242" s="1" t="s">
        <v>16</v>
      </c>
      <c r="E242" s="1" t="s">
        <v>17</v>
      </c>
      <c r="F242" s="1" t="s">
        <v>37</v>
      </c>
      <c r="G242" s="1" t="s">
        <v>38</v>
      </c>
      <c r="H242" s="1" t="s">
        <v>397</v>
      </c>
      <c r="I242" s="1" t="s">
        <v>21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x14ac:dyDescent="0.3">
      <c r="A243" s="1">
        <v>19</v>
      </c>
      <c r="B243" s="1" t="s">
        <v>14</v>
      </c>
      <c r="C243" s="1" t="s">
        <v>375</v>
      </c>
      <c r="D243" s="1" t="s">
        <v>402</v>
      </c>
      <c r="E243" s="1" t="s">
        <v>17</v>
      </c>
      <c r="F243" s="1" t="s">
        <v>49</v>
      </c>
      <c r="G243" s="1" t="s">
        <v>101</v>
      </c>
      <c r="H243" s="1" t="s">
        <v>399</v>
      </c>
      <c r="I243" s="1" t="s">
        <v>49</v>
      </c>
      <c r="J243" s="1">
        <v>18</v>
      </c>
      <c r="K243" s="1">
        <v>2109</v>
      </c>
      <c r="L243" s="1">
        <v>2109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20</v>
      </c>
      <c r="B244" s="1" t="s">
        <v>14</v>
      </c>
      <c r="C244" s="1" t="s">
        <v>375</v>
      </c>
      <c r="D244" s="1" t="s">
        <v>389</v>
      </c>
      <c r="E244" s="1" t="s">
        <v>17</v>
      </c>
      <c r="F244" s="1" t="s">
        <v>49</v>
      </c>
      <c r="G244" s="1" t="s">
        <v>101</v>
      </c>
      <c r="H244" s="1" t="s">
        <v>471</v>
      </c>
      <c r="I244" s="1" t="s">
        <v>49</v>
      </c>
      <c r="J244" s="1">
        <v>5</v>
      </c>
      <c r="K244" s="1">
        <v>439</v>
      </c>
      <c r="L244" s="1">
        <v>439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21</v>
      </c>
      <c r="B245" s="1" t="s">
        <v>14</v>
      </c>
      <c r="C245" s="1" t="s">
        <v>375</v>
      </c>
      <c r="D245" s="1" t="s">
        <v>404</v>
      </c>
      <c r="E245" s="1" t="s">
        <v>17</v>
      </c>
      <c r="F245" s="1" t="s">
        <v>49</v>
      </c>
      <c r="G245" s="1" t="s">
        <v>101</v>
      </c>
      <c r="H245" s="1" t="s">
        <v>271</v>
      </c>
      <c r="I245" s="1" t="s">
        <v>49</v>
      </c>
      <c r="J245" s="1">
        <v>19</v>
      </c>
      <c r="K245" s="1">
        <v>1312</v>
      </c>
      <c r="L245" s="1">
        <v>1312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0</v>
      </c>
      <c r="AJ245" s="1">
        <v>0</v>
      </c>
    </row>
    <row r="246" spans="1:36" x14ac:dyDescent="0.3">
      <c r="A246" s="1">
        <v>22</v>
      </c>
      <c r="B246" s="1" t="s">
        <v>14</v>
      </c>
      <c r="C246" s="1" t="s">
        <v>375</v>
      </c>
      <c r="D246" s="1" t="s">
        <v>573</v>
      </c>
      <c r="E246" s="1" t="s">
        <v>17</v>
      </c>
      <c r="F246" s="1" t="s">
        <v>29</v>
      </c>
      <c r="G246" s="1" t="s">
        <v>129</v>
      </c>
      <c r="H246" s="1" t="s">
        <v>405</v>
      </c>
      <c r="I246" s="1" t="s">
        <v>21</v>
      </c>
      <c r="J246" s="1">
        <v>21</v>
      </c>
      <c r="K246" s="1">
        <v>2310</v>
      </c>
      <c r="L246" s="1">
        <v>2310</v>
      </c>
      <c r="M246" s="1">
        <v>375000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375000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375000</v>
      </c>
      <c r="AJ246" s="1">
        <v>162</v>
      </c>
    </row>
    <row r="247" spans="1:36" x14ac:dyDescent="0.3">
      <c r="A247" s="1">
        <v>23</v>
      </c>
      <c r="B247" s="1" t="s">
        <v>14</v>
      </c>
      <c r="C247" s="1" t="s">
        <v>375</v>
      </c>
      <c r="D247" s="1" t="s">
        <v>406</v>
      </c>
      <c r="E247" s="1" t="s">
        <v>17</v>
      </c>
      <c r="F247" s="1" t="s">
        <v>29</v>
      </c>
      <c r="G247" s="1" t="s">
        <v>61</v>
      </c>
      <c r="H247" s="1" t="s">
        <v>407</v>
      </c>
      <c r="I247" s="1" t="s">
        <v>26</v>
      </c>
      <c r="J247" s="1">
        <v>20</v>
      </c>
      <c r="K247" s="1">
        <v>2650</v>
      </c>
      <c r="L247" s="1">
        <v>2650</v>
      </c>
      <c r="M247" s="1">
        <v>300000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300000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300000</v>
      </c>
      <c r="AJ247" s="1">
        <v>113</v>
      </c>
    </row>
    <row r="248" spans="1:36" x14ac:dyDescent="0.3">
      <c r="A248" s="1">
        <v>24</v>
      </c>
      <c r="B248" s="1" t="s">
        <v>14</v>
      </c>
      <c r="C248" s="1" t="s">
        <v>375</v>
      </c>
      <c r="D248" s="1" t="s">
        <v>574</v>
      </c>
      <c r="E248" s="1" t="s">
        <v>17</v>
      </c>
      <c r="F248" s="1" t="s">
        <v>29</v>
      </c>
      <c r="G248" s="1" t="s">
        <v>61</v>
      </c>
      <c r="H248" s="1" t="s">
        <v>409</v>
      </c>
      <c r="I248" s="1" t="s">
        <v>26</v>
      </c>
      <c r="J248" s="1">
        <v>21</v>
      </c>
      <c r="K248" s="1">
        <v>2263</v>
      </c>
      <c r="L248" s="1">
        <v>2263</v>
      </c>
      <c r="M248" s="1">
        <v>210000</v>
      </c>
      <c r="N248" s="1">
        <v>0</v>
      </c>
      <c r="O248" s="1">
        <v>0</v>
      </c>
      <c r="P248" s="1">
        <v>0</v>
      </c>
      <c r="Q248" s="1">
        <v>25300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235300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235300</v>
      </c>
      <c r="AJ248" s="1">
        <v>92</v>
      </c>
    </row>
    <row r="249" spans="1:36" x14ac:dyDescent="0.3">
      <c r="A249" s="1">
        <v>25</v>
      </c>
      <c r="B249" s="1" t="s">
        <v>14</v>
      </c>
      <c r="C249" s="1" t="s">
        <v>375</v>
      </c>
      <c r="D249" s="1" t="s">
        <v>714</v>
      </c>
      <c r="E249" s="1" t="s">
        <v>17</v>
      </c>
      <c r="F249" s="1" t="s">
        <v>29</v>
      </c>
      <c r="G249" s="1" t="s">
        <v>61</v>
      </c>
      <c r="H249" s="1" t="s">
        <v>411</v>
      </c>
      <c r="I249" s="1" t="s">
        <v>26</v>
      </c>
      <c r="J249" s="1">
        <v>18</v>
      </c>
      <c r="K249" s="1">
        <v>1288</v>
      </c>
      <c r="L249" s="1">
        <v>1288</v>
      </c>
      <c r="M249" s="1">
        <v>170000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170000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170000</v>
      </c>
      <c r="AJ249" s="1">
        <v>131</v>
      </c>
    </row>
    <row r="250" spans="1:36" x14ac:dyDescent="0.3">
      <c r="A250" s="1">
        <v>26</v>
      </c>
      <c r="B250" s="1" t="s">
        <v>14</v>
      </c>
      <c r="C250" s="1" t="s">
        <v>375</v>
      </c>
      <c r="D250" s="1" t="s">
        <v>599</v>
      </c>
      <c r="E250" s="1" t="s">
        <v>17</v>
      </c>
      <c r="F250" s="1" t="s">
        <v>29</v>
      </c>
      <c r="G250" s="1" t="s">
        <v>61</v>
      </c>
      <c r="H250" s="1" t="s">
        <v>413</v>
      </c>
      <c r="I250" s="1" t="s">
        <v>26</v>
      </c>
      <c r="J250" s="1">
        <v>22</v>
      </c>
      <c r="K250" s="1">
        <v>1820</v>
      </c>
      <c r="L250" s="1">
        <v>1820</v>
      </c>
      <c r="M250" s="1">
        <v>247000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247000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247000</v>
      </c>
      <c r="AJ250" s="1">
        <v>135</v>
      </c>
    </row>
    <row r="251" spans="1:36" x14ac:dyDescent="0.3">
      <c r="A251" s="1">
        <v>27</v>
      </c>
      <c r="B251" s="1" t="s">
        <v>14</v>
      </c>
      <c r="C251" s="1" t="s">
        <v>375</v>
      </c>
      <c r="D251" s="1" t="s">
        <v>574</v>
      </c>
      <c r="E251" s="1" t="s">
        <v>32</v>
      </c>
      <c r="F251" s="1" t="s">
        <v>29</v>
      </c>
      <c r="G251" s="1" t="s">
        <v>33</v>
      </c>
      <c r="H251" s="1" t="s">
        <v>415</v>
      </c>
      <c r="I251" s="1" t="s">
        <v>26</v>
      </c>
      <c r="J251" s="1">
        <v>22</v>
      </c>
      <c r="K251" s="1">
        <v>2657</v>
      </c>
      <c r="L251" s="1">
        <v>2657</v>
      </c>
      <c r="M251" s="1">
        <v>240000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240000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240000</v>
      </c>
      <c r="AJ251" s="1">
        <v>90</v>
      </c>
    </row>
    <row r="252" spans="1:36" x14ac:dyDescent="0.3">
      <c r="A252" s="1">
        <v>28</v>
      </c>
      <c r="B252" s="1" t="s">
        <v>14</v>
      </c>
      <c r="C252" s="1" t="s">
        <v>375</v>
      </c>
      <c r="D252" s="1" t="s">
        <v>16</v>
      </c>
      <c r="E252" s="1" t="s">
        <v>17</v>
      </c>
      <c r="F252" s="1" t="s">
        <v>37</v>
      </c>
      <c r="G252" s="1" t="s">
        <v>123</v>
      </c>
      <c r="H252" s="1" t="s">
        <v>417</v>
      </c>
      <c r="I252" s="1" t="s">
        <v>21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0</v>
      </c>
      <c r="AJ252" s="1">
        <v>0</v>
      </c>
    </row>
    <row r="253" spans="1:36" x14ac:dyDescent="0.3">
      <c r="A253" s="1">
        <v>29</v>
      </c>
      <c r="B253" s="1" t="s">
        <v>14</v>
      </c>
      <c r="C253" s="1" t="s">
        <v>375</v>
      </c>
      <c r="D253" s="1" t="s">
        <v>391</v>
      </c>
      <c r="E253" s="1" t="s">
        <v>17</v>
      </c>
      <c r="F253" s="1" t="s">
        <v>29</v>
      </c>
      <c r="G253" s="1" t="s">
        <v>144</v>
      </c>
      <c r="H253" s="1" t="s">
        <v>418</v>
      </c>
      <c r="I253" s="1" t="s">
        <v>21</v>
      </c>
      <c r="J253" s="1">
        <v>20</v>
      </c>
      <c r="K253" s="1">
        <v>2669</v>
      </c>
      <c r="L253" s="1">
        <v>2669</v>
      </c>
      <c r="M253" s="1">
        <v>480000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480000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480000</v>
      </c>
      <c r="AJ253" s="1">
        <v>179</v>
      </c>
    </row>
    <row r="254" spans="1:36" x14ac:dyDescent="0.3">
      <c r="A254" s="1">
        <v>30</v>
      </c>
      <c r="B254" s="1" t="s">
        <v>14</v>
      </c>
      <c r="C254" s="1" t="s">
        <v>375</v>
      </c>
      <c r="D254" s="1" t="s">
        <v>387</v>
      </c>
      <c r="E254" s="1" t="s">
        <v>17</v>
      </c>
      <c r="F254" s="1" t="s">
        <v>29</v>
      </c>
      <c r="G254" s="1" t="s">
        <v>61</v>
      </c>
      <c r="H254" s="1" t="s">
        <v>419</v>
      </c>
      <c r="I254" s="1" t="s">
        <v>26</v>
      </c>
      <c r="J254" s="1">
        <v>11</v>
      </c>
      <c r="K254" s="1">
        <v>771</v>
      </c>
      <c r="L254" s="1">
        <v>771</v>
      </c>
      <c r="M254" s="1">
        <v>120000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120000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120000</v>
      </c>
      <c r="AJ254" s="1">
        <v>155</v>
      </c>
    </row>
    <row r="255" spans="1:36" x14ac:dyDescent="0.3">
      <c r="A255" s="1">
        <v>31</v>
      </c>
      <c r="B255" s="1" t="s">
        <v>14</v>
      </c>
      <c r="C255" s="1" t="s">
        <v>375</v>
      </c>
      <c r="D255" s="1" t="s">
        <v>398</v>
      </c>
      <c r="E255" s="1" t="s">
        <v>17</v>
      </c>
      <c r="F255" s="1" t="s">
        <v>29</v>
      </c>
      <c r="G255" s="1" t="s">
        <v>61</v>
      </c>
      <c r="H255" s="1" t="s">
        <v>420</v>
      </c>
      <c r="I255" s="1" t="s">
        <v>26</v>
      </c>
      <c r="J255" s="1">
        <v>12</v>
      </c>
      <c r="K255" s="1">
        <v>511</v>
      </c>
      <c r="L255" s="1">
        <v>511</v>
      </c>
      <c r="M255" s="1">
        <v>60000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60000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60000</v>
      </c>
      <c r="AJ255" s="1">
        <v>117</v>
      </c>
    </row>
    <row r="256" spans="1:36" x14ac:dyDescent="0.3">
      <c r="A256" s="1">
        <v>32</v>
      </c>
      <c r="B256" s="1" t="s">
        <v>14</v>
      </c>
      <c r="C256" s="1" t="s">
        <v>375</v>
      </c>
      <c r="D256" s="1" t="s">
        <v>16</v>
      </c>
      <c r="E256" s="1" t="s">
        <v>17</v>
      </c>
      <c r="F256" s="1" t="s">
        <v>29</v>
      </c>
      <c r="G256" s="1" t="s">
        <v>44</v>
      </c>
      <c r="H256" s="1" t="s">
        <v>421</v>
      </c>
      <c r="I256" s="1" t="s">
        <v>21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0</v>
      </c>
      <c r="AJ256" s="1">
        <v>0</v>
      </c>
    </row>
    <row r="257" spans="1:36" x14ac:dyDescent="0.3">
      <c r="A257" s="1">
        <v>33</v>
      </c>
      <c r="B257" s="1" t="s">
        <v>14</v>
      </c>
      <c r="C257" s="1" t="s">
        <v>375</v>
      </c>
      <c r="D257" s="1" t="s">
        <v>16</v>
      </c>
      <c r="E257" s="1" t="s">
        <v>17</v>
      </c>
      <c r="F257" s="1" t="s">
        <v>29</v>
      </c>
      <c r="G257" s="1" t="s">
        <v>44</v>
      </c>
      <c r="H257" s="1" t="s">
        <v>422</v>
      </c>
      <c r="I257" s="1" t="s">
        <v>21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0</v>
      </c>
      <c r="AJ257" s="1">
        <v>0</v>
      </c>
    </row>
    <row r="258" spans="1:36" x14ac:dyDescent="0.3">
      <c r="A258" s="1">
        <v>34</v>
      </c>
      <c r="B258" s="1" t="s">
        <v>14</v>
      </c>
      <c r="C258" s="1" t="s">
        <v>375</v>
      </c>
      <c r="D258" s="1" t="s">
        <v>16</v>
      </c>
      <c r="E258" s="1" t="s">
        <v>17</v>
      </c>
      <c r="F258" s="1" t="s">
        <v>18</v>
      </c>
      <c r="G258" s="1" t="s">
        <v>368</v>
      </c>
      <c r="H258" s="1" t="s">
        <v>423</v>
      </c>
      <c r="I258" s="1" t="s">
        <v>21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0</v>
      </c>
      <c r="AJ258" s="1">
        <v>0</v>
      </c>
    </row>
    <row r="259" spans="1:36" x14ac:dyDescent="0.3">
      <c r="A259" s="1">
        <v>35</v>
      </c>
      <c r="B259" s="1" t="s">
        <v>14</v>
      </c>
      <c r="C259" s="1" t="s">
        <v>375</v>
      </c>
      <c r="D259" s="1" t="s">
        <v>16</v>
      </c>
      <c r="E259" s="1" t="s">
        <v>17</v>
      </c>
      <c r="F259" s="1" t="s">
        <v>18</v>
      </c>
      <c r="G259" s="1" t="s">
        <v>368</v>
      </c>
      <c r="H259" s="1" t="s">
        <v>424</v>
      </c>
      <c r="I259" s="1" t="s">
        <v>21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0</v>
      </c>
      <c r="AJ259" s="1">
        <v>0</v>
      </c>
    </row>
    <row r="260" spans="1:36" x14ac:dyDescent="0.3">
      <c r="A260" s="1">
        <v>36</v>
      </c>
      <c r="B260" s="1" t="s">
        <v>14</v>
      </c>
      <c r="C260" s="1" t="s">
        <v>375</v>
      </c>
      <c r="D260" s="1" t="s">
        <v>16</v>
      </c>
      <c r="E260" s="1" t="s">
        <v>17</v>
      </c>
      <c r="F260" s="1" t="s">
        <v>18</v>
      </c>
      <c r="G260" s="1" t="s">
        <v>368</v>
      </c>
      <c r="H260" s="1" t="s">
        <v>425</v>
      </c>
      <c r="I260" s="1" t="s">
        <v>21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0</v>
      </c>
      <c r="AJ260" s="1">
        <v>0</v>
      </c>
    </row>
    <row r="261" spans="1:36" x14ac:dyDescent="0.3">
      <c r="A261" s="2"/>
      <c r="B261" s="2" t="s">
        <v>47</v>
      </c>
      <c r="C261" s="2" t="s">
        <v>375</v>
      </c>
      <c r="D261" s="2"/>
      <c r="E261" s="2"/>
      <c r="F261" s="2"/>
      <c r="G261" s="2"/>
      <c r="H261" s="2"/>
      <c r="I261" s="2"/>
      <c r="J261" s="2"/>
      <c r="K261" s="2">
        <v>22535</v>
      </c>
      <c r="L261" s="2">
        <v>22535</v>
      </c>
      <c r="M261" s="2">
        <v>2202000</v>
      </c>
      <c r="N261" s="2">
        <v>0</v>
      </c>
      <c r="O261" s="2">
        <v>0</v>
      </c>
      <c r="P261" s="2">
        <v>0</v>
      </c>
      <c r="Q261" s="2">
        <v>25300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2227300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2227300</v>
      </c>
      <c r="AJ261" s="2"/>
    </row>
    <row r="262" spans="1:36" x14ac:dyDescent="0.3">
      <c r="A262" s="1">
        <v>1</v>
      </c>
      <c r="B262" s="1" t="s">
        <v>14</v>
      </c>
      <c r="C262" s="1" t="s">
        <v>426</v>
      </c>
      <c r="D262" s="1" t="s">
        <v>16</v>
      </c>
      <c r="E262" s="1" t="s">
        <v>17</v>
      </c>
      <c r="F262" s="1" t="s">
        <v>29</v>
      </c>
      <c r="G262" s="1" t="s">
        <v>61</v>
      </c>
      <c r="H262" s="1" t="s">
        <v>427</v>
      </c>
      <c r="I262" s="1" t="s">
        <v>26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0</v>
      </c>
      <c r="AJ262" s="1">
        <v>0</v>
      </c>
    </row>
    <row r="263" spans="1:36" x14ac:dyDescent="0.3">
      <c r="A263" s="1">
        <v>2</v>
      </c>
      <c r="B263" s="1" t="s">
        <v>14</v>
      </c>
      <c r="C263" s="1" t="s">
        <v>426</v>
      </c>
      <c r="D263" s="1" t="s">
        <v>16</v>
      </c>
      <c r="E263" s="1" t="s">
        <v>17</v>
      </c>
      <c r="F263" s="1" t="s">
        <v>18</v>
      </c>
      <c r="G263" s="1" t="s">
        <v>19</v>
      </c>
      <c r="H263" s="1" t="s">
        <v>428</v>
      </c>
      <c r="I263" s="1" t="s">
        <v>21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x14ac:dyDescent="0.3">
      <c r="A264" s="1">
        <v>3</v>
      </c>
      <c r="B264" s="1" t="s">
        <v>14</v>
      </c>
      <c r="C264" s="1" t="s">
        <v>426</v>
      </c>
      <c r="D264" s="1" t="s">
        <v>16</v>
      </c>
      <c r="E264" s="1" t="s">
        <v>17</v>
      </c>
      <c r="F264" s="1" t="s">
        <v>29</v>
      </c>
      <c r="G264" s="1" t="s">
        <v>61</v>
      </c>
      <c r="H264" s="1" t="s">
        <v>429</v>
      </c>
      <c r="I264" s="1" t="s">
        <v>26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x14ac:dyDescent="0.3">
      <c r="A265" s="1">
        <v>4</v>
      </c>
      <c r="B265" s="1" t="s">
        <v>14</v>
      </c>
      <c r="C265" s="1" t="s">
        <v>426</v>
      </c>
      <c r="D265" s="1" t="s">
        <v>16</v>
      </c>
      <c r="E265" s="1" t="s">
        <v>17</v>
      </c>
      <c r="F265" s="1" t="s">
        <v>29</v>
      </c>
      <c r="G265" s="1" t="s">
        <v>61</v>
      </c>
      <c r="H265" s="1" t="s">
        <v>430</v>
      </c>
      <c r="I265" s="1" t="s">
        <v>26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0</v>
      </c>
      <c r="AJ265" s="1">
        <v>0</v>
      </c>
    </row>
    <row r="266" spans="1:36" x14ac:dyDescent="0.3">
      <c r="A266" s="1">
        <v>5</v>
      </c>
      <c r="B266" s="1" t="s">
        <v>14</v>
      </c>
      <c r="C266" s="1" t="s">
        <v>426</v>
      </c>
      <c r="D266" s="1" t="s">
        <v>16</v>
      </c>
      <c r="E266" s="1" t="s">
        <v>17</v>
      </c>
      <c r="F266" s="1" t="s">
        <v>29</v>
      </c>
      <c r="G266" s="1" t="s">
        <v>61</v>
      </c>
      <c r="H266" s="1" t="s">
        <v>431</v>
      </c>
      <c r="I266" s="1" t="s">
        <v>26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0</v>
      </c>
      <c r="AJ266" s="1">
        <v>0</v>
      </c>
    </row>
    <row r="267" spans="1:36" x14ac:dyDescent="0.3">
      <c r="A267" s="1">
        <v>6</v>
      </c>
      <c r="B267" s="1" t="s">
        <v>14</v>
      </c>
      <c r="C267" s="1" t="s">
        <v>426</v>
      </c>
      <c r="D267" s="1" t="s">
        <v>16</v>
      </c>
      <c r="E267" s="1" t="s">
        <v>17</v>
      </c>
      <c r="F267" s="1" t="s">
        <v>29</v>
      </c>
      <c r="G267" s="1" t="s">
        <v>61</v>
      </c>
      <c r="H267" s="1" t="s">
        <v>432</v>
      </c>
      <c r="I267" s="1" t="s">
        <v>26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x14ac:dyDescent="0.3">
      <c r="A268" s="1">
        <v>7</v>
      </c>
      <c r="B268" s="1" t="s">
        <v>14</v>
      </c>
      <c r="C268" s="1" t="s">
        <v>426</v>
      </c>
      <c r="D268" s="1" t="s">
        <v>16</v>
      </c>
      <c r="E268" s="1" t="s">
        <v>17</v>
      </c>
      <c r="F268" s="1" t="s">
        <v>18</v>
      </c>
      <c r="G268" s="1" t="s">
        <v>69</v>
      </c>
      <c r="H268" s="1" t="s">
        <v>433</v>
      </c>
      <c r="I268" s="1" t="s">
        <v>21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x14ac:dyDescent="0.3">
      <c r="A269" s="1">
        <v>8</v>
      </c>
      <c r="B269" s="1" t="s">
        <v>14</v>
      </c>
      <c r="C269" s="1" t="s">
        <v>426</v>
      </c>
      <c r="D269" s="1" t="s">
        <v>16</v>
      </c>
      <c r="E269" s="1" t="s">
        <v>17</v>
      </c>
      <c r="F269" s="1" t="s">
        <v>29</v>
      </c>
      <c r="G269" s="1" t="s">
        <v>79</v>
      </c>
      <c r="H269" s="1" t="s">
        <v>435</v>
      </c>
      <c r="I269" s="1" t="s">
        <v>26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x14ac:dyDescent="0.3">
      <c r="A270" s="1">
        <v>9</v>
      </c>
      <c r="B270" s="1" t="s">
        <v>14</v>
      </c>
      <c r="C270" s="1" t="s">
        <v>426</v>
      </c>
      <c r="D270" s="1" t="s">
        <v>16</v>
      </c>
      <c r="E270" s="1" t="s">
        <v>17</v>
      </c>
      <c r="F270" s="1" t="s">
        <v>29</v>
      </c>
      <c r="G270" s="1" t="s">
        <v>61</v>
      </c>
      <c r="H270" s="1" t="s">
        <v>437</v>
      </c>
      <c r="I270" s="1" t="s">
        <v>26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0</v>
      </c>
      <c r="AJ270" s="1">
        <v>0</v>
      </c>
    </row>
    <row r="271" spans="1:36" x14ac:dyDescent="0.3">
      <c r="A271" s="1">
        <v>10</v>
      </c>
      <c r="B271" s="1" t="s">
        <v>14</v>
      </c>
      <c r="C271" s="1" t="s">
        <v>426</v>
      </c>
      <c r="D271" s="1" t="s">
        <v>452</v>
      </c>
      <c r="E271" s="1" t="s">
        <v>17</v>
      </c>
      <c r="F271" s="1" t="s">
        <v>49</v>
      </c>
      <c r="G271" s="1" t="s">
        <v>88</v>
      </c>
      <c r="H271" s="1" t="s">
        <v>89</v>
      </c>
      <c r="I271" s="1" t="s">
        <v>49</v>
      </c>
      <c r="J271" s="1">
        <v>12</v>
      </c>
      <c r="K271" s="1">
        <v>1290</v>
      </c>
      <c r="L271" s="1">
        <v>1290</v>
      </c>
      <c r="M271" s="1">
        <v>66347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66347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66347</v>
      </c>
      <c r="AJ271" s="1">
        <v>51</v>
      </c>
    </row>
    <row r="272" spans="1:36" x14ac:dyDescent="0.3">
      <c r="A272" s="1">
        <v>11</v>
      </c>
      <c r="B272" s="1" t="s">
        <v>14</v>
      </c>
      <c r="C272" s="1" t="s">
        <v>426</v>
      </c>
      <c r="D272" s="1" t="s">
        <v>577</v>
      </c>
      <c r="E272" s="1" t="s">
        <v>17</v>
      </c>
      <c r="F272" s="1" t="s">
        <v>29</v>
      </c>
      <c r="G272" s="1" t="s">
        <v>30</v>
      </c>
      <c r="H272" s="1" t="s">
        <v>439</v>
      </c>
      <c r="I272" s="1" t="s">
        <v>26</v>
      </c>
      <c r="J272" s="1">
        <v>19</v>
      </c>
      <c r="K272" s="1">
        <v>3217</v>
      </c>
      <c r="L272" s="1">
        <v>3217</v>
      </c>
      <c r="M272" s="1">
        <v>298000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298000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298000</v>
      </c>
      <c r="AJ272" s="1">
        <v>92</v>
      </c>
    </row>
    <row r="273" spans="1:36" x14ac:dyDescent="0.3">
      <c r="A273" s="1">
        <v>12</v>
      </c>
      <c r="B273" s="1" t="s">
        <v>14</v>
      </c>
      <c r="C273" s="1" t="s">
        <v>426</v>
      </c>
      <c r="D273" s="1" t="s">
        <v>682</v>
      </c>
      <c r="E273" s="1" t="s">
        <v>32</v>
      </c>
      <c r="F273" s="1" t="s">
        <v>29</v>
      </c>
      <c r="G273" s="1" t="s">
        <v>268</v>
      </c>
      <c r="H273" s="1" t="s">
        <v>441</v>
      </c>
      <c r="I273" s="1" t="s">
        <v>26</v>
      </c>
      <c r="J273" s="1">
        <v>22</v>
      </c>
      <c r="K273" s="1">
        <v>3510</v>
      </c>
      <c r="L273" s="1">
        <v>3510</v>
      </c>
      <c r="M273" s="1">
        <v>480000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480000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480000</v>
      </c>
      <c r="AJ273" s="1">
        <v>136</v>
      </c>
    </row>
    <row r="274" spans="1:36" x14ac:dyDescent="0.3">
      <c r="A274" s="1">
        <v>13</v>
      </c>
      <c r="B274" s="1" t="s">
        <v>14</v>
      </c>
      <c r="C274" s="1" t="s">
        <v>426</v>
      </c>
      <c r="D274" s="1" t="s">
        <v>434</v>
      </c>
      <c r="E274" s="1" t="s">
        <v>17</v>
      </c>
      <c r="F274" s="1" t="s">
        <v>18</v>
      </c>
      <c r="G274" s="1" t="s">
        <v>104</v>
      </c>
      <c r="H274" s="1" t="s">
        <v>443</v>
      </c>
      <c r="I274" s="1" t="s">
        <v>21</v>
      </c>
      <c r="J274" s="1">
        <v>8</v>
      </c>
      <c r="K274" s="1">
        <v>635</v>
      </c>
      <c r="L274" s="1">
        <v>635</v>
      </c>
      <c r="M274" s="1">
        <v>121000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121000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121000</v>
      </c>
      <c r="AJ274" s="1">
        <v>190</v>
      </c>
    </row>
    <row r="275" spans="1:36" x14ac:dyDescent="0.3">
      <c r="A275" s="1">
        <v>14</v>
      </c>
      <c r="B275" s="1" t="s">
        <v>14</v>
      </c>
      <c r="C275" s="1" t="s">
        <v>426</v>
      </c>
      <c r="D275" s="1" t="s">
        <v>440</v>
      </c>
      <c r="E275" s="1" t="s">
        <v>17</v>
      </c>
      <c r="F275" s="1" t="s">
        <v>29</v>
      </c>
      <c r="G275" s="1" t="s">
        <v>61</v>
      </c>
      <c r="H275" s="1" t="s">
        <v>447</v>
      </c>
      <c r="I275" s="1" t="s">
        <v>26</v>
      </c>
      <c r="J275" s="1">
        <v>24</v>
      </c>
      <c r="K275" s="1">
        <v>3141</v>
      </c>
      <c r="L275" s="1">
        <v>3137</v>
      </c>
      <c r="M275" s="1">
        <v>336000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336000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336000</v>
      </c>
      <c r="AJ275" s="1">
        <v>106</v>
      </c>
    </row>
    <row r="276" spans="1:36" x14ac:dyDescent="0.3">
      <c r="A276" s="1">
        <v>15</v>
      </c>
      <c r="B276" s="1" t="s">
        <v>14</v>
      </c>
      <c r="C276" s="1" t="s">
        <v>426</v>
      </c>
      <c r="D276" s="1" t="s">
        <v>16</v>
      </c>
      <c r="E276" s="1" t="s">
        <v>17</v>
      </c>
      <c r="F276" s="1" t="s">
        <v>37</v>
      </c>
      <c r="G276" s="1" t="s">
        <v>121</v>
      </c>
      <c r="H276" s="1" t="s">
        <v>448</v>
      </c>
      <c r="I276" s="1" t="s">
        <v>198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0</v>
      </c>
      <c r="AJ276" s="1">
        <v>0</v>
      </c>
    </row>
    <row r="277" spans="1:36" x14ac:dyDescent="0.3">
      <c r="A277" s="1">
        <v>16</v>
      </c>
      <c r="B277" s="1" t="s">
        <v>14</v>
      </c>
      <c r="C277" s="1" t="s">
        <v>426</v>
      </c>
      <c r="D277" s="1" t="s">
        <v>16</v>
      </c>
      <c r="E277" s="1" t="s">
        <v>17</v>
      </c>
      <c r="F277" s="1" t="s">
        <v>152</v>
      </c>
      <c r="G277" s="1" t="s">
        <v>223</v>
      </c>
      <c r="H277" s="1" t="s">
        <v>449</v>
      </c>
      <c r="I277" s="1" t="s">
        <v>21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0</v>
      </c>
      <c r="AJ277" s="1">
        <v>0</v>
      </c>
    </row>
    <row r="278" spans="1:36" x14ac:dyDescent="0.3">
      <c r="A278" s="1">
        <v>17</v>
      </c>
      <c r="B278" s="1" t="s">
        <v>14</v>
      </c>
      <c r="C278" s="1" t="s">
        <v>426</v>
      </c>
      <c r="D278" s="1" t="s">
        <v>450</v>
      </c>
      <c r="E278" s="1" t="s">
        <v>17</v>
      </c>
      <c r="F278" s="1" t="s">
        <v>29</v>
      </c>
      <c r="G278" s="1" t="s">
        <v>129</v>
      </c>
      <c r="H278" s="1" t="s">
        <v>451</v>
      </c>
      <c r="I278" s="1" t="s">
        <v>21</v>
      </c>
      <c r="J278" s="1">
        <v>21</v>
      </c>
      <c r="K278" s="1">
        <v>2359</v>
      </c>
      <c r="L278" s="1">
        <v>2359</v>
      </c>
      <c r="M278" s="1">
        <v>350000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350000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350000</v>
      </c>
      <c r="AJ278" s="1">
        <v>148</v>
      </c>
    </row>
    <row r="279" spans="1:36" x14ac:dyDescent="0.3">
      <c r="A279" s="1">
        <v>18</v>
      </c>
      <c r="B279" s="1" t="s">
        <v>14</v>
      </c>
      <c r="C279" s="1" t="s">
        <v>426</v>
      </c>
      <c r="D279" s="1" t="s">
        <v>436</v>
      </c>
      <c r="E279" s="1" t="s">
        <v>32</v>
      </c>
      <c r="F279" s="1" t="s">
        <v>29</v>
      </c>
      <c r="G279" s="1" t="s">
        <v>33</v>
      </c>
      <c r="H279" s="1" t="s">
        <v>453</v>
      </c>
      <c r="I279" s="1" t="s">
        <v>26</v>
      </c>
      <c r="J279" s="1">
        <v>17</v>
      </c>
      <c r="K279" s="1">
        <v>2143</v>
      </c>
      <c r="L279" s="1">
        <v>2143</v>
      </c>
      <c r="M279" s="1">
        <v>220000</v>
      </c>
      <c r="N279" s="1">
        <v>10800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230800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230800</v>
      </c>
      <c r="AJ279" s="1">
        <v>102</v>
      </c>
    </row>
    <row r="280" spans="1:36" x14ac:dyDescent="0.3">
      <c r="A280" s="1">
        <v>19</v>
      </c>
      <c r="B280" s="1" t="s">
        <v>14</v>
      </c>
      <c r="C280" s="1" t="s">
        <v>426</v>
      </c>
      <c r="D280" s="1" t="s">
        <v>16</v>
      </c>
      <c r="E280" s="1" t="s">
        <v>17</v>
      </c>
      <c r="F280" s="1" t="s">
        <v>37</v>
      </c>
      <c r="G280" s="1" t="s">
        <v>454</v>
      </c>
      <c r="H280" s="1" t="s">
        <v>455</v>
      </c>
      <c r="I280" s="1" t="s">
        <v>198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0</v>
      </c>
      <c r="AJ280" s="1">
        <v>0</v>
      </c>
    </row>
    <row r="281" spans="1:36" x14ac:dyDescent="0.3">
      <c r="A281" s="1">
        <v>20</v>
      </c>
      <c r="B281" s="1" t="s">
        <v>14</v>
      </c>
      <c r="C281" s="1" t="s">
        <v>426</v>
      </c>
      <c r="D281" s="1" t="s">
        <v>446</v>
      </c>
      <c r="E281" s="1" t="s">
        <v>17</v>
      </c>
      <c r="F281" s="1" t="s">
        <v>29</v>
      </c>
      <c r="G281" s="1" t="s">
        <v>61</v>
      </c>
      <c r="H281" s="1" t="s">
        <v>456</v>
      </c>
      <c r="I281" s="1" t="s">
        <v>26</v>
      </c>
      <c r="J281" s="1">
        <v>7</v>
      </c>
      <c r="K281" s="1">
        <v>702</v>
      </c>
      <c r="L281" s="1">
        <v>702</v>
      </c>
      <c r="M281" s="1">
        <v>68000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68000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68000</v>
      </c>
      <c r="AJ281" s="1">
        <v>96</v>
      </c>
    </row>
    <row r="282" spans="1:36" x14ac:dyDescent="0.3">
      <c r="A282" s="1">
        <v>21</v>
      </c>
      <c r="B282" s="1" t="s">
        <v>14</v>
      </c>
      <c r="C282" s="1" t="s">
        <v>426</v>
      </c>
      <c r="D282" s="1" t="s">
        <v>446</v>
      </c>
      <c r="E282" s="1" t="s">
        <v>17</v>
      </c>
      <c r="F282" s="1" t="s">
        <v>29</v>
      </c>
      <c r="G282" s="1" t="s">
        <v>61</v>
      </c>
      <c r="H282" s="1" t="s">
        <v>457</v>
      </c>
      <c r="I282" s="1" t="s">
        <v>26</v>
      </c>
      <c r="J282" s="1">
        <v>13</v>
      </c>
      <c r="K282" s="1">
        <v>1865</v>
      </c>
      <c r="L282" s="1">
        <v>1865</v>
      </c>
      <c r="M282" s="1">
        <v>171000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171000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171000</v>
      </c>
      <c r="AJ282" s="1">
        <v>91</v>
      </c>
    </row>
    <row r="283" spans="1:36" x14ac:dyDescent="0.3">
      <c r="A283" s="1">
        <v>22</v>
      </c>
      <c r="B283" s="1" t="s">
        <v>14</v>
      </c>
      <c r="C283" s="1" t="s">
        <v>426</v>
      </c>
      <c r="D283" s="1" t="s">
        <v>16</v>
      </c>
      <c r="E283" s="1" t="s">
        <v>17</v>
      </c>
      <c r="F283" s="1" t="s">
        <v>29</v>
      </c>
      <c r="G283" s="1" t="s">
        <v>458</v>
      </c>
      <c r="H283" s="1" t="s">
        <v>459</v>
      </c>
      <c r="I283" s="1" t="s">
        <v>26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0</v>
      </c>
      <c r="AJ283" s="1">
        <v>0</v>
      </c>
    </row>
    <row r="284" spans="1:36" x14ac:dyDescent="0.3">
      <c r="A284" s="1">
        <v>23</v>
      </c>
      <c r="B284" s="1" t="s">
        <v>14</v>
      </c>
      <c r="C284" s="1" t="s">
        <v>426</v>
      </c>
      <c r="D284" s="1" t="s">
        <v>434</v>
      </c>
      <c r="E284" s="1" t="s">
        <v>17</v>
      </c>
      <c r="F284" s="1" t="s">
        <v>29</v>
      </c>
      <c r="G284" s="1" t="s">
        <v>61</v>
      </c>
      <c r="H284" s="1" t="s">
        <v>460</v>
      </c>
      <c r="I284" s="1" t="s">
        <v>26</v>
      </c>
      <c r="J284" s="1">
        <v>10</v>
      </c>
      <c r="K284" s="1">
        <v>1612</v>
      </c>
      <c r="L284" s="1">
        <v>1612</v>
      </c>
      <c r="M284" s="1">
        <v>196000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196000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196000</v>
      </c>
      <c r="AJ284" s="1">
        <v>121</v>
      </c>
    </row>
    <row r="285" spans="1:36" x14ac:dyDescent="0.3">
      <c r="A285" s="1">
        <v>24</v>
      </c>
      <c r="B285" s="1" t="s">
        <v>14</v>
      </c>
      <c r="C285" s="1" t="s">
        <v>426</v>
      </c>
      <c r="D285" s="1" t="s">
        <v>575</v>
      </c>
      <c r="E285" s="1" t="s">
        <v>17</v>
      </c>
      <c r="F285" s="1" t="s">
        <v>29</v>
      </c>
      <c r="G285" s="1" t="s">
        <v>61</v>
      </c>
      <c r="H285" s="1" t="s">
        <v>461</v>
      </c>
      <c r="I285" s="1" t="s">
        <v>26</v>
      </c>
      <c r="J285" s="1">
        <v>11</v>
      </c>
      <c r="K285" s="1">
        <v>1424</v>
      </c>
      <c r="L285" s="1">
        <v>1424</v>
      </c>
      <c r="M285" s="1">
        <v>160000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160000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160000</v>
      </c>
      <c r="AJ285" s="1">
        <v>112</v>
      </c>
    </row>
    <row r="286" spans="1:36" x14ac:dyDescent="0.3">
      <c r="A286" s="1">
        <v>25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29</v>
      </c>
      <c r="G286" s="1" t="s">
        <v>98</v>
      </c>
      <c r="H286" s="1" t="s">
        <v>462</v>
      </c>
      <c r="I286" s="1" t="s">
        <v>26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26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29</v>
      </c>
      <c r="G287" s="1" t="s">
        <v>44</v>
      </c>
      <c r="H287" s="1" t="s">
        <v>463</v>
      </c>
      <c r="I287" s="1" t="s">
        <v>21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x14ac:dyDescent="0.3">
      <c r="A288" s="1">
        <v>27</v>
      </c>
      <c r="B288" s="1" t="s">
        <v>14</v>
      </c>
      <c r="C288" s="1" t="s">
        <v>426</v>
      </c>
      <c r="D288" s="1" t="s">
        <v>16</v>
      </c>
      <c r="E288" s="1" t="s">
        <v>17</v>
      </c>
      <c r="F288" s="1" t="s">
        <v>18</v>
      </c>
      <c r="G288" s="1" t="s">
        <v>368</v>
      </c>
      <c r="H288" s="1" t="s">
        <v>464</v>
      </c>
      <c r="I288" s="1" t="s">
        <v>21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0</v>
      </c>
      <c r="AJ288" s="1">
        <v>0</v>
      </c>
    </row>
    <row r="289" spans="1:36" x14ac:dyDescent="0.3">
      <c r="A289" s="2"/>
      <c r="B289" s="2" t="s">
        <v>47</v>
      </c>
      <c r="C289" s="2" t="s">
        <v>426</v>
      </c>
      <c r="D289" s="2"/>
      <c r="E289" s="2"/>
      <c r="F289" s="2"/>
      <c r="G289" s="2"/>
      <c r="H289" s="2"/>
      <c r="I289" s="2"/>
      <c r="J289" s="2"/>
      <c r="K289" s="2">
        <v>21898</v>
      </c>
      <c r="L289" s="2">
        <v>21894</v>
      </c>
      <c r="M289" s="2">
        <v>2466347</v>
      </c>
      <c r="N289" s="2">
        <v>10800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2477147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2477147</v>
      </c>
      <c r="AJ289" s="2"/>
    </row>
    <row r="290" spans="1:36" x14ac:dyDescent="0.3">
      <c r="A290" s="1">
        <v>1</v>
      </c>
      <c r="B290" s="1" t="s">
        <v>14</v>
      </c>
      <c r="C290" s="1" t="s">
        <v>465</v>
      </c>
      <c r="D290" s="1" t="s">
        <v>16</v>
      </c>
      <c r="E290" s="1" t="s">
        <v>22</v>
      </c>
      <c r="F290" s="1" t="s">
        <v>29</v>
      </c>
      <c r="G290" s="1" t="s">
        <v>246</v>
      </c>
      <c r="H290" s="1" t="s">
        <v>466</v>
      </c>
      <c r="I290" s="1" t="s">
        <v>26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x14ac:dyDescent="0.3">
      <c r="A291" s="1">
        <v>2</v>
      </c>
      <c r="B291" s="1" t="s">
        <v>14</v>
      </c>
      <c r="C291" s="1" t="s">
        <v>465</v>
      </c>
      <c r="D291" s="1" t="s">
        <v>16</v>
      </c>
      <c r="E291" s="1" t="s">
        <v>17</v>
      </c>
      <c r="F291" s="1" t="s">
        <v>49</v>
      </c>
      <c r="G291" s="1" t="s">
        <v>63</v>
      </c>
      <c r="H291" s="1" t="s">
        <v>467</v>
      </c>
      <c r="I291" s="1" t="s">
        <v>49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0</v>
      </c>
      <c r="AJ291" s="1">
        <v>0</v>
      </c>
    </row>
    <row r="292" spans="1:36" x14ac:dyDescent="0.3">
      <c r="A292" s="1">
        <v>3</v>
      </c>
      <c r="B292" s="1" t="s">
        <v>14</v>
      </c>
      <c r="C292" s="1" t="s">
        <v>465</v>
      </c>
      <c r="D292" s="1" t="s">
        <v>16</v>
      </c>
      <c r="E292" s="1" t="s">
        <v>22</v>
      </c>
      <c r="F292" s="1" t="s">
        <v>49</v>
      </c>
      <c r="G292" s="1" t="s">
        <v>195</v>
      </c>
      <c r="H292" s="1" t="s">
        <v>468</v>
      </c>
      <c r="I292" s="1" t="s">
        <v>49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0</v>
      </c>
      <c r="AJ292" s="1">
        <v>0</v>
      </c>
    </row>
    <row r="293" spans="1:36" x14ac:dyDescent="0.3">
      <c r="A293" s="1">
        <v>4</v>
      </c>
      <c r="B293" s="1" t="s">
        <v>14</v>
      </c>
      <c r="C293" s="1" t="s">
        <v>465</v>
      </c>
      <c r="D293" s="1" t="s">
        <v>16</v>
      </c>
      <c r="E293" s="1" t="s">
        <v>17</v>
      </c>
      <c r="F293" s="1" t="s">
        <v>29</v>
      </c>
      <c r="G293" s="1" t="s">
        <v>98</v>
      </c>
      <c r="H293" s="1" t="s">
        <v>469</v>
      </c>
      <c r="I293" s="1" t="s">
        <v>26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x14ac:dyDescent="0.3">
      <c r="A294" s="1">
        <v>5</v>
      </c>
      <c r="B294" s="1" t="s">
        <v>14</v>
      </c>
      <c r="C294" s="1" t="s">
        <v>465</v>
      </c>
      <c r="D294" s="1" t="s">
        <v>578</v>
      </c>
      <c r="E294" s="1" t="s">
        <v>17</v>
      </c>
      <c r="F294" s="1" t="s">
        <v>29</v>
      </c>
      <c r="G294" s="1" t="s">
        <v>144</v>
      </c>
      <c r="H294" s="1" t="s">
        <v>550</v>
      </c>
      <c r="I294" s="1" t="s">
        <v>21</v>
      </c>
      <c r="J294" s="1">
        <v>16</v>
      </c>
      <c r="K294" s="1">
        <v>2243</v>
      </c>
      <c r="L294" s="1">
        <v>2243</v>
      </c>
      <c r="M294" s="1">
        <v>338000</v>
      </c>
      <c r="N294" s="1">
        <v>10100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348100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348100</v>
      </c>
      <c r="AJ294" s="1">
        <v>150</v>
      </c>
    </row>
    <row r="295" spans="1:36" x14ac:dyDescent="0.3">
      <c r="A295" s="2"/>
      <c r="B295" s="2" t="s">
        <v>47</v>
      </c>
      <c r="C295" s="2" t="s">
        <v>465</v>
      </c>
      <c r="D295" s="2"/>
      <c r="E295" s="2"/>
      <c r="F295" s="2"/>
      <c r="G295" s="2"/>
      <c r="H295" s="2"/>
      <c r="I295" s="2"/>
      <c r="J295" s="2"/>
      <c r="K295" s="2">
        <v>2243</v>
      </c>
      <c r="L295" s="2">
        <v>2243</v>
      </c>
      <c r="M295" s="2">
        <v>338000</v>
      </c>
      <c r="N295" s="2">
        <v>10100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348100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348100</v>
      </c>
      <c r="AJ295" s="2"/>
    </row>
    <row r="296" spans="1:36" x14ac:dyDescent="0.3">
      <c r="A296" s="1">
        <v>1</v>
      </c>
      <c r="B296" s="1" t="s">
        <v>14</v>
      </c>
      <c r="C296" s="1" t="s">
        <v>472</v>
      </c>
      <c r="D296" s="1" t="s">
        <v>16</v>
      </c>
      <c r="E296" s="1" t="s">
        <v>17</v>
      </c>
      <c r="F296" s="1" t="s">
        <v>49</v>
      </c>
      <c r="G296" s="1" t="s">
        <v>63</v>
      </c>
      <c r="H296" s="1" t="s">
        <v>473</v>
      </c>
      <c r="I296" s="1" t="s">
        <v>49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x14ac:dyDescent="0.3">
      <c r="A297" s="1">
        <v>2</v>
      </c>
      <c r="B297" s="1" t="s">
        <v>14</v>
      </c>
      <c r="C297" s="1" t="s">
        <v>472</v>
      </c>
      <c r="D297" s="1" t="s">
        <v>16</v>
      </c>
      <c r="E297" s="1" t="s">
        <v>17</v>
      </c>
      <c r="F297" s="1" t="s">
        <v>49</v>
      </c>
      <c r="G297" s="1" t="s">
        <v>63</v>
      </c>
      <c r="H297" s="1" t="s">
        <v>474</v>
      </c>
      <c r="I297" s="1" t="s">
        <v>49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7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>
        <v>0</v>
      </c>
      <c r="AI297" s="7">
        <v>0</v>
      </c>
      <c r="AJ297" s="1">
        <v>0</v>
      </c>
    </row>
    <row r="298" spans="1:36" x14ac:dyDescent="0.3">
      <c r="A298" s="1">
        <v>3</v>
      </c>
      <c r="B298" s="1" t="s">
        <v>14</v>
      </c>
      <c r="C298" s="1" t="s">
        <v>472</v>
      </c>
      <c r="D298" s="1" t="s">
        <v>16</v>
      </c>
      <c r="E298" s="1" t="s">
        <v>17</v>
      </c>
      <c r="F298" s="1" t="s">
        <v>49</v>
      </c>
      <c r="G298" s="1" t="s">
        <v>63</v>
      </c>
      <c r="H298" s="1" t="s">
        <v>475</v>
      </c>
      <c r="I298" s="1" t="s">
        <v>49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x14ac:dyDescent="0.3">
      <c r="A299" s="1">
        <v>4</v>
      </c>
      <c r="B299" s="1" t="s">
        <v>14</v>
      </c>
      <c r="C299" s="1" t="s">
        <v>472</v>
      </c>
      <c r="D299" s="1" t="s">
        <v>16</v>
      </c>
      <c r="E299" s="1" t="s">
        <v>17</v>
      </c>
      <c r="F299" s="1" t="s">
        <v>49</v>
      </c>
      <c r="G299" s="1" t="s">
        <v>63</v>
      </c>
      <c r="H299" s="1" t="s">
        <v>476</v>
      </c>
      <c r="I299" s="1" t="s">
        <v>49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7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7">
        <v>0</v>
      </c>
      <c r="AI299" s="7">
        <v>0</v>
      </c>
      <c r="AJ299" s="1">
        <v>0</v>
      </c>
    </row>
    <row r="300" spans="1:36" x14ac:dyDescent="0.3">
      <c r="A300" s="1">
        <v>5</v>
      </c>
      <c r="B300" s="1" t="s">
        <v>14</v>
      </c>
      <c r="C300" s="1" t="s">
        <v>472</v>
      </c>
      <c r="D300" s="1" t="s">
        <v>16</v>
      </c>
      <c r="E300" s="1" t="s">
        <v>17</v>
      </c>
      <c r="F300" s="1" t="s">
        <v>49</v>
      </c>
      <c r="G300" s="1" t="s">
        <v>63</v>
      </c>
      <c r="H300" s="1" t="s">
        <v>477</v>
      </c>
      <c r="I300" s="1" t="s">
        <v>49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x14ac:dyDescent="0.3">
      <c r="A301" s="1">
        <v>6</v>
      </c>
      <c r="B301" s="1" t="s">
        <v>14</v>
      </c>
      <c r="C301" s="1" t="s">
        <v>472</v>
      </c>
      <c r="D301" s="1" t="s">
        <v>16</v>
      </c>
      <c r="E301" s="1" t="s">
        <v>17</v>
      </c>
      <c r="F301" s="1" t="s">
        <v>18</v>
      </c>
      <c r="G301" s="1" t="s">
        <v>69</v>
      </c>
      <c r="H301" s="1" t="s">
        <v>478</v>
      </c>
      <c r="I301" s="1" t="s">
        <v>21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x14ac:dyDescent="0.3">
      <c r="A302" s="1">
        <v>7</v>
      </c>
      <c r="B302" s="1" t="s">
        <v>14</v>
      </c>
      <c r="C302" s="1" t="s">
        <v>472</v>
      </c>
      <c r="D302" s="1" t="s">
        <v>16</v>
      </c>
      <c r="E302" s="1" t="s">
        <v>17</v>
      </c>
      <c r="F302" s="1" t="s">
        <v>29</v>
      </c>
      <c r="G302" s="1" t="s">
        <v>61</v>
      </c>
      <c r="H302" s="1" t="s">
        <v>479</v>
      </c>
      <c r="I302" s="1" t="s">
        <v>26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x14ac:dyDescent="0.3">
      <c r="A303" s="1">
        <v>8</v>
      </c>
      <c r="B303" s="1" t="s">
        <v>14</v>
      </c>
      <c r="C303" s="1" t="s">
        <v>472</v>
      </c>
      <c r="D303" s="1" t="s">
        <v>16</v>
      </c>
      <c r="E303" s="1" t="s">
        <v>17</v>
      </c>
      <c r="F303" s="1" t="s">
        <v>18</v>
      </c>
      <c r="G303" s="1" t="s">
        <v>19</v>
      </c>
      <c r="H303" s="1" t="s">
        <v>480</v>
      </c>
      <c r="I303" s="1" t="s">
        <v>21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x14ac:dyDescent="0.3">
      <c r="A304" s="1">
        <v>9</v>
      </c>
      <c r="B304" s="1" t="s">
        <v>14</v>
      </c>
      <c r="C304" s="1" t="s">
        <v>472</v>
      </c>
      <c r="D304" s="1" t="s">
        <v>16</v>
      </c>
      <c r="E304" s="1" t="s">
        <v>17</v>
      </c>
      <c r="F304" s="1" t="s">
        <v>40</v>
      </c>
      <c r="G304" s="1" t="s">
        <v>242</v>
      </c>
      <c r="H304" s="1" t="s">
        <v>481</v>
      </c>
      <c r="I304" s="1" t="s">
        <v>26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x14ac:dyDescent="0.3">
      <c r="A305" s="1">
        <v>10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29</v>
      </c>
      <c r="G305" s="1" t="s">
        <v>61</v>
      </c>
      <c r="H305" s="1" t="s">
        <v>482</v>
      </c>
      <c r="I305" s="1" t="s">
        <v>26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x14ac:dyDescent="0.3">
      <c r="A306" s="1">
        <v>11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40</v>
      </c>
      <c r="G306" s="1" t="s">
        <v>242</v>
      </c>
      <c r="H306" s="1" t="s">
        <v>483</v>
      </c>
      <c r="I306" s="1" t="s">
        <v>26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x14ac:dyDescent="0.3">
      <c r="A307" s="1">
        <v>12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49</v>
      </c>
      <c r="G307" s="1" t="s">
        <v>63</v>
      </c>
      <c r="H307" s="1" t="s">
        <v>484</v>
      </c>
      <c r="I307" s="1" t="s">
        <v>49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x14ac:dyDescent="0.3">
      <c r="A308" s="1">
        <v>13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49</v>
      </c>
      <c r="G308" s="1" t="s">
        <v>63</v>
      </c>
      <c r="H308" s="1" t="s">
        <v>485</v>
      </c>
      <c r="I308" s="1" t="s">
        <v>49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x14ac:dyDescent="0.3">
      <c r="A309" s="1">
        <v>14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18</v>
      </c>
      <c r="G309" s="1" t="s">
        <v>104</v>
      </c>
      <c r="H309" s="1" t="s">
        <v>487</v>
      </c>
      <c r="I309" s="1" t="s">
        <v>21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x14ac:dyDescent="0.3">
      <c r="A310" s="1">
        <v>15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49</v>
      </c>
      <c r="G310" s="1" t="s">
        <v>88</v>
      </c>
      <c r="H310" s="1" t="s">
        <v>488</v>
      </c>
      <c r="I310" s="1" t="s">
        <v>49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x14ac:dyDescent="0.3">
      <c r="A311" s="1">
        <v>16</v>
      </c>
      <c r="B311" s="1" t="s">
        <v>14</v>
      </c>
      <c r="C311" s="1" t="s">
        <v>472</v>
      </c>
      <c r="D311" s="1" t="s">
        <v>489</v>
      </c>
      <c r="E311" s="1" t="s">
        <v>17</v>
      </c>
      <c r="F311" s="1" t="s">
        <v>49</v>
      </c>
      <c r="G311" s="1" t="s">
        <v>88</v>
      </c>
      <c r="H311" s="1" t="s">
        <v>490</v>
      </c>
      <c r="I311" s="1" t="s">
        <v>49</v>
      </c>
      <c r="J311" s="1">
        <v>17</v>
      </c>
      <c r="K311" s="1">
        <v>705</v>
      </c>
      <c r="L311" s="1">
        <v>705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x14ac:dyDescent="0.3">
      <c r="A312" s="1">
        <v>17</v>
      </c>
      <c r="B312" s="1" t="s">
        <v>14</v>
      </c>
      <c r="C312" s="1" t="s">
        <v>472</v>
      </c>
      <c r="D312" s="1" t="s">
        <v>507</v>
      </c>
      <c r="E312" s="1" t="s">
        <v>17</v>
      </c>
      <c r="F312" s="1" t="s">
        <v>49</v>
      </c>
      <c r="G312" s="1" t="s">
        <v>88</v>
      </c>
      <c r="H312" s="1" t="s">
        <v>91</v>
      </c>
      <c r="I312" s="1" t="s">
        <v>49</v>
      </c>
      <c r="J312" s="1">
        <v>18</v>
      </c>
      <c r="K312" s="1">
        <v>1861</v>
      </c>
      <c r="L312" s="1">
        <v>1861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18</v>
      </c>
      <c r="B313" s="1" t="s">
        <v>14</v>
      </c>
      <c r="C313" s="1" t="s">
        <v>472</v>
      </c>
      <c r="D313" s="1" t="s">
        <v>699</v>
      </c>
      <c r="E313" s="1" t="s">
        <v>17</v>
      </c>
      <c r="F313" s="1" t="s">
        <v>49</v>
      </c>
      <c r="G313" s="1" t="s">
        <v>88</v>
      </c>
      <c r="H313" s="1" t="s">
        <v>492</v>
      </c>
      <c r="I313" s="1" t="s">
        <v>49</v>
      </c>
      <c r="J313" s="1">
        <v>18</v>
      </c>
      <c r="K313" s="1">
        <v>635</v>
      </c>
      <c r="L313" s="1">
        <v>635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19</v>
      </c>
      <c r="B314" s="1" t="s">
        <v>14</v>
      </c>
      <c r="C314" s="1" t="s">
        <v>472</v>
      </c>
      <c r="D314" s="1" t="s">
        <v>109</v>
      </c>
      <c r="E314" s="1" t="s">
        <v>17</v>
      </c>
      <c r="F314" s="1" t="s">
        <v>49</v>
      </c>
      <c r="G314" s="1" t="s">
        <v>88</v>
      </c>
      <c r="H314" s="1" t="s">
        <v>93</v>
      </c>
      <c r="I314" s="1" t="s">
        <v>49</v>
      </c>
      <c r="J314" s="1">
        <v>19</v>
      </c>
      <c r="K314" s="1">
        <v>2341</v>
      </c>
      <c r="L314" s="1">
        <v>2341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20</v>
      </c>
      <c r="B315" s="1" t="s">
        <v>14</v>
      </c>
      <c r="C315" s="1" t="s">
        <v>472</v>
      </c>
      <c r="D315" s="1" t="s">
        <v>579</v>
      </c>
      <c r="E315" s="1" t="s">
        <v>17</v>
      </c>
      <c r="F315" s="1" t="s">
        <v>49</v>
      </c>
      <c r="G315" s="1" t="s">
        <v>88</v>
      </c>
      <c r="H315" s="1" t="s">
        <v>95</v>
      </c>
      <c r="I315" s="1" t="s">
        <v>49</v>
      </c>
      <c r="J315" s="1">
        <v>19</v>
      </c>
      <c r="K315" s="1">
        <v>823</v>
      </c>
      <c r="L315" s="1">
        <v>823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21</v>
      </c>
      <c r="B316" s="1" t="s">
        <v>14</v>
      </c>
      <c r="C316" s="1" t="s">
        <v>472</v>
      </c>
      <c r="D316" s="1" t="s">
        <v>16</v>
      </c>
      <c r="E316" s="1" t="s">
        <v>17</v>
      </c>
      <c r="F316" s="1" t="s">
        <v>37</v>
      </c>
      <c r="G316" s="1" t="s">
        <v>38</v>
      </c>
      <c r="H316" s="1" t="s">
        <v>495</v>
      </c>
      <c r="I316" s="1" t="s">
        <v>198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1">
        <v>22</v>
      </c>
      <c r="B317" s="1" t="s">
        <v>14</v>
      </c>
      <c r="C317" s="1" t="s">
        <v>472</v>
      </c>
      <c r="D317" s="1" t="s">
        <v>16</v>
      </c>
      <c r="E317" s="1" t="s">
        <v>17</v>
      </c>
      <c r="F317" s="1" t="s">
        <v>29</v>
      </c>
      <c r="G317" s="1" t="s">
        <v>227</v>
      </c>
      <c r="H317" s="1" t="s">
        <v>496</v>
      </c>
      <c r="I317" s="1" t="s">
        <v>26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x14ac:dyDescent="0.3">
      <c r="A318" s="1">
        <v>23</v>
      </c>
      <c r="B318" s="1" t="s">
        <v>14</v>
      </c>
      <c r="C318" s="1" t="s">
        <v>472</v>
      </c>
      <c r="D318" s="1" t="s">
        <v>600</v>
      </c>
      <c r="E318" s="1" t="s">
        <v>17</v>
      </c>
      <c r="F318" s="1" t="s">
        <v>49</v>
      </c>
      <c r="G318" s="1" t="s">
        <v>101</v>
      </c>
      <c r="H318" s="1" t="s">
        <v>498</v>
      </c>
      <c r="I318" s="1" t="s">
        <v>49</v>
      </c>
      <c r="J318" s="1">
        <v>19</v>
      </c>
      <c r="K318" s="1">
        <v>832</v>
      </c>
      <c r="L318" s="1">
        <v>832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x14ac:dyDescent="0.3">
      <c r="A319" s="1">
        <v>24</v>
      </c>
      <c r="B319" s="1" t="s">
        <v>14</v>
      </c>
      <c r="C319" s="1" t="s">
        <v>472</v>
      </c>
      <c r="D319" s="1" t="s">
        <v>499</v>
      </c>
      <c r="E319" s="1" t="s">
        <v>17</v>
      </c>
      <c r="F319" s="1" t="s">
        <v>49</v>
      </c>
      <c r="G319" s="1" t="s">
        <v>101</v>
      </c>
      <c r="H319" s="1" t="s">
        <v>500</v>
      </c>
      <c r="I319" s="1" t="s">
        <v>49</v>
      </c>
      <c r="J319" s="1">
        <v>23</v>
      </c>
      <c r="K319" s="1">
        <v>1303</v>
      </c>
      <c r="L319" s="1">
        <v>1303</v>
      </c>
      <c r="M319" s="1">
        <v>26693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26693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26693</v>
      </c>
      <c r="AJ319" s="1">
        <v>20</v>
      </c>
    </row>
    <row r="320" spans="1:36" x14ac:dyDescent="0.3">
      <c r="A320" s="1">
        <v>25</v>
      </c>
      <c r="B320" s="1" t="s">
        <v>14</v>
      </c>
      <c r="C320" s="1" t="s">
        <v>472</v>
      </c>
      <c r="D320" s="1" t="s">
        <v>501</v>
      </c>
      <c r="E320" s="1" t="s">
        <v>17</v>
      </c>
      <c r="F320" s="1" t="s">
        <v>49</v>
      </c>
      <c r="G320" s="1" t="s">
        <v>101</v>
      </c>
      <c r="H320" s="1" t="s">
        <v>502</v>
      </c>
      <c r="I320" s="1" t="s">
        <v>49</v>
      </c>
      <c r="J320" s="1">
        <v>21</v>
      </c>
      <c r="K320" s="1">
        <v>1012</v>
      </c>
      <c r="L320" s="1">
        <v>1012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26</v>
      </c>
      <c r="B321" s="1" t="s">
        <v>14</v>
      </c>
      <c r="C321" s="1" t="s">
        <v>472</v>
      </c>
      <c r="D321" s="1" t="s">
        <v>514</v>
      </c>
      <c r="E321" s="1" t="s">
        <v>17</v>
      </c>
      <c r="F321" s="1" t="s">
        <v>49</v>
      </c>
      <c r="G321" s="1" t="s">
        <v>101</v>
      </c>
      <c r="H321" s="1" t="s">
        <v>504</v>
      </c>
      <c r="I321" s="1" t="s">
        <v>49</v>
      </c>
      <c r="J321" s="1">
        <v>22</v>
      </c>
      <c r="K321" s="1">
        <v>1000</v>
      </c>
      <c r="L321" s="1">
        <v>1000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27</v>
      </c>
      <c r="B322" s="1" t="s">
        <v>14</v>
      </c>
      <c r="C322" s="1" t="s">
        <v>472</v>
      </c>
      <c r="D322" s="1" t="s">
        <v>585</v>
      </c>
      <c r="E322" s="1" t="s">
        <v>17</v>
      </c>
      <c r="F322" s="1" t="s">
        <v>49</v>
      </c>
      <c r="G322" s="1" t="s">
        <v>101</v>
      </c>
      <c r="H322" s="1" t="s">
        <v>506</v>
      </c>
      <c r="I322" s="1" t="s">
        <v>49</v>
      </c>
      <c r="J322" s="1">
        <v>21</v>
      </c>
      <c r="K322" s="1">
        <v>864</v>
      </c>
      <c r="L322" s="1">
        <v>864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x14ac:dyDescent="0.3">
      <c r="A323" s="1">
        <v>28</v>
      </c>
      <c r="B323" s="1" t="s">
        <v>14</v>
      </c>
      <c r="C323" s="1" t="s">
        <v>472</v>
      </c>
      <c r="D323" s="1" t="s">
        <v>581</v>
      </c>
      <c r="E323" s="1" t="s">
        <v>17</v>
      </c>
      <c r="F323" s="1" t="s">
        <v>49</v>
      </c>
      <c r="G323" s="1" t="s">
        <v>101</v>
      </c>
      <c r="H323" s="1" t="s">
        <v>544</v>
      </c>
      <c r="I323" s="1" t="s">
        <v>49</v>
      </c>
      <c r="J323" s="1">
        <v>23</v>
      </c>
      <c r="K323" s="1">
        <v>1730</v>
      </c>
      <c r="L323" s="1">
        <v>1730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29</v>
      </c>
      <c r="B324" s="1" t="s">
        <v>14</v>
      </c>
      <c r="C324" s="1" t="s">
        <v>472</v>
      </c>
      <c r="D324" s="1" t="s">
        <v>16</v>
      </c>
      <c r="E324" s="1" t="s">
        <v>17</v>
      </c>
      <c r="F324" s="1" t="s">
        <v>49</v>
      </c>
      <c r="G324" s="1" t="s">
        <v>221</v>
      </c>
      <c r="H324" s="1" t="s">
        <v>509</v>
      </c>
      <c r="I324" s="1" t="s">
        <v>49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30</v>
      </c>
      <c r="B325" s="1" t="s">
        <v>14</v>
      </c>
      <c r="C325" s="1" t="s">
        <v>472</v>
      </c>
      <c r="D325" s="1" t="s">
        <v>503</v>
      </c>
      <c r="E325" s="1" t="s">
        <v>17</v>
      </c>
      <c r="F325" s="1" t="s">
        <v>49</v>
      </c>
      <c r="G325" s="1" t="s">
        <v>101</v>
      </c>
      <c r="H325" s="1" t="s">
        <v>127</v>
      </c>
      <c r="I325" s="1" t="s">
        <v>49</v>
      </c>
      <c r="J325" s="1">
        <v>22</v>
      </c>
      <c r="K325" s="1">
        <v>1100</v>
      </c>
      <c r="L325" s="1">
        <v>1100</v>
      </c>
      <c r="M325" s="1">
        <v>43064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43064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43064</v>
      </c>
      <c r="AJ325" s="1">
        <v>39</v>
      </c>
    </row>
    <row r="326" spans="1:36" x14ac:dyDescent="0.3">
      <c r="A326" s="1">
        <v>31</v>
      </c>
      <c r="B326" s="1" t="s">
        <v>14</v>
      </c>
      <c r="C326" s="1" t="s">
        <v>472</v>
      </c>
      <c r="D326" s="1" t="s">
        <v>601</v>
      </c>
      <c r="E326" s="1" t="s">
        <v>17</v>
      </c>
      <c r="F326" s="1" t="s">
        <v>49</v>
      </c>
      <c r="G326" s="1" t="s">
        <v>101</v>
      </c>
      <c r="H326" s="1" t="s">
        <v>511</v>
      </c>
      <c r="I326" s="1" t="s">
        <v>49</v>
      </c>
      <c r="J326" s="1">
        <v>23</v>
      </c>
      <c r="K326" s="1">
        <v>1722</v>
      </c>
      <c r="L326" s="1">
        <v>1722</v>
      </c>
      <c r="M326" s="1">
        <v>135554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135554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135554</v>
      </c>
      <c r="AJ326" s="1">
        <v>78</v>
      </c>
    </row>
    <row r="327" spans="1:36" x14ac:dyDescent="0.3">
      <c r="A327" s="1">
        <v>32</v>
      </c>
      <c r="B327" s="1" t="s">
        <v>14</v>
      </c>
      <c r="C327" s="1" t="s">
        <v>472</v>
      </c>
      <c r="D327" s="1" t="s">
        <v>16</v>
      </c>
      <c r="E327" s="1" t="s">
        <v>17</v>
      </c>
      <c r="F327" s="1" t="s">
        <v>29</v>
      </c>
      <c r="G327" s="1" t="s">
        <v>98</v>
      </c>
      <c r="H327" s="1" t="s">
        <v>516</v>
      </c>
      <c r="I327" s="1" t="s">
        <v>26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0</v>
      </c>
      <c r="AJ327" s="1">
        <v>0</v>
      </c>
    </row>
    <row r="328" spans="1:36" x14ac:dyDescent="0.3">
      <c r="A328" s="1">
        <v>33</v>
      </c>
      <c r="B328" s="1" t="s">
        <v>14</v>
      </c>
      <c r="C328" s="1" t="s">
        <v>472</v>
      </c>
      <c r="D328" s="1" t="s">
        <v>700</v>
      </c>
      <c r="E328" s="1" t="s">
        <v>17</v>
      </c>
      <c r="F328" s="1" t="s">
        <v>29</v>
      </c>
      <c r="G328" s="1" t="s">
        <v>61</v>
      </c>
      <c r="H328" s="1" t="s">
        <v>518</v>
      </c>
      <c r="I328" s="1" t="s">
        <v>26</v>
      </c>
      <c r="J328" s="1">
        <v>22</v>
      </c>
      <c r="K328" s="1">
        <v>2014</v>
      </c>
      <c r="L328" s="1">
        <v>2014</v>
      </c>
      <c r="M328" s="1">
        <v>268000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268000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268000</v>
      </c>
      <c r="AJ328" s="1">
        <v>133</v>
      </c>
    </row>
    <row r="329" spans="1:36" x14ac:dyDescent="0.3">
      <c r="A329" s="1">
        <v>34</v>
      </c>
      <c r="B329" s="1" t="s">
        <v>14</v>
      </c>
      <c r="C329" s="1" t="s">
        <v>472</v>
      </c>
      <c r="D329" s="1" t="s">
        <v>610</v>
      </c>
      <c r="E329" s="1" t="s">
        <v>17</v>
      </c>
      <c r="F329" s="1" t="s">
        <v>29</v>
      </c>
      <c r="G329" s="1" t="s">
        <v>61</v>
      </c>
      <c r="H329" s="1" t="s">
        <v>520</v>
      </c>
      <c r="I329" s="1" t="s">
        <v>26</v>
      </c>
      <c r="J329" s="1">
        <v>22</v>
      </c>
      <c r="K329" s="1">
        <v>1829</v>
      </c>
      <c r="L329" s="1">
        <v>1829</v>
      </c>
      <c r="M329" s="1">
        <v>180000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180000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180000</v>
      </c>
      <c r="AJ329" s="1">
        <v>98</v>
      </c>
    </row>
    <row r="330" spans="1:36" x14ac:dyDescent="0.3">
      <c r="A330" s="1">
        <v>35</v>
      </c>
      <c r="B330" s="1" t="s">
        <v>14</v>
      </c>
      <c r="C330" s="1" t="s">
        <v>472</v>
      </c>
      <c r="D330" s="1" t="s">
        <v>225</v>
      </c>
      <c r="E330" s="1" t="s">
        <v>32</v>
      </c>
      <c r="F330" s="1" t="s">
        <v>29</v>
      </c>
      <c r="G330" s="1" t="s">
        <v>33</v>
      </c>
      <c r="H330" s="1" t="s">
        <v>226</v>
      </c>
      <c r="I330" s="1" t="s">
        <v>26</v>
      </c>
      <c r="J330" s="1">
        <v>22</v>
      </c>
      <c r="K330" s="1">
        <v>2231</v>
      </c>
      <c r="L330" s="1">
        <v>2231</v>
      </c>
      <c r="M330" s="1">
        <v>240000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240000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240000</v>
      </c>
      <c r="AJ330" s="1">
        <v>107</v>
      </c>
    </row>
    <row r="331" spans="1:36" x14ac:dyDescent="0.3">
      <c r="A331" s="1">
        <v>36</v>
      </c>
      <c r="B331" s="1" t="s">
        <v>14</v>
      </c>
      <c r="C331" s="1" t="s">
        <v>472</v>
      </c>
      <c r="D331" s="1" t="s">
        <v>586</v>
      </c>
      <c r="E331" s="1" t="s">
        <v>32</v>
      </c>
      <c r="F331" s="1" t="s">
        <v>29</v>
      </c>
      <c r="G331" s="1" t="s">
        <v>33</v>
      </c>
      <c r="H331" s="1" t="s">
        <v>522</v>
      </c>
      <c r="I331" s="1" t="s">
        <v>26</v>
      </c>
      <c r="J331" s="1">
        <v>21</v>
      </c>
      <c r="K331" s="1">
        <v>1656</v>
      </c>
      <c r="L331" s="1">
        <v>1656</v>
      </c>
      <c r="M331" s="1">
        <v>198000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198000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198000</v>
      </c>
      <c r="AJ331" s="1">
        <v>119</v>
      </c>
    </row>
    <row r="332" spans="1:36" x14ac:dyDescent="0.3">
      <c r="A332" s="1">
        <v>37</v>
      </c>
      <c r="B332" s="1" t="s">
        <v>14</v>
      </c>
      <c r="C332" s="1" t="s">
        <v>472</v>
      </c>
      <c r="D332" s="1" t="s">
        <v>16</v>
      </c>
      <c r="E332" s="1" t="s">
        <v>17</v>
      </c>
      <c r="F332" s="1" t="s">
        <v>29</v>
      </c>
      <c r="G332" s="1" t="s">
        <v>38</v>
      </c>
      <c r="H332" s="1" t="s">
        <v>523</v>
      </c>
      <c r="I332" s="1" t="s">
        <v>21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0</v>
      </c>
      <c r="AJ332" s="1">
        <v>0</v>
      </c>
    </row>
    <row r="333" spans="1:36" x14ac:dyDescent="0.3">
      <c r="A333" s="1">
        <v>38</v>
      </c>
      <c r="B333" s="1" t="s">
        <v>14</v>
      </c>
      <c r="C333" s="1" t="s">
        <v>472</v>
      </c>
      <c r="D333" s="1" t="s">
        <v>16</v>
      </c>
      <c r="E333" s="1" t="s">
        <v>17</v>
      </c>
      <c r="F333" s="1" t="s">
        <v>49</v>
      </c>
      <c r="G333" s="1" t="s">
        <v>221</v>
      </c>
      <c r="H333" s="1" t="s">
        <v>524</v>
      </c>
      <c r="I333" s="1" t="s">
        <v>49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0</v>
      </c>
      <c r="AJ333" s="1">
        <v>0</v>
      </c>
    </row>
    <row r="334" spans="1:36" x14ac:dyDescent="0.3">
      <c r="A334" s="1">
        <v>39</v>
      </c>
      <c r="B334" s="1" t="s">
        <v>14</v>
      </c>
      <c r="C334" s="1" t="s">
        <v>472</v>
      </c>
      <c r="D334" s="1" t="s">
        <v>16</v>
      </c>
      <c r="E334" s="1" t="s">
        <v>17</v>
      </c>
      <c r="F334" s="1" t="s">
        <v>37</v>
      </c>
      <c r="G334" s="1" t="s">
        <v>123</v>
      </c>
      <c r="H334" s="1" t="s">
        <v>525</v>
      </c>
      <c r="I334" s="1" t="s">
        <v>21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0</v>
      </c>
      <c r="AJ334" s="1">
        <v>0</v>
      </c>
    </row>
    <row r="335" spans="1:36" x14ac:dyDescent="0.3">
      <c r="A335" s="1">
        <v>40</v>
      </c>
      <c r="B335" s="1" t="s">
        <v>14</v>
      </c>
      <c r="C335" s="1" t="s">
        <v>472</v>
      </c>
      <c r="D335" s="1" t="s">
        <v>16</v>
      </c>
      <c r="E335" s="1" t="s">
        <v>17</v>
      </c>
      <c r="F335" s="1" t="s">
        <v>49</v>
      </c>
      <c r="G335" s="1" t="s">
        <v>101</v>
      </c>
      <c r="H335" s="1" t="s">
        <v>526</v>
      </c>
      <c r="I335" s="1" t="s">
        <v>49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x14ac:dyDescent="0.3">
      <c r="A336" s="1">
        <v>41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29</v>
      </c>
      <c r="G336" s="1" t="s">
        <v>44</v>
      </c>
      <c r="H336" s="1" t="s">
        <v>527</v>
      </c>
      <c r="I336" s="1" t="s">
        <v>21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x14ac:dyDescent="0.3">
      <c r="A337" s="1">
        <v>42</v>
      </c>
      <c r="B337" s="1" t="s">
        <v>14</v>
      </c>
      <c r="C337" s="1" t="s">
        <v>472</v>
      </c>
      <c r="D337" s="1" t="s">
        <v>16</v>
      </c>
      <c r="E337" s="1" t="s">
        <v>17</v>
      </c>
      <c r="F337" s="1" t="s">
        <v>29</v>
      </c>
      <c r="G337" s="1" t="s">
        <v>44</v>
      </c>
      <c r="H337" s="1" t="s">
        <v>528</v>
      </c>
      <c r="I337" s="1" t="s">
        <v>21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0</v>
      </c>
      <c r="AJ337" s="1">
        <v>0</v>
      </c>
    </row>
    <row r="338" spans="1:36" x14ac:dyDescent="0.3">
      <c r="A338" s="1">
        <v>43</v>
      </c>
      <c r="B338" s="1" t="s">
        <v>14</v>
      </c>
      <c r="C338" s="1" t="s">
        <v>472</v>
      </c>
      <c r="D338" s="1" t="s">
        <v>16</v>
      </c>
      <c r="E338" s="1" t="s">
        <v>17</v>
      </c>
      <c r="F338" s="1" t="s">
        <v>29</v>
      </c>
      <c r="G338" s="1" t="s">
        <v>44</v>
      </c>
      <c r="H338" s="1" t="s">
        <v>529</v>
      </c>
      <c r="I338" s="1" t="s">
        <v>21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x14ac:dyDescent="0.3">
      <c r="A339" s="1">
        <v>44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29</v>
      </c>
      <c r="G339" s="1" t="s">
        <v>44</v>
      </c>
      <c r="H339" s="1" t="s">
        <v>530</v>
      </c>
      <c r="I339" s="1" t="s">
        <v>21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x14ac:dyDescent="0.3">
      <c r="A340" s="1">
        <v>45</v>
      </c>
      <c r="B340" s="1" t="s">
        <v>14</v>
      </c>
      <c r="C340" s="1" t="s">
        <v>472</v>
      </c>
      <c r="D340" s="1" t="s">
        <v>16</v>
      </c>
      <c r="E340" s="1" t="s">
        <v>17</v>
      </c>
      <c r="F340" s="1" t="s">
        <v>29</v>
      </c>
      <c r="G340" s="1" t="s">
        <v>44</v>
      </c>
      <c r="H340" s="1" t="s">
        <v>531</v>
      </c>
      <c r="I340" s="1" t="s">
        <v>21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x14ac:dyDescent="0.3">
      <c r="A341" s="1">
        <v>46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29</v>
      </c>
      <c r="G341" s="1" t="s">
        <v>44</v>
      </c>
      <c r="H341" s="1" t="s">
        <v>532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x14ac:dyDescent="0.3">
      <c r="A342" s="1">
        <v>47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37</v>
      </c>
      <c r="G342" s="1" t="s">
        <v>533</v>
      </c>
      <c r="H342" s="1" t="s">
        <v>534</v>
      </c>
      <c r="I342" s="1" t="s">
        <v>21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x14ac:dyDescent="0.3">
      <c r="A343" s="1">
        <v>48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18</v>
      </c>
      <c r="G343" s="1" t="s">
        <v>368</v>
      </c>
      <c r="H343" s="1" t="s">
        <v>535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x14ac:dyDescent="0.3">
      <c r="A344" s="1">
        <v>49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18</v>
      </c>
      <c r="G344" s="1" t="s">
        <v>368</v>
      </c>
      <c r="H344" s="1" t="s">
        <v>536</v>
      </c>
      <c r="I344" s="1" t="s">
        <v>21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x14ac:dyDescent="0.3">
      <c r="A345" s="1">
        <v>50</v>
      </c>
      <c r="B345" s="1" t="s">
        <v>14</v>
      </c>
      <c r="C345" s="1" t="s">
        <v>472</v>
      </c>
      <c r="D345" s="1" t="s">
        <v>16</v>
      </c>
      <c r="E345" s="1" t="s">
        <v>17</v>
      </c>
      <c r="F345" s="1" t="s">
        <v>18</v>
      </c>
      <c r="G345" s="1" t="s">
        <v>368</v>
      </c>
      <c r="H345" s="1" t="s">
        <v>537</v>
      </c>
      <c r="I345" s="1" t="s">
        <v>21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0</v>
      </c>
      <c r="AJ345" s="1">
        <v>0</v>
      </c>
    </row>
    <row r="346" spans="1:36" x14ac:dyDescent="0.3">
      <c r="A346" s="1">
        <v>51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18</v>
      </c>
      <c r="G346" s="1" t="s">
        <v>368</v>
      </c>
      <c r="H346" s="1" t="s">
        <v>538</v>
      </c>
      <c r="I346" s="1" t="s">
        <v>21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x14ac:dyDescent="0.3">
      <c r="A347" s="1">
        <v>52</v>
      </c>
      <c r="B347" s="1" t="s">
        <v>14</v>
      </c>
      <c r="C347" s="1" t="s">
        <v>472</v>
      </c>
      <c r="D347" s="1" t="s">
        <v>16</v>
      </c>
      <c r="E347" s="1" t="s">
        <v>17</v>
      </c>
      <c r="F347" s="1" t="s">
        <v>18</v>
      </c>
      <c r="G347" s="1" t="s">
        <v>368</v>
      </c>
      <c r="H347" s="1" t="s">
        <v>539</v>
      </c>
      <c r="I347" s="1" t="s">
        <v>21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x14ac:dyDescent="0.3">
      <c r="A348" s="1">
        <v>53</v>
      </c>
      <c r="B348" s="1" t="s">
        <v>14</v>
      </c>
      <c r="C348" s="1" t="s">
        <v>472</v>
      </c>
      <c r="D348" s="1" t="s">
        <v>16</v>
      </c>
      <c r="E348" s="1" t="s">
        <v>17</v>
      </c>
      <c r="F348" s="1" t="s">
        <v>29</v>
      </c>
      <c r="G348" s="1" t="s">
        <v>246</v>
      </c>
      <c r="H348" s="1" t="s">
        <v>540</v>
      </c>
      <c r="I348" s="1" t="s">
        <v>26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0</v>
      </c>
      <c r="AJ348" s="1">
        <v>0</v>
      </c>
    </row>
    <row r="349" spans="1:36" x14ac:dyDescent="0.3">
      <c r="A349" s="2"/>
      <c r="B349" s="2" t="s">
        <v>47</v>
      </c>
      <c r="C349" s="2" t="s">
        <v>472</v>
      </c>
      <c r="D349" s="2"/>
      <c r="E349" s="2"/>
      <c r="F349" s="2"/>
      <c r="G349" s="2"/>
      <c r="H349" s="2"/>
      <c r="I349" s="2"/>
      <c r="J349" s="2"/>
      <c r="K349" s="2">
        <v>23658</v>
      </c>
      <c r="L349" s="2">
        <v>23658</v>
      </c>
      <c r="M349" s="2">
        <v>1091311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1091311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1091311</v>
      </c>
      <c r="AJ349" s="2"/>
    </row>
    <row r="350" spans="1:36" x14ac:dyDescent="0.3">
      <c r="A350" s="1">
        <v>1</v>
      </c>
      <c r="B350" s="1" t="s">
        <v>14</v>
      </c>
      <c r="C350" s="1" t="s">
        <v>541</v>
      </c>
      <c r="D350" s="1" t="s">
        <v>715</v>
      </c>
      <c r="E350" s="1" t="s">
        <v>17</v>
      </c>
      <c r="F350" s="1" t="s">
        <v>29</v>
      </c>
      <c r="G350" s="1" t="s">
        <v>144</v>
      </c>
      <c r="H350" s="1" t="s">
        <v>285</v>
      </c>
      <c r="I350" s="1" t="s">
        <v>21</v>
      </c>
      <c r="J350" s="1">
        <v>8</v>
      </c>
      <c r="K350" s="1">
        <v>312</v>
      </c>
      <c r="L350" s="1">
        <v>312</v>
      </c>
      <c r="M350" s="1">
        <v>50000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7">
        <v>50000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7">
        <v>0</v>
      </c>
      <c r="AI350" s="7">
        <v>50000</v>
      </c>
      <c r="AJ350" s="1">
        <v>160</v>
      </c>
    </row>
    <row r="351" spans="1:36" x14ac:dyDescent="0.3">
      <c r="A351" s="2"/>
      <c r="B351" s="2" t="s">
        <v>47</v>
      </c>
      <c r="C351" s="2" t="s">
        <v>541</v>
      </c>
      <c r="D351" s="2"/>
      <c r="E351" s="2"/>
      <c r="F351" s="2"/>
      <c r="G351" s="2"/>
      <c r="H351" s="2"/>
      <c r="I351" s="2"/>
      <c r="J351" s="2"/>
      <c r="K351" s="2">
        <v>312</v>
      </c>
      <c r="L351" s="2">
        <v>312</v>
      </c>
      <c r="M351" s="2">
        <v>50000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50000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50000</v>
      </c>
      <c r="AJ351" s="2"/>
    </row>
    <row r="352" spans="1:36" x14ac:dyDescent="0.3">
      <c r="A352" s="1">
        <v>1</v>
      </c>
      <c r="B352" s="1" t="s">
        <v>14</v>
      </c>
      <c r="C352" s="1" t="s">
        <v>545</v>
      </c>
      <c r="D352" s="1" t="s">
        <v>87</v>
      </c>
      <c r="E352" s="1" t="s">
        <v>17</v>
      </c>
      <c r="F352" s="1" t="s">
        <v>29</v>
      </c>
      <c r="G352" s="1" t="s">
        <v>144</v>
      </c>
      <c r="H352" s="1" t="s">
        <v>546</v>
      </c>
      <c r="I352" s="1" t="s">
        <v>21</v>
      </c>
      <c r="J352" s="1">
        <v>6</v>
      </c>
      <c r="K352" s="1">
        <v>651</v>
      </c>
      <c r="L352" s="1">
        <v>651</v>
      </c>
      <c r="M352" s="1">
        <v>100000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7">
        <v>100000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7">
        <v>0</v>
      </c>
      <c r="AI352" s="7">
        <v>100000</v>
      </c>
      <c r="AJ352" s="1">
        <v>153</v>
      </c>
    </row>
    <row r="353" spans="1:36" x14ac:dyDescent="0.3">
      <c r="A353" s="2"/>
      <c r="B353" s="2" t="s">
        <v>47</v>
      </c>
      <c r="C353" s="2" t="s">
        <v>545</v>
      </c>
      <c r="D353" s="2"/>
      <c r="E353" s="2"/>
      <c r="F353" s="2"/>
      <c r="G353" s="2"/>
      <c r="H353" s="2"/>
      <c r="I353" s="2"/>
      <c r="J353" s="2"/>
      <c r="K353" s="2">
        <v>651</v>
      </c>
      <c r="L353" s="2">
        <v>651</v>
      </c>
      <c r="M353" s="2">
        <v>100000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100000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100000</v>
      </c>
      <c r="AJ353" s="2"/>
    </row>
    <row r="354" spans="1:36" x14ac:dyDescent="0.3">
      <c r="A354" s="1">
        <v>1</v>
      </c>
      <c r="B354" s="1" t="s">
        <v>14</v>
      </c>
      <c r="C354" s="1" t="s">
        <v>547</v>
      </c>
      <c r="D354" s="1" t="s">
        <v>313</v>
      </c>
      <c r="E354" s="1" t="s">
        <v>17</v>
      </c>
      <c r="F354" s="1" t="s">
        <v>49</v>
      </c>
      <c r="G354" s="1" t="s">
        <v>101</v>
      </c>
      <c r="H354" s="1" t="s">
        <v>102</v>
      </c>
      <c r="I354" s="1" t="s">
        <v>49</v>
      </c>
      <c r="J354" s="1">
        <v>2</v>
      </c>
      <c r="K354" s="1">
        <v>344</v>
      </c>
      <c r="L354" s="1">
        <v>344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7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7">
        <v>0</v>
      </c>
      <c r="AI354" s="7">
        <v>0</v>
      </c>
      <c r="AJ354" s="1">
        <v>0</v>
      </c>
    </row>
    <row r="355" spans="1:36" x14ac:dyDescent="0.3">
      <c r="A355" s="1">
        <v>2</v>
      </c>
      <c r="B355" s="1" t="s">
        <v>14</v>
      </c>
      <c r="C355" s="1" t="s">
        <v>547</v>
      </c>
      <c r="D355" s="1" t="s">
        <v>16</v>
      </c>
      <c r="E355" s="1" t="s">
        <v>17</v>
      </c>
      <c r="F355" s="1" t="s">
        <v>29</v>
      </c>
      <c r="G355" s="1" t="s">
        <v>44</v>
      </c>
      <c r="H355" s="1" t="s">
        <v>548</v>
      </c>
      <c r="I355" s="1" t="s">
        <v>21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0</v>
      </c>
      <c r="AJ355" s="1">
        <v>0</v>
      </c>
    </row>
    <row r="356" spans="1:36" x14ac:dyDescent="0.3">
      <c r="A356" s="2"/>
      <c r="B356" s="2" t="s">
        <v>47</v>
      </c>
      <c r="C356" s="2" t="s">
        <v>547</v>
      </c>
      <c r="D356" s="2"/>
      <c r="E356" s="2"/>
      <c r="F356" s="2"/>
      <c r="G356" s="2"/>
      <c r="H356" s="2"/>
      <c r="I356" s="2"/>
      <c r="J356" s="2"/>
      <c r="K356" s="2">
        <v>344</v>
      </c>
      <c r="L356" s="2">
        <v>344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</row>
    <row r="357" spans="1:36" x14ac:dyDescent="0.3">
      <c r="A357" s="2"/>
      <c r="B357" s="2" t="s">
        <v>12</v>
      </c>
      <c r="C357" s="2" t="s">
        <v>14</v>
      </c>
      <c r="D357" s="2"/>
      <c r="E357" s="2"/>
      <c r="F357" s="2"/>
      <c r="G357" s="2"/>
      <c r="H357" s="2"/>
      <c r="I357" s="2"/>
      <c r="J357" s="2"/>
      <c r="K357" s="2">
        <v>221342</v>
      </c>
      <c r="L357" s="2">
        <v>221321</v>
      </c>
      <c r="M357" s="2">
        <v>21949989</v>
      </c>
      <c r="N357" s="2">
        <v>27400</v>
      </c>
      <c r="O357" s="2">
        <v>0</v>
      </c>
      <c r="P357" s="2">
        <v>0</v>
      </c>
      <c r="Q357" s="2">
        <v>97300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22074689</v>
      </c>
      <c r="X357" s="2">
        <v>0</v>
      </c>
      <c r="Y357" s="2">
        <v>0</v>
      </c>
      <c r="Z357" s="2">
        <v>4600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4600</v>
      </c>
      <c r="AI357" s="2">
        <v>22079289</v>
      </c>
      <c r="AJ357" s="2"/>
    </row>
    <row r="358" spans="1:36" x14ac:dyDescent="0.3">
      <c r="A358" s="3">
        <v>341</v>
      </c>
      <c r="B358" s="3"/>
      <c r="C358" s="3"/>
      <c r="D358" s="3"/>
      <c r="E358" s="3"/>
      <c r="F358" s="3"/>
      <c r="G358" s="3"/>
      <c r="H358" s="3"/>
      <c r="I358" s="3"/>
      <c r="J358" s="3"/>
      <c r="K358" s="3">
        <v>221342</v>
      </c>
      <c r="L358" s="3">
        <v>221321</v>
      </c>
      <c r="M358" s="3">
        <v>21949989</v>
      </c>
      <c r="N358" s="3">
        <v>27400</v>
      </c>
      <c r="O358" s="3">
        <v>0</v>
      </c>
      <c r="P358" s="3">
        <v>0</v>
      </c>
      <c r="Q358" s="3">
        <v>97300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22074689</v>
      </c>
      <c r="X358" s="3">
        <v>0</v>
      </c>
      <c r="Y358" s="3">
        <v>0</v>
      </c>
      <c r="Z358" s="3">
        <v>4600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4600</v>
      </c>
      <c r="AI358" s="3">
        <v>22079289</v>
      </c>
      <c r="AJ358" s="3"/>
    </row>
    <row r="359" spans="1:3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7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7"/>
      <c r="AJ359" s="1"/>
    </row>
  </sheetData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 tint="0.79998168889431442"/>
  </sheetPr>
  <dimension ref="A1:AQ359"/>
  <sheetViews>
    <sheetView topLeftCell="A268" zoomScale="70" zoomScaleNormal="70" workbookViewId="0">
      <selection activeCell="J76" sqref="J76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702</v>
      </c>
      <c r="B1" s="114" t="s">
        <v>686</v>
      </c>
      <c r="C1" s="116" t="s">
        <v>687</v>
      </c>
      <c r="D1" s="116" t="s">
        <v>668</v>
      </c>
      <c r="E1" s="114" t="s">
        <v>703</v>
      </c>
      <c r="F1" s="114" t="s">
        <v>689</v>
      </c>
      <c r="G1" s="114" t="s">
        <v>704</v>
      </c>
      <c r="H1" s="114" t="s">
        <v>705</v>
      </c>
      <c r="I1" s="114" t="s">
        <v>552</v>
      </c>
      <c r="J1" s="114" t="s">
        <v>691</v>
      </c>
      <c r="K1" s="115" t="s">
        <v>706</v>
      </c>
      <c r="L1" s="115" t="s">
        <v>707</v>
      </c>
      <c r="M1" s="110" t="s">
        <v>708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694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709</v>
      </c>
      <c r="AJ1" s="113" t="s">
        <v>639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710</v>
      </c>
      <c r="AI2" s="113"/>
      <c r="AJ2" s="113" t="s">
        <v>711</v>
      </c>
    </row>
    <row r="3" spans="1:43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712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10</v>
      </c>
      <c r="K6" s="1">
        <v>687</v>
      </c>
      <c r="L6" s="1">
        <v>687</v>
      </c>
      <c r="M6" s="1">
        <v>50000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50000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50000</v>
      </c>
      <c r="AJ6" s="1">
        <v>72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713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12</v>
      </c>
      <c r="K7" s="1">
        <v>1164</v>
      </c>
      <c r="L7" s="1">
        <v>1164</v>
      </c>
      <c r="M7" s="1">
        <v>95000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95000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95000</v>
      </c>
      <c r="AJ7" s="1">
        <v>81</v>
      </c>
    </row>
    <row r="8" spans="1:43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x14ac:dyDescent="0.3">
      <c r="A12" s="1">
        <v>10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0</v>
      </c>
      <c r="AJ12" s="1">
        <v>0</v>
      </c>
    </row>
    <row r="13" spans="1:43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1851</v>
      </c>
      <c r="L14" s="2">
        <v>1851</v>
      </c>
      <c r="M14" s="2">
        <v>145000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145000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145000</v>
      </c>
      <c r="AJ14" s="2"/>
    </row>
    <row r="15" spans="1:43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9</v>
      </c>
      <c r="K17" s="1">
        <v>542</v>
      </c>
      <c r="L17" s="1">
        <v>542</v>
      </c>
      <c r="M17" s="1">
        <v>100000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100000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100000</v>
      </c>
      <c r="AJ17" s="1">
        <v>184</v>
      </c>
    </row>
    <row r="18" spans="1:36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12</v>
      </c>
      <c r="K19" s="1">
        <v>512</v>
      </c>
      <c r="L19" s="1">
        <v>512</v>
      </c>
      <c r="M19" s="1">
        <v>60000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60000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60000</v>
      </c>
      <c r="AJ19" s="1">
        <v>117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1054</v>
      </c>
      <c r="L20" s="2">
        <v>1054</v>
      </c>
      <c r="M20" s="2">
        <v>160000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160000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160000</v>
      </c>
      <c r="AJ20" s="2"/>
    </row>
    <row r="21" spans="1:36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x14ac:dyDescent="0.3">
      <c r="A34" s="1">
        <v>14</v>
      </c>
      <c r="B34" s="1" t="s">
        <v>14</v>
      </c>
      <c r="C34" s="1" t="s">
        <v>60</v>
      </c>
      <c r="D34" s="1" t="s">
        <v>16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0</v>
      </c>
      <c r="AJ34" s="1">
        <v>0</v>
      </c>
    </row>
    <row r="35" spans="1:36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92</v>
      </c>
      <c r="E37" s="1" t="s">
        <v>17</v>
      </c>
      <c r="F37" s="1" t="s">
        <v>29</v>
      </c>
      <c r="G37" s="1" t="s">
        <v>30</v>
      </c>
      <c r="H37" s="1" t="s">
        <v>392</v>
      </c>
      <c r="I37" s="1" t="s">
        <v>21</v>
      </c>
      <c r="J37" s="1">
        <v>19</v>
      </c>
      <c r="K37" s="1">
        <v>1724</v>
      </c>
      <c r="L37" s="1">
        <v>1724</v>
      </c>
      <c r="M37" s="1">
        <v>242000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242000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242000</v>
      </c>
      <c r="AJ37" s="1">
        <v>140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131</v>
      </c>
      <c r="E38" s="1" t="s">
        <v>17</v>
      </c>
      <c r="F38" s="1" t="s">
        <v>29</v>
      </c>
      <c r="G38" s="1" t="s">
        <v>30</v>
      </c>
      <c r="H38" s="1" t="s">
        <v>323</v>
      </c>
      <c r="I38" s="1" t="s">
        <v>21</v>
      </c>
      <c r="J38" s="1">
        <v>17</v>
      </c>
      <c r="K38" s="1">
        <v>777</v>
      </c>
      <c r="L38" s="1">
        <v>777</v>
      </c>
      <c r="M38" s="1">
        <v>110000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110000</v>
      </c>
      <c r="X38" s="1">
        <v>0</v>
      </c>
      <c r="Y38" s="1">
        <v>0</v>
      </c>
      <c r="Z38" s="1">
        <v>1500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1500</v>
      </c>
      <c r="AI38" s="7">
        <v>111500</v>
      </c>
      <c r="AJ38" s="1">
        <v>141</v>
      </c>
    </row>
    <row r="39" spans="1:36" x14ac:dyDescent="0.3">
      <c r="A39" s="1">
        <v>19</v>
      </c>
      <c r="B39" s="1" t="s">
        <v>14</v>
      </c>
      <c r="C39" s="1" t="s">
        <v>60</v>
      </c>
      <c r="D39" s="1" t="s">
        <v>16</v>
      </c>
      <c r="E39" s="1" t="s">
        <v>17</v>
      </c>
      <c r="F39" s="1" t="s">
        <v>29</v>
      </c>
      <c r="G39" s="1" t="s">
        <v>85</v>
      </c>
      <c r="H39" s="1" t="s">
        <v>86</v>
      </c>
      <c r="I39" s="1" t="s">
        <v>26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603</v>
      </c>
      <c r="E40" s="1" t="s">
        <v>17</v>
      </c>
      <c r="F40" s="1" t="s">
        <v>29</v>
      </c>
      <c r="G40" s="1" t="s">
        <v>30</v>
      </c>
      <c r="H40" s="1" t="s">
        <v>395</v>
      </c>
      <c r="I40" s="1" t="s">
        <v>26</v>
      </c>
      <c r="J40" s="1">
        <v>16</v>
      </c>
      <c r="K40" s="1">
        <v>2432</v>
      </c>
      <c r="L40" s="1">
        <v>2432</v>
      </c>
      <c r="M40" s="1">
        <v>250000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250000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250000</v>
      </c>
      <c r="AJ40" s="1">
        <v>102</v>
      </c>
    </row>
    <row r="41" spans="1:36" x14ac:dyDescent="0.3">
      <c r="A41" s="1">
        <v>21</v>
      </c>
      <c r="B41" s="1" t="s">
        <v>14</v>
      </c>
      <c r="C41" s="1" t="s">
        <v>60</v>
      </c>
      <c r="D41" s="1" t="s">
        <v>554</v>
      </c>
      <c r="E41" s="1" t="s">
        <v>17</v>
      </c>
      <c r="F41" s="1" t="s">
        <v>29</v>
      </c>
      <c r="G41" s="1" t="s">
        <v>30</v>
      </c>
      <c r="H41" s="1" t="s">
        <v>97</v>
      </c>
      <c r="I41" s="1" t="s">
        <v>26</v>
      </c>
      <c r="J41" s="1">
        <v>17</v>
      </c>
      <c r="K41" s="1">
        <v>4402</v>
      </c>
      <c r="L41" s="1">
        <v>4402</v>
      </c>
      <c r="M41" s="1">
        <v>420000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420000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420000</v>
      </c>
      <c r="AJ41" s="1">
        <v>95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16</v>
      </c>
      <c r="E42" s="1" t="s">
        <v>17</v>
      </c>
      <c r="F42" s="1" t="s">
        <v>29</v>
      </c>
      <c r="G42" s="1" t="s">
        <v>98</v>
      </c>
      <c r="H42" s="1" t="s">
        <v>99</v>
      </c>
      <c r="I42" s="1" t="s">
        <v>26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0</v>
      </c>
      <c r="AJ42" s="1">
        <v>0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106</v>
      </c>
      <c r="E43" s="1" t="s">
        <v>17</v>
      </c>
      <c r="F43" s="1" t="s">
        <v>18</v>
      </c>
      <c r="G43" s="1" t="s">
        <v>107</v>
      </c>
      <c r="H43" s="1" t="s">
        <v>108</v>
      </c>
      <c r="I43" s="1" t="s">
        <v>21</v>
      </c>
      <c r="J43" s="1">
        <v>10</v>
      </c>
      <c r="K43" s="1">
        <v>1023</v>
      </c>
      <c r="L43" s="1">
        <v>1023</v>
      </c>
      <c r="M43" s="1">
        <v>96000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96000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96000</v>
      </c>
      <c r="AJ43" s="1">
        <v>93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556</v>
      </c>
      <c r="E44" s="1" t="s">
        <v>17</v>
      </c>
      <c r="F44" s="1" t="s">
        <v>18</v>
      </c>
      <c r="G44" s="1" t="s">
        <v>107</v>
      </c>
      <c r="H44" s="1" t="s">
        <v>445</v>
      </c>
      <c r="I44" s="1" t="s">
        <v>21</v>
      </c>
      <c r="J44" s="1">
        <v>13</v>
      </c>
      <c r="K44" s="1">
        <v>1295</v>
      </c>
      <c r="L44" s="1">
        <v>1295</v>
      </c>
      <c r="M44" s="1">
        <v>180000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180000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180000</v>
      </c>
      <c r="AJ44" s="1">
        <v>138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470</v>
      </c>
      <c r="E45" s="1" t="s">
        <v>17</v>
      </c>
      <c r="F45" s="1" t="s">
        <v>18</v>
      </c>
      <c r="G45" s="1" t="s">
        <v>107</v>
      </c>
      <c r="H45" s="1" t="s">
        <v>110</v>
      </c>
      <c r="I45" s="1" t="s">
        <v>21</v>
      </c>
      <c r="J45" s="1">
        <v>8</v>
      </c>
      <c r="K45" s="1">
        <v>613</v>
      </c>
      <c r="L45" s="1">
        <v>613</v>
      </c>
      <c r="M45" s="1">
        <v>46000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46000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46000</v>
      </c>
      <c r="AJ45" s="1">
        <v>75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111</v>
      </c>
      <c r="E46" s="1" t="s">
        <v>17</v>
      </c>
      <c r="F46" s="1" t="s">
        <v>40</v>
      </c>
      <c r="G46" s="1" t="s">
        <v>55</v>
      </c>
      <c r="H46" s="1" t="s">
        <v>112</v>
      </c>
      <c r="I46" s="1" t="s">
        <v>21</v>
      </c>
      <c r="J46" s="1">
        <v>18</v>
      </c>
      <c r="K46" s="1">
        <v>1502</v>
      </c>
      <c r="L46" s="1">
        <v>1502</v>
      </c>
      <c r="M46" s="1">
        <v>210000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210000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210000</v>
      </c>
      <c r="AJ46" s="1">
        <v>139</v>
      </c>
    </row>
    <row r="47" spans="1:36" x14ac:dyDescent="0.3">
      <c r="A47" s="1">
        <v>27</v>
      </c>
      <c r="B47" s="1" t="s">
        <v>14</v>
      </c>
      <c r="C47" s="1" t="s">
        <v>60</v>
      </c>
      <c r="D47" s="1" t="s">
        <v>695</v>
      </c>
      <c r="E47" s="1" t="s">
        <v>17</v>
      </c>
      <c r="F47" s="1" t="s">
        <v>29</v>
      </c>
      <c r="G47" s="1" t="s">
        <v>61</v>
      </c>
      <c r="H47" s="1" t="s">
        <v>114</v>
      </c>
      <c r="I47" s="1" t="s">
        <v>26</v>
      </c>
      <c r="J47" s="1">
        <v>20</v>
      </c>
      <c r="K47" s="1">
        <v>2810</v>
      </c>
      <c r="L47" s="1">
        <v>2810</v>
      </c>
      <c r="M47" s="1">
        <v>290000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290000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290000</v>
      </c>
      <c r="AJ47" s="1">
        <v>103</v>
      </c>
    </row>
    <row r="48" spans="1:36" x14ac:dyDescent="0.3">
      <c r="A48" s="1">
        <v>28</v>
      </c>
      <c r="B48" s="1" t="s">
        <v>14</v>
      </c>
      <c r="C48" s="1" t="s">
        <v>60</v>
      </c>
      <c r="D48" s="1" t="s">
        <v>140</v>
      </c>
      <c r="E48" s="1" t="s">
        <v>17</v>
      </c>
      <c r="F48" s="1" t="s">
        <v>29</v>
      </c>
      <c r="G48" s="1" t="s">
        <v>61</v>
      </c>
      <c r="H48" s="1" t="s">
        <v>116</v>
      </c>
      <c r="I48" s="1" t="s">
        <v>26</v>
      </c>
      <c r="J48" s="1">
        <v>20</v>
      </c>
      <c r="K48" s="1">
        <v>1601</v>
      </c>
      <c r="L48" s="1">
        <v>1590</v>
      </c>
      <c r="M48" s="1">
        <v>240000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240000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240000</v>
      </c>
      <c r="AJ48" s="1">
        <v>149</v>
      </c>
    </row>
    <row r="49" spans="1:36" x14ac:dyDescent="0.3">
      <c r="A49" s="1">
        <v>29</v>
      </c>
      <c r="B49" s="1" t="s">
        <v>14</v>
      </c>
      <c r="C49" s="1" t="s">
        <v>60</v>
      </c>
      <c r="D49" s="1" t="s">
        <v>78</v>
      </c>
      <c r="E49" s="1" t="s">
        <v>32</v>
      </c>
      <c r="F49" s="1" t="s">
        <v>118</v>
      </c>
      <c r="G49" s="1" t="s">
        <v>119</v>
      </c>
      <c r="H49" s="1" t="s">
        <v>120</v>
      </c>
      <c r="I49" s="1" t="s">
        <v>26</v>
      </c>
      <c r="J49" s="1">
        <v>2</v>
      </c>
      <c r="K49" s="1">
        <v>175</v>
      </c>
      <c r="L49" s="1">
        <v>175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0</v>
      </c>
      <c r="AJ49" s="1">
        <v>0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16</v>
      </c>
      <c r="E50" s="1" t="s">
        <v>17</v>
      </c>
      <c r="F50" s="1" t="s">
        <v>37</v>
      </c>
      <c r="G50" s="1" t="s">
        <v>121</v>
      </c>
      <c r="H50" s="1" t="s">
        <v>122</v>
      </c>
      <c r="I50" s="1" t="s">
        <v>21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0</v>
      </c>
      <c r="AJ50" s="1">
        <v>0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16</v>
      </c>
      <c r="E51" s="1" t="s">
        <v>17</v>
      </c>
      <c r="F51" s="1" t="s">
        <v>40</v>
      </c>
      <c r="G51" s="1" t="s">
        <v>123</v>
      </c>
      <c r="H51" s="1" t="s">
        <v>124</v>
      </c>
      <c r="I51" s="1" t="s">
        <v>21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0</v>
      </c>
      <c r="AJ51" s="1">
        <v>0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16</v>
      </c>
      <c r="E52" s="1" t="s">
        <v>17</v>
      </c>
      <c r="F52" s="1" t="s">
        <v>37</v>
      </c>
      <c r="G52" s="1" t="s">
        <v>121</v>
      </c>
      <c r="H52" s="1" t="s">
        <v>125</v>
      </c>
      <c r="I52" s="1" t="s">
        <v>26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0</v>
      </c>
      <c r="AJ52" s="1">
        <v>0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519</v>
      </c>
      <c r="E53" s="1" t="s">
        <v>17</v>
      </c>
      <c r="F53" s="1" t="s">
        <v>29</v>
      </c>
      <c r="G53" s="1" t="s">
        <v>129</v>
      </c>
      <c r="H53" s="1" t="s">
        <v>130</v>
      </c>
      <c r="I53" s="1" t="s">
        <v>21</v>
      </c>
      <c r="J53" s="1">
        <v>22</v>
      </c>
      <c r="K53" s="1">
        <v>1900</v>
      </c>
      <c r="L53" s="1">
        <v>1900</v>
      </c>
      <c r="M53" s="1">
        <v>350000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350000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350000</v>
      </c>
      <c r="AJ53" s="1">
        <v>184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201</v>
      </c>
      <c r="E54" s="1" t="s">
        <v>17</v>
      </c>
      <c r="F54" s="1" t="s">
        <v>29</v>
      </c>
      <c r="G54" s="1" t="s">
        <v>129</v>
      </c>
      <c r="H54" s="1" t="s">
        <v>132</v>
      </c>
      <c r="I54" s="1" t="s">
        <v>21</v>
      </c>
      <c r="J54" s="1">
        <v>21</v>
      </c>
      <c r="K54" s="1">
        <v>2235</v>
      </c>
      <c r="L54" s="1">
        <v>2235</v>
      </c>
      <c r="M54" s="1">
        <v>465000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465000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465000</v>
      </c>
      <c r="AJ54" s="1">
        <v>208</v>
      </c>
    </row>
    <row r="55" spans="1:36" x14ac:dyDescent="0.3">
      <c r="A55" s="1">
        <v>35</v>
      </c>
      <c r="B55" s="1" t="s">
        <v>14</v>
      </c>
      <c r="C55" s="1" t="s">
        <v>60</v>
      </c>
      <c r="D55" s="1" t="s">
        <v>128</v>
      </c>
      <c r="E55" s="1" t="s">
        <v>17</v>
      </c>
      <c r="F55" s="1" t="s">
        <v>29</v>
      </c>
      <c r="G55" s="1" t="s">
        <v>129</v>
      </c>
      <c r="H55" s="1" t="s">
        <v>345</v>
      </c>
      <c r="I55" s="1" t="s">
        <v>21</v>
      </c>
      <c r="J55" s="1">
        <v>20</v>
      </c>
      <c r="K55" s="1">
        <v>2495</v>
      </c>
      <c r="L55" s="1">
        <v>2495</v>
      </c>
      <c r="M55" s="1">
        <v>516000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516000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516000</v>
      </c>
      <c r="AJ55" s="1">
        <v>206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16</v>
      </c>
      <c r="E56" s="1" t="s">
        <v>17</v>
      </c>
      <c r="F56" s="1" t="s">
        <v>29</v>
      </c>
      <c r="G56" s="1" t="s">
        <v>85</v>
      </c>
      <c r="H56" s="1" t="s">
        <v>133</v>
      </c>
      <c r="I56" s="1" t="s">
        <v>26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0</v>
      </c>
      <c r="AJ56" s="1">
        <v>0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592</v>
      </c>
      <c r="E57" s="1" t="s">
        <v>17</v>
      </c>
      <c r="F57" s="1" t="s">
        <v>29</v>
      </c>
      <c r="G57" s="1" t="s">
        <v>61</v>
      </c>
      <c r="H57" s="1" t="s">
        <v>135</v>
      </c>
      <c r="I57" s="1" t="s">
        <v>26</v>
      </c>
      <c r="J57" s="1">
        <v>23</v>
      </c>
      <c r="K57" s="1">
        <v>2764</v>
      </c>
      <c r="L57" s="1">
        <v>2743</v>
      </c>
      <c r="M57" s="1">
        <v>300000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300000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300000</v>
      </c>
      <c r="AJ57" s="1">
        <v>108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136</v>
      </c>
      <c r="E58" s="1" t="s">
        <v>32</v>
      </c>
      <c r="F58" s="1" t="s">
        <v>29</v>
      </c>
      <c r="G58" s="1" t="s">
        <v>33</v>
      </c>
      <c r="H58" s="1" t="s">
        <v>137</v>
      </c>
      <c r="I58" s="1" t="s">
        <v>26</v>
      </c>
      <c r="J58" s="1">
        <v>19</v>
      </c>
      <c r="K58" s="1">
        <v>2351</v>
      </c>
      <c r="L58" s="1">
        <v>2351</v>
      </c>
      <c r="M58" s="1">
        <v>320000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320000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320000</v>
      </c>
      <c r="AJ58" s="1">
        <v>136</v>
      </c>
    </row>
    <row r="59" spans="1:36" x14ac:dyDescent="0.3">
      <c r="A59" s="1">
        <v>39</v>
      </c>
      <c r="B59" s="1" t="s">
        <v>14</v>
      </c>
      <c r="C59" s="1" t="s">
        <v>60</v>
      </c>
      <c r="D59" s="1" t="s">
        <v>16</v>
      </c>
      <c r="E59" s="1" t="s">
        <v>17</v>
      </c>
      <c r="F59" s="1" t="s">
        <v>29</v>
      </c>
      <c r="G59" s="1" t="s">
        <v>138</v>
      </c>
      <c r="H59" s="1" t="s">
        <v>139</v>
      </c>
      <c r="I59" s="1" t="s">
        <v>26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0</v>
      </c>
      <c r="AJ59" s="1">
        <v>0</v>
      </c>
    </row>
    <row r="60" spans="1:36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98</v>
      </c>
      <c r="H60" s="1" t="s">
        <v>141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61</v>
      </c>
      <c r="H61" s="1" t="s">
        <v>142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521</v>
      </c>
      <c r="E62" s="1" t="s">
        <v>32</v>
      </c>
      <c r="F62" s="1" t="s">
        <v>29</v>
      </c>
      <c r="G62" s="1" t="s">
        <v>33</v>
      </c>
      <c r="H62" s="1" t="s">
        <v>143</v>
      </c>
      <c r="I62" s="1" t="s">
        <v>26</v>
      </c>
      <c r="J62" s="1">
        <v>20</v>
      </c>
      <c r="K62" s="1">
        <v>2066</v>
      </c>
      <c r="L62" s="1">
        <v>2066</v>
      </c>
      <c r="M62" s="1">
        <v>211000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211000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211000</v>
      </c>
      <c r="AJ62" s="1">
        <v>102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103</v>
      </c>
      <c r="E63" s="1" t="s">
        <v>17</v>
      </c>
      <c r="F63" s="1" t="s">
        <v>29</v>
      </c>
      <c r="G63" s="1" t="s">
        <v>144</v>
      </c>
      <c r="H63" s="1" t="s">
        <v>145</v>
      </c>
      <c r="I63" s="1" t="s">
        <v>21</v>
      </c>
      <c r="J63" s="1">
        <v>16</v>
      </c>
      <c r="K63" s="1">
        <v>2821</v>
      </c>
      <c r="L63" s="1">
        <v>2821</v>
      </c>
      <c r="M63" s="1">
        <v>489000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489000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489000</v>
      </c>
      <c r="AJ63" s="1">
        <v>173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78</v>
      </c>
      <c r="E64" s="1" t="s">
        <v>17</v>
      </c>
      <c r="F64" s="1" t="s">
        <v>29</v>
      </c>
      <c r="G64" s="1" t="s">
        <v>61</v>
      </c>
      <c r="H64" s="1" t="s">
        <v>146</v>
      </c>
      <c r="I64" s="1" t="s">
        <v>26</v>
      </c>
      <c r="J64" s="1">
        <v>22</v>
      </c>
      <c r="K64" s="1">
        <v>2725</v>
      </c>
      <c r="L64" s="1">
        <v>2725</v>
      </c>
      <c r="M64" s="1">
        <v>333000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333000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333000</v>
      </c>
      <c r="AJ64" s="1">
        <v>122</v>
      </c>
    </row>
    <row r="65" spans="1:36" x14ac:dyDescent="0.3">
      <c r="A65" s="1">
        <v>45</v>
      </c>
      <c r="B65" s="1" t="s">
        <v>14</v>
      </c>
      <c r="C65" s="1" t="s">
        <v>60</v>
      </c>
      <c r="D65" s="1" t="s">
        <v>591</v>
      </c>
      <c r="E65" s="1" t="s">
        <v>17</v>
      </c>
      <c r="F65" s="1" t="s">
        <v>29</v>
      </c>
      <c r="G65" s="1" t="s">
        <v>61</v>
      </c>
      <c r="H65" s="1" t="s">
        <v>147</v>
      </c>
      <c r="I65" s="1" t="s">
        <v>26</v>
      </c>
      <c r="J65" s="1">
        <v>20</v>
      </c>
      <c r="K65" s="1">
        <v>3599</v>
      </c>
      <c r="L65" s="1">
        <v>3599</v>
      </c>
      <c r="M65" s="1">
        <v>366000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366000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366000</v>
      </c>
      <c r="AJ65" s="1">
        <v>101</v>
      </c>
    </row>
    <row r="66" spans="1:36" x14ac:dyDescent="0.3">
      <c r="A66" s="1">
        <v>46</v>
      </c>
      <c r="B66" s="1" t="s">
        <v>14</v>
      </c>
      <c r="C66" s="1" t="s">
        <v>60</v>
      </c>
      <c r="D66" s="1" t="s">
        <v>16</v>
      </c>
      <c r="E66" s="1" t="s">
        <v>17</v>
      </c>
      <c r="F66" s="1" t="s">
        <v>29</v>
      </c>
      <c r="G66" s="1" t="s">
        <v>61</v>
      </c>
      <c r="H66" s="1" t="s">
        <v>148</v>
      </c>
      <c r="I66" s="1" t="s">
        <v>26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0</v>
      </c>
      <c r="AJ66" s="1">
        <v>0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16</v>
      </c>
      <c r="E67" s="1" t="s">
        <v>17</v>
      </c>
      <c r="F67" s="1" t="s">
        <v>29</v>
      </c>
      <c r="G67" s="1" t="s">
        <v>61</v>
      </c>
      <c r="H67" s="1" t="s">
        <v>149</v>
      </c>
      <c r="I67" s="1" t="s">
        <v>26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0</v>
      </c>
      <c r="AJ67" s="1">
        <v>0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16</v>
      </c>
      <c r="E68" s="1" t="s">
        <v>17</v>
      </c>
      <c r="F68" s="1" t="s">
        <v>29</v>
      </c>
      <c r="G68" s="1" t="s">
        <v>150</v>
      </c>
      <c r="H68" s="1" t="s">
        <v>151</v>
      </c>
      <c r="I68" s="1" t="s">
        <v>21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0</v>
      </c>
      <c r="AJ68" s="1">
        <v>0</v>
      </c>
    </row>
    <row r="69" spans="1:36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152</v>
      </c>
      <c r="G69" s="1" t="s">
        <v>153</v>
      </c>
      <c r="H69" s="1" t="s">
        <v>154</v>
      </c>
      <c r="I69" s="1" t="s">
        <v>21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37</v>
      </c>
      <c r="G70" s="1" t="s">
        <v>155</v>
      </c>
      <c r="H70" s="1" t="s">
        <v>156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29</v>
      </c>
      <c r="G71" s="1" t="s">
        <v>44</v>
      </c>
      <c r="H71" s="1" t="s">
        <v>157</v>
      </c>
      <c r="I71" s="1" t="s">
        <v>21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16</v>
      </c>
      <c r="E72" s="1" t="s">
        <v>17</v>
      </c>
      <c r="F72" s="1" t="s">
        <v>29</v>
      </c>
      <c r="G72" s="1" t="s">
        <v>44</v>
      </c>
      <c r="H72" s="1" t="s">
        <v>158</v>
      </c>
      <c r="I72" s="1" t="s">
        <v>21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0</v>
      </c>
      <c r="AJ72" s="1">
        <v>0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16</v>
      </c>
      <c r="E73" s="1" t="s">
        <v>17</v>
      </c>
      <c r="F73" s="1" t="s">
        <v>29</v>
      </c>
      <c r="G73" s="1" t="s">
        <v>44</v>
      </c>
      <c r="H73" s="1" t="s">
        <v>159</v>
      </c>
      <c r="I73" s="1" t="s">
        <v>21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0</v>
      </c>
      <c r="AJ73" s="1">
        <v>0</v>
      </c>
    </row>
    <row r="74" spans="1:36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85</v>
      </c>
      <c r="H74" s="1" t="s">
        <v>160</v>
      </c>
      <c r="I74" s="1" t="s">
        <v>26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161</v>
      </c>
      <c r="H75" s="1" t="s">
        <v>162</v>
      </c>
      <c r="I75" s="1" t="s">
        <v>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x14ac:dyDescent="0.3">
      <c r="A76" s="2"/>
      <c r="B76" s="2" t="s">
        <v>47</v>
      </c>
      <c r="C76" s="2" t="s">
        <v>60</v>
      </c>
      <c r="D76" s="2"/>
      <c r="E76" s="2"/>
      <c r="F76" s="2"/>
      <c r="G76" s="2"/>
      <c r="H76" s="2"/>
      <c r="I76" s="2"/>
      <c r="J76" s="2"/>
      <c r="K76" s="2">
        <v>41310</v>
      </c>
      <c r="L76" s="2">
        <v>41278</v>
      </c>
      <c r="M76" s="2">
        <v>5434000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5434000</v>
      </c>
      <c r="X76" s="2">
        <v>0</v>
      </c>
      <c r="Y76" s="2">
        <v>0</v>
      </c>
      <c r="Z76" s="2">
        <v>1500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1500</v>
      </c>
      <c r="AI76" s="2">
        <v>5435500</v>
      </c>
      <c r="AJ76" s="2"/>
    </row>
    <row r="77" spans="1:36" x14ac:dyDescent="0.3">
      <c r="A77" s="1">
        <v>1</v>
      </c>
      <c r="B77" s="1" t="s">
        <v>14</v>
      </c>
      <c r="C77" s="1" t="s">
        <v>163</v>
      </c>
      <c r="D77" s="1" t="s">
        <v>16</v>
      </c>
      <c r="E77" s="1" t="s">
        <v>32</v>
      </c>
      <c r="F77" s="1" t="s">
        <v>118</v>
      </c>
      <c r="G77" s="1" t="s">
        <v>164</v>
      </c>
      <c r="H77" s="1" t="s">
        <v>165</v>
      </c>
      <c r="I77" s="1" t="s">
        <v>26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7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7">
        <v>0</v>
      </c>
      <c r="AI77" s="7">
        <v>0</v>
      </c>
      <c r="AJ77" s="1">
        <v>0</v>
      </c>
    </row>
    <row r="78" spans="1:36" x14ac:dyDescent="0.3">
      <c r="A78" s="1">
        <v>2</v>
      </c>
      <c r="B78" s="1" t="s">
        <v>14</v>
      </c>
      <c r="C78" s="1" t="s">
        <v>163</v>
      </c>
      <c r="D78" s="1" t="s">
        <v>16</v>
      </c>
      <c r="E78" s="1" t="s">
        <v>17</v>
      </c>
      <c r="F78" s="1" t="s">
        <v>18</v>
      </c>
      <c r="G78" s="1" t="s">
        <v>19</v>
      </c>
      <c r="H78" s="1" t="s">
        <v>166</v>
      </c>
      <c r="I78" s="1" t="s">
        <v>21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x14ac:dyDescent="0.3">
      <c r="A79" s="1">
        <v>3</v>
      </c>
      <c r="B79" s="1" t="s">
        <v>14</v>
      </c>
      <c r="C79" s="1" t="s">
        <v>163</v>
      </c>
      <c r="D79" s="1" t="s">
        <v>16</v>
      </c>
      <c r="E79" s="1" t="s">
        <v>17</v>
      </c>
      <c r="F79" s="1" t="s">
        <v>49</v>
      </c>
      <c r="G79" s="1" t="s">
        <v>63</v>
      </c>
      <c r="H79" s="1" t="s">
        <v>167</v>
      </c>
      <c r="I79" s="1" t="s">
        <v>49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x14ac:dyDescent="0.3">
      <c r="A80" s="1">
        <v>4</v>
      </c>
      <c r="B80" s="1" t="s">
        <v>14</v>
      </c>
      <c r="C80" s="1" t="s">
        <v>163</v>
      </c>
      <c r="D80" s="1" t="s">
        <v>16</v>
      </c>
      <c r="E80" s="1" t="s">
        <v>17</v>
      </c>
      <c r="F80" s="1" t="s">
        <v>49</v>
      </c>
      <c r="G80" s="1" t="s">
        <v>63</v>
      </c>
      <c r="H80" s="1" t="s">
        <v>168</v>
      </c>
      <c r="I80" s="1" t="s">
        <v>49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x14ac:dyDescent="0.3">
      <c r="A81" s="1">
        <v>5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49</v>
      </c>
      <c r="G81" s="1" t="s">
        <v>63</v>
      </c>
      <c r="H81" s="1" t="s">
        <v>169</v>
      </c>
      <c r="I81" s="1" t="s">
        <v>49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x14ac:dyDescent="0.3">
      <c r="A82" s="1">
        <v>6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18</v>
      </c>
      <c r="G82" s="1" t="s">
        <v>19</v>
      </c>
      <c r="H82" s="1" t="s">
        <v>170</v>
      </c>
      <c r="I82" s="1" t="s">
        <v>21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x14ac:dyDescent="0.3">
      <c r="A83" s="1">
        <v>7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18</v>
      </c>
      <c r="G83" s="1" t="s">
        <v>19</v>
      </c>
      <c r="H83" s="1" t="s">
        <v>171</v>
      </c>
      <c r="I83" s="1" t="s">
        <v>21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x14ac:dyDescent="0.3">
      <c r="A84" s="1">
        <v>8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172</v>
      </c>
      <c r="I84" s="1" t="s">
        <v>21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x14ac:dyDescent="0.3">
      <c r="A85" s="1">
        <v>9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173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x14ac:dyDescent="0.3">
      <c r="A86" s="1">
        <v>10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29</v>
      </c>
      <c r="G86" s="1" t="s">
        <v>61</v>
      </c>
      <c r="H86" s="1" t="s">
        <v>174</v>
      </c>
      <c r="I86" s="1" t="s">
        <v>26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x14ac:dyDescent="0.3">
      <c r="A87" s="1">
        <v>11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18</v>
      </c>
      <c r="G87" s="1" t="s">
        <v>69</v>
      </c>
      <c r="H87" s="1" t="s">
        <v>175</v>
      </c>
      <c r="I87" s="1" t="s">
        <v>21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x14ac:dyDescent="0.3">
      <c r="A88" s="1">
        <v>12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29</v>
      </c>
      <c r="G88" s="1" t="s">
        <v>61</v>
      </c>
      <c r="H88" s="1" t="s">
        <v>176</v>
      </c>
      <c r="I88" s="1" t="s">
        <v>26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x14ac:dyDescent="0.3">
      <c r="A89" s="1">
        <v>13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18</v>
      </c>
      <c r="G89" s="1" t="s">
        <v>69</v>
      </c>
      <c r="H89" s="1" t="s">
        <v>177</v>
      </c>
      <c r="I89" s="1" t="s">
        <v>21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x14ac:dyDescent="0.3">
      <c r="A90" s="1">
        <v>14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29</v>
      </c>
      <c r="G90" s="1" t="s">
        <v>61</v>
      </c>
      <c r="H90" s="1" t="s">
        <v>178</v>
      </c>
      <c r="I90" s="1" t="s">
        <v>26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x14ac:dyDescent="0.3">
      <c r="A91" s="1">
        <v>15</v>
      </c>
      <c r="B91" s="1" t="s">
        <v>14</v>
      </c>
      <c r="C91" s="1" t="s">
        <v>163</v>
      </c>
      <c r="D91" s="1" t="s">
        <v>16</v>
      </c>
      <c r="E91" s="1" t="s">
        <v>22</v>
      </c>
      <c r="F91" s="1" t="s">
        <v>23</v>
      </c>
      <c r="G91" s="1" t="s">
        <v>24</v>
      </c>
      <c r="H91" s="1" t="s">
        <v>179</v>
      </c>
      <c r="I91" s="1" t="s">
        <v>26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x14ac:dyDescent="0.3">
      <c r="A92" s="1">
        <v>16</v>
      </c>
      <c r="B92" s="1" t="s">
        <v>14</v>
      </c>
      <c r="C92" s="1" t="s">
        <v>163</v>
      </c>
      <c r="D92" s="1" t="s">
        <v>16</v>
      </c>
      <c r="E92" s="1" t="s">
        <v>17</v>
      </c>
      <c r="F92" s="1" t="s">
        <v>29</v>
      </c>
      <c r="G92" s="1" t="s">
        <v>79</v>
      </c>
      <c r="H92" s="1" t="s">
        <v>183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x14ac:dyDescent="0.3">
      <c r="A93" s="1">
        <v>17</v>
      </c>
      <c r="B93" s="1" t="s">
        <v>14</v>
      </c>
      <c r="C93" s="1" t="s">
        <v>163</v>
      </c>
      <c r="D93" s="1" t="s">
        <v>493</v>
      </c>
      <c r="E93" s="1" t="s">
        <v>17</v>
      </c>
      <c r="F93" s="1" t="s">
        <v>29</v>
      </c>
      <c r="G93" s="1" t="s">
        <v>30</v>
      </c>
      <c r="H93" s="1" t="s">
        <v>193</v>
      </c>
      <c r="I93" s="1" t="s">
        <v>26</v>
      </c>
      <c r="J93" s="1">
        <v>18</v>
      </c>
      <c r="K93" s="1">
        <v>4500</v>
      </c>
      <c r="L93" s="1">
        <v>4500</v>
      </c>
      <c r="M93" s="1">
        <v>430000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430000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430000</v>
      </c>
      <c r="AJ93" s="1">
        <v>95</v>
      </c>
    </row>
    <row r="94" spans="1:36" x14ac:dyDescent="0.3">
      <c r="A94" s="1">
        <v>18</v>
      </c>
      <c r="B94" s="1" t="s">
        <v>14</v>
      </c>
      <c r="C94" s="1" t="s">
        <v>163</v>
      </c>
      <c r="D94" s="1" t="s">
        <v>190</v>
      </c>
      <c r="E94" s="1" t="s">
        <v>17</v>
      </c>
      <c r="F94" s="1" t="s">
        <v>29</v>
      </c>
      <c r="G94" s="1" t="s">
        <v>30</v>
      </c>
      <c r="H94" s="1" t="s">
        <v>494</v>
      </c>
      <c r="I94" s="1" t="s">
        <v>26</v>
      </c>
      <c r="J94" s="1">
        <v>19</v>
      </c>
      <c r="K94" s="1">
        <v>1430</v>
      </c>
      <c r="L94" s="1">
        <v>1430</v>
      </c>
      <c r="M94" s="1">
        <v>50000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50000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50000</v>
      </c>
      <c r="AJ94" s="1">
        <v>34</v>
      </c>
    </row>
    <row r="95" spans="1:36" x14ac:dyDescent="0.3">
      <c r="A95" s="1">
        <v>19</v>
      </c>
      <c r="B95" s="1" t="s">
        <v>14</v>
      </c>
      <c r="C95" s="1" t="s">
        <v>163</v>
      </c>
      <c r="D95" s="1" t="s">
        <v>16</v>
      </c>
      <c r="E95" s="1" t="s">
        <v>17</v>
      </c>
      <c r="F95" s="1" t="s">
        <v>29</v>
      </c>
      <c r="G95" s="1" t="s">
        <v>98</v>
      </c>
      <c r="H95" s="1" t="s">
        <v>194</v>
      </c>
      <c r="I95" s="1" t="s">
        <v>26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0</v>
      </c>
      <c r="AJ95" s="1">
        <v>0</v>
      </c>
    </row>
    <row r="96" spans="1:36" x14ac:dyDescent="0.3">
      <c r="A96" s="1">
        <v>20</v>
      </c>
      <c r="B96" s="1" t="s">
        <v>14</v>
      </c>
      <c r="C96" s="1" t="s">
        <v>163</v>
      </c>
      <c r="D96" s="1" t="s">
        <v>16</v>
      </c>
      <c r="E96" s="1" t="s">
        <v>17</v>
      </c>
      <c r="F96" s="1" t="s">
        <v>49</v>
      </c>
      <c r="G96" s="1" t="s">
        <v>195</v>
      </c>
      <c r="H96" s="1" t="s">
        <v>196</v>
      </c>
      <c r="I96" s="1" t="s">
        <v>49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0</v>
      </c>
      <c r="AJ96" s="1">
        <v>0</v>
      </c>
    </row>
    <row r="97" spans="1:36" x14ac:dyDescent="0.3">
      <c r="A97" s="1">
        <v>21</v>
      </c>
      <c r="B97" s="1" t="s">
        <v>14</v>
      </c>
      <c r="C97" s="1" t="s">
        <v>163</v>
      </c>
      <c r="D97" s="1" t="s">
        <v>16</v>
      </c>
      <c r="E97" s="1" t="s">
        <v>17</v>
      </c>
      <c r="F97" s="1" t="s">
        <v>18</v>
      </c>
      <c r="G97" s="1" t="s">
        <v>19</v>
      </c>
      <c r="H97" s="1" t="s">
        <v>197</v>
      </c>
      <c r="I97" s="1" t="s">
        <v>198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x14ac:dyDescent="0.3">
      <c r="A98" s="1">
        <v>22</v>
      </c>
      <c r="B98" s="1" t="s">
        <v>14</v>
      </c>
      <c r="C98" s="1" t="s">
        <v>163</v>
      </c>
      <c r="D98" s="1" t="s">
        <v>16</v>
      </c>
      <c r="E98" s="1" t="s">
        <v>17</v>
      </c>
      <c r="F98" s="1" t="s">
        <v>37</v>
      </c>
      <c r="G98" s="1" t="s">
        <v>123</v>
      </c>
      <c r="H98" s="1" t="s">
        <v>203</v>
      </c>
      <c r="I98" s="1" t="s">
        <v>21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x14ac:dyDescent="0.3">
      <c r="A99" s="1">
        <v>23</v>
      </c>
      <c r="B99" s="1" t="s">
        <v>14</v>
      </c>
      <c r="C99" s="1" t="s">
        <v>163</v>
      </c>
      <c r="D99" s="1" t="s">
        <v>204</v>
      </c>
      <c r="E99" s="1" t="s">
        <v>17</v>
      </c>
      <c r="F99" s="1" t="s">
        <v>18</v>
      </c>
      <c r="G99" s="1" t="s">
        <v>107</v>
      </c>
      <c r="H99" s="1" t="s">
        <v>508</v>
      </c>
      <c r="I99" s="1" t="s">
        <v>21</v>
      </c>
      <c r="J99" s="1">
        <v>6</v>
      </c>
      <c r="K99" s="1">
        <v>123</v>
      </c>
      <c r="L99" s="1">
        <v>123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0</v>
      </c>
      <c r="AJ99" s="1">
        <v>0</v>
      </c>
    </row>
    <row r="100" spans="1:36" x14ac:dyDescent="0.3">
      <c r="A100" s="1">
        <v>24</v>
      </c>
      <c r="B100" s="1" t="s">
        <v>14</v>
      </c>
      <c r="C100" s="1" t="s">
        <v>163</v>
      </c>
      <c r="D100" s="1" t="s">
        <v>206</v>
      </c>
      <c r="E100" s="1" t="s">
        <v>17</v>
      </c>
      <c r="F100" s="1" t="s">
        <v>18</v>
      </c>
      <c r="G100" s="1" t="s">
        <v>107</v>
      </c>
      <c r="H100" s="1" t="s">
        <v>207</v>
      </c>
      <c r="I100" s="1" t="s">
        <v>21</v>
      </c>
      <c r="J100" s="1">
        <v>19</v>
      </c>
      <c r="K100" s="1">
        <v>656</v>
      </c>
      <c r="L100" s="1">
        <v>656</v>
      </c>
      <c r="M100" s="1">
        <v>88000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88000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88000</v>
      </c>
      <c r="AJ100" s="1">
        <v>134</v>
      </c>
    </row>
    <row r="101" spans="1:36" x14ac:dyDescent="0.3">
      <c r="A101" s="1">
        <v>25</v>
      </c>
      <c r="B101" s="1" t="s">
        <v>14</v>
      </c>
      <c r="C101" s="1" t="s">
        <v>163</v>
      </c>
      <c r="D101" s="1" t="s">
        <v>208</v>
      </c>
      <c r="E101" s="1" t="s">
        <v>17</v>
      </c>
      <c r="F101" s="1" t="s">
        <v>18</v>
      </c>
      <c r="G101" s="1" t="s">
        <v>107</v>
      </c>
      <c r="H101" s="1" t="s">
        <v>209</v>
      </c>
      <c r="I101" s="1" t="s">
        <v>21</v>
      </c>
      <c r="J101" s="1">
        <v>15</v>
      </c>
      <c r="K101" s="1">
        <v>2053</v>
      </c>
      <c r="L101" s="1">
        <v>2053</v>
      </c>
      <c r="M101" s="1">
        <v>317000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317000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317000</v>
      </c>
      <c r="AJ101" s="1">
        <v>154</v>
      </c>
    </row>
    <row r="102" spans="1:36" x14ac:dyDescent="0.3">
      <c r="A102" s="1">
        <v>26</v>
      </c>
      <c r="B102" s="1" t="s">
        <v>14</v>
      </c>
      <c r="C102" s="1" t="s">
        <v>163</v>
      </c>
      <c r="D102" s="1" t="s">
        <v>204</v>
      </c>
      <c r="E102" s="1" t="s">
        <v>17</v>
      </c>
      <c r="F102" s="1" t="s">
        <v>18</v>
      </c>
      <c r="G102" s="1" t="s">
        <v>107</v>
      </c>
      <c r="H102" s="1" t="s">
        <v>211</v>
      </c>
      <c r="I102" s="1" t="s">
        <v>21</v>
      </c>
      <c r="J102" s="1">
        <v>9</v>
      </c>
      <c r="K102" s="1">
        <v>332</v>
      </c>
      <c r="L102" s="1">
        <v>332</v>
      </c>
      <c r="M102" s="1">
        <v>41000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41000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41000</v>
      </c>
      <c r="AJ102" s="1">
        <v>123</v>
      </c>
    </row>
    <row r="103" spans="1:36" x14ac:dyDescent="0.3">
      <c r="A103" s="1">
        <v>27</v>
      </c>
      <c r="B103" s="1" t="s">
        <v>14</v>
      </c>
      <c r="C103" s="1" t="s">
        <v>163</v>
      </c>
      <c r="D103" s="1" t="s">
        <v>214</v>
      </c>
      <c r="E103" s="1" t="s">
        <v>17</v>
      </c>
      <c r="F103" s="1" t="s">
        <v>29</v>
      </c>
      <c r="G103" s="1" t="s">
        <v>61</v>
      </c>
      <c r="H103" s="1" t="s">
        <v>338</v>
      </c>
      <c r="I103" s="1" t="s">
        <v>26</v>
      </c>
      <c r="J103" s="1">
        <v>21</v>
      </c>
      <c r="K103" s="1">
        <v>1641</v>
      </c>
      <c r="L103" s="1">
        <v>1641</v>
      </c>
      <c r="M103" s="1">
        <v>194000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194000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194000</v>
      </c>
      <c r="AJ103" s="1">
        <v>118</v>
      </c>
    </row>
    <row r="104" spans="1:36" x14ac:dyDescent="0.3">
      <c r="A104" s="1">
        <v>28</v>
      </c>
      <c r="B104" s="1" t="s">
        <v>14</v>
      </c>
      <c r="C104" s="1" t="s">
        <v>163</v>
      </c>
      <c r="D104" s="1" t="s">
        <v>560</v>
      </c>
      <c r="E104" s="1" t="s">
        <v>17</v>
      </c>
      <c r="F104" s="1" t="s">
        <v>29</v>
      </c>
      <c r="G104" s="1" t="s">
        <v>61</v>
      </c>
      <c r="H104" s="1" t="s">
        <v>213</v>
      </c>
      <c r="I104" s="1" t="s">
        <v>26</v>
      </c>
      <c r="J104" s="1">
        <v>20</v>
      </c>
      <c r="K104" s="1">
        <v>2509</v>
      </c>
      <c r="L104" s="1">
        <v>2509</v>
      </c>
      <c r="M104" s="1">
        <v>271000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271000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271000</v>
      </c>
      <c r="AJ104" s="1">
        <v>108</v>
      </c>
    </row>
    <row r="105" spans="1:36" x14ac:dyDescent="0.3">
      <c r="A105" s="1">
        <v>29</v>
      </c>
      <c r="B105" s="1" t="s">
        <v>14</v>
      </c>
      <c r="C105" s="1" t="s">
        <v>163</v>
      </c>
      <c r="D105" s="1" t="s">
        <v>593</v>
      </c>
      <c r="E105" s="1" t="s">
        <v>17</v>
      </c>
      <c r="F105" s="1" t="s">
        <v>18</v>
      </c>
      <c r="G105" s="1" t="s">
        <v>69</v>
      </c>
      <c r="H105" s="1" t="s">
        <v>403</v>
      </c>
      <c r="I105" s="1" t="s">
        <v>21</v>
      </c>
      <c r="J105" s="1">
        <v>17</v>
      </c>
      <c r="K105" s="1">
        <v>694</v>
      </c>
      <c r="L105" s="1">
        <v>694</v>
      </c>
      <c r="M105" s="1">
        <v>114000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114000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114000</v>
      </c>
      <c r="AJ105" s="1">
        <v>164</v>
      </c>
    </row>
    <row r="106" spans="1:36" x14ac:dyDescent="0.3">
      <c r="A106" s="1">
        <v>30</v>
      </c>
      <c r="B106" s="1" t="s">
        <v>14</v>
      </c>
      <c r="C106" s="1" t="s">
        <v>163</v>
      </c>
      <c r="D106" s="1" t="s">
        <v>16</v>
      </c>
      <c r="E106" s="1" t="s">
        <v>17</v>
      </c>
      <c r="F106" s="1" t="s">
        <v>37</v>
      </c>
      <c r="G106" s="1" t="s">
        <v>38</v>
      </c>
      <c r="H106" s="1" t="s">
        <v>216</v>
      </c>
      <c r="I106" s="1" t="s">
        <v>21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0</v>
      </c>
      <c r="AJ106" s="1">
        <v>0</v>
      </c>
    </row>
    <row r="107" spans="1:36" x14ac:dyDescent="0.3">
      <c r="A107" s="1">
        <v>31</v>
      </c>
      <c r="B107" s="1" t="s">
        <v>14</v>
      </c>
      <c r="C107" s="1" t="s">
        <v>163</v>
      </c>
      <c r="D107" s="1" t="s">
        <v>186</v>
      </c>
      <c r="E107" s="1" t="s">
        <v>17</v>
      </c>
      <c r="F107" s="1" t="s">
        <v>29</v>
      </c>
      <c r="G107" s="1" t="s">
        <v>129</v>
      </c>
      <c r="H107" s="1" t="s">
        <v>513</v>
      </c>
      <c r="I107" s="1" t="s">
        <v>21</v>
      </c>
      <c r="J107" s="1">
        <v>23</v>
      </c>
      <c r="K107" s="1">
        <v>892</v>
      </c>
      <c r="L107" s="1">
        <v>892</v>
      </c>
      <c r="M107" s="1">
        <v>60000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60000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60000</v>
      </c>
      <c r="AJ107" s="1">
        <v>67</v>
      </c>
    </row>
    <row r="108" spans="1:36" x14ac:dyDescent="0.3">
      <c r="A108" s="1">
        <v>32</v>
      </c>
      <c r="B108" s="1" t="s">
        <v>14</v>
      </c>
      <c r="C108" s="1" t="s">
        <v>163</v>
      </c>
      <c r="D108" s="1" t="s">
        <v>510</v>
      </c>
      <c r="E108" s="1" t="s">
        <v>17</v>
      </c>
      <c r="F108" s="1" t="s">
        <v>29</v>
      </c>
      <c r="G108" s="1" t="s">
        <v>129</v>
      </c>
      <c r="H108" s="1" t="s">
        <v>515</v>
      </c>
      <c r="I108" s="1" t="s">
        <v>21</v>
      </c>
      <c r="J108" s="1">
        <v>22</v>
      </c>
      <c r="K108" s="1">
        <v>1004</v>
      </c>
      <c r="L108" s="1">
        <v>1004</v>
      </c>
      <c r="M108" s="1">
        <v>246000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246000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246000</v>
      </c>
      <c r="AJ108" s="1">
        <v>245</v>
      </c>
    </row>
    <row r="109" spans="1:36" x14ac:dyDescent="0.3">
      <c r="A109" s="1">
        <v>33</v>
      </c>
      <c r="B109" s="1" t="s">
        <v>14</v>
      </c>
      <c r="C109" s="1" t="s">
        <v>163</v>
      </c>
      <c r="D109" s="1" t="s">
        <v>217</v>
      </c>
      <c r="E109" s="1" t="s">
        <v>17</v>
      </c>
      <c r="F109" s="1" t="s">
        <v>29</v>
      </c>
      <c r="G109" s="1" t="s">
        <v>129</v>
      </c>
      <c r="H109" s="1" t="s">
        <v>218</v>
      </c>
      <c r="I109" s="1" t="s">
        <v>21</v>
      </c>
      <c r="J109" s="1">
        <v>21</v>
      </c>
      <c r="K109" s="1">
        <v>1395</v>
      </c>
      <c r="L109" s="1">
        <v>1395</v>
      </c>
      <c r="M109" s="1">
        <v>232000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232000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232000</v>
      </c>
      <c r="AJ109" s="1">
        <v>166</v>
      </c>
    </row>
    <row r="110" spans="1:36" x14ac:dyDescent="0.3">
      <c r="A110" s="1">
        <v>34</v>
      </c>
      <c r="B110" s="1" t="s">
        <v>14</v>
      </c>
      <c r="C110" s="1" t="s">
        <v>163</v>
      </c>
      <c r="D110" s="1" t="s">
        <v>210</v>
      </c>
      <c r="E110" s="1" t="s">
        <v>17</v>
      </c>
      <c r="F110" s="1" t="s">
        <v>29</v>
      </c>
      <c r="G110" s="1" t="s">
        <v>129</v>
      </c>
      <c r="H110" s="1" t="s">
        <v>220</v>
      </c>
      <c r="I110" s="1" t="s">
        <v>21</v>
      </c>
      <c r="J110" s="1">
        <v>22</v>
      </c>
      <c r="K110" s="1">
        <v>1351</v>
      </c>
      <c r="L110" s="1">
        <v>1351</v>
      </c>
      <c r="M110" s="1">
        <v>289000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289000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289000</v>
      </c>
      <c r="AJ110" s="1">
        <v>213</v>
      </c>
    </row>
    <row r="111" spans="1:36" x14ac:dyDescent="0.3">
      <c r="A111" s="1">
        <v>35</v>
      </c>
      <c r="B111" s="1" t="s">
        <v>14</v>
      </c>
      <c r="C111" s="1" t="s">
        <v>163</v>
      </c>
      <c r="D111" s="1" t="s">
        <v>593</v>
      </c>
      <c r="E111" s="1" t="s">
        <v>17</v>
      </c>
      <c r="F111" s="1" t="s">
        <v>29</v>
      </c>
      <c r="G111" s="1" t="s">
        <v>129</v>
      </c>
      <c r="H111" s="1" t="s">
        <v>347</v>
      </c>
      <c r="I111" s="1" t="s">
        <v>21</v>
      </c>
      <c r="J111" s="1">
        <v>17</v>
      </c>
      <c r="K111" s="1">
        <v>1620</v>
      </c>
      <c r="L111" s="1">
        <v>1620</v>
      </c>
      <c r="M111" s="1">
        <v>219000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219000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219000</v>
      </c>
      <c r="AJ111" s="1">
        <v>135</v>
      </c>
    </row>
    <row r="112" spans="1:36" x14ac:dyDescent="0.3">
      <c r="A112" s="1">
        <v>36</v>
      </c>
      <c r="B112" s="1" t="s">
        <v>14</v>
      </c>
      <c r="C112" s="1" t="s">
        <v>163</v>
      </c>
      <c r="D112" s="1" t="s">
        <v>16</v>
      </c>
      <c r="E112" s="1" t="s">
        <v>17</v>
      </c>
      <c r="F112" s="1" t="s">
        <v>49</v>
      </c>
      <c r="G112" s="1" t="s">
        <v>221</v>
      </c>
      <c r="H112" s="1" t="s">
        <v>222</v>
      </c>
      <c r="I112" s="1" t="s">
        <v>49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0</v>
      </c>
      <c r="AJ112" s="1">
        <v>0</v>
      </c>
    </row>
    <row r="113" spans="1:36" x14ac:dyDescent="0.3">
      <c r="A113" s="1">
        <v>37</v>
      </c>
      <c r="B113" s="1" t="s">
        <v>14</v>
      </c>
      <c r="C113" s="1" t="s">
        <v>163</v>
      </c>
      <c r="D113" s="1" t="s">
        <v>16</v>
      </c>
      <c r="E113" s="1" t="s">
        <v>17</v>
      </c>
      <c r="F113" s="1" t="s">
        <v>152</v>
      </c>
      <c r="G113" s="1" t="s">
        <v>223</v>
      </c>
      <c r="H113" s="1" t="s">
        <v>224</v>
      </c>
      <c r="I113" s="1" t="s">
        <v>198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0</v>
      </c>
      <c r="AJ113" s="1">
        <v>0</v>
      </c>
    </row>
    <row r="114" spans="1:36" x14ac:dyDescent="0.3">
      <c r="A114" s="1">
        <v>38</v>
      </c>
      <c r="B114" s="1" t="s">
        <v>14</v>
      </c>
      <c r="C114" s="1" t="s">
        <v>163</v>
      </c>
      <c r="D114" s="1" t="s">
        <v>16</v>
      </c>
      <c r="E114" s="1" t="s">
        <v>17</v>
      </c>
      <c r="F114" s="1" t="s">
        <v>29</v>
      </c>
      <c r="G114" s="1" t="s">
        <v>227</v>
      </c>
      <c r="H114" s="1" t="s">
        <v>228</v>
      </c>
      <c r="I114" s="1" t="s">
        <v>26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0</v>
      </c>
      <c r="AJ114" s="1">
        <v>0</v>
      </c>
    </row>
    <row r="115" spans="1:36" x14ac:dyDescent="0.3">
      <c r="A115" s="1">
        <v>39</v>
      </c>
      <c r="B115" s="1" t="s">
        <v>14</v>
      </c>
      <c r="C115" s="1" t="s">
        <v>163</v>
      </c>
      <c r="D115" s="1" t="s">
        <v>199</v>
      </c>
      <c r="E115" s="1" t="s">
        <v>17</v>
      </c>
      <c r="F115" s="1" t="s">
        <v>29</v>
      </c>
      <c r="G115" s="1" t="s">
        <v>61</v>
      </c>
      <c r="H115" s="1" t="s">
        <v>229</v>
      </c>
      <c r="I115" s="1" t="s">
        <v>26</v>
      </c>
      <c r="J115" s="1">
        <v>24</v>
      </c>
      <c r="K115" s="1">
        <v>1634</v>
      </c>
      <c r="L115" s="1">
        <v>1634</v>
      </c>
      <c r="M115" s="1">
        <v>255000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255000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255000</v>
      </c>
      <c r="AJ115" s="1">
        <v>156</v>
      </c>
    </row>
    <row r="116" spans="1:36" x14ac:dyDescent="0.3">
      <c r="A116" s="1">
        <v>40</v>
      </c>
      <c r="B116" s="1" t="s">
        <v>14</v>
      </c>
      <c r="C116" s="1" t="s">
        <v>163</v>
      </c>
      <c r="D116" s="1" t="s">
        <v>16</v>
      </c>
      <c r="E116" s="1" t="s">
        <v>17</v>
      </c>
      <c r="F116" s="1" t="s">
        <v>29</v>
      </c>
      <c r="G116" s="1" t="s">
        <v>61</v>
      </c>
      <c r="H116" s="1" t="s">
        <v>230</v>
      </c>
      <c r="I116" s="1" t="s">
        <v>26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0</v>
      </c>
      <c r="AJ116" s="1">
        <v>0</v>
      </c>
    </row>
    <row r="117" spans="1:36" x14ac:dyDescent="0.3">
      <c r="A117" s="1">
        <v>41</v>
      </c>
      <c r="B117" s="1" t="s">
        <v>14</v>
      </c>
      <c r="C117" s="1" t="s">
        <v>163</v>
      </c>
      <c r="D117" s="1" t="s">
        <v>16</v>
      </c>
      <c r="E117" s="1" t="s">
        <v>17</v>
      </c>
      <c r="F117" s="1" t="s">
        <v>37</v>
      </c>
      <c r="G117" s="1" t="s">
        <v>123</v>
      </c>
      <c r="H117" s="1" t="s">
        <v>231</v>
      </c>
      <c r="I117" s="1" t="s">
        <v>21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0</v>
      </c>
      <c r="AJ117" s="1">
        <v>0</v>
      </c>
    </row>
    <row r="118" spans="1:36" x14ac:dyDescent="0.3">
      <c r="A118" s="1">
        <v>42</v>
      </c>
      <c r="B118" s="1" t="s">
        <v>14</v>
      </c>
      <c r="C118" s="1" t="s">
        <v>163</v>
      </c>
      <c r="D118" s="1" t="s">
        <v>16</v>
      </c>
      <c r="E118" s="1" t="s">
        <v>17</v>
      </c>
      <c r="F118" s="1" t="s">
        <v>29</v>
      </c>
      <c r="G118" s="1" t="s">
        <v>98</v>
      </c>
      <c r="H118" s="1" t="s">
        <v>232</v>
      </c>
      <c r="I118" s="1" t="s">
        <v>21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0</v>
      </c>
      <c r="AJ118" s="1">
        <v>0</v>
      </c>
    </row>
    <row r="119" spans="1:36" x14ac:dyDescent="0.3">
      <c r="A119" s="1">
        <v>43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18</v>
      </c>
      <c r="G119" s="1" t="s">
        <v>69</v>
      </c>
      <c r="H119" s="1" t="s">
        <v>233</v>
      </c>
      <c r="I119" s="1" t="s">
        <v>21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x14ac:dyDescent="0.3">
      <c r="A120" s="1">
        <v>44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29</v>
      </c>
      <c r="G120" s="1" t="s">
        <v>44</v>
      </c>
      <c r="H120" s="1" t="s">
        <v>234</v>
      </c>
      <c r="I120" s="1" t="s">
        <v>21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x14ac:dyDescent="0.3">
      <c r="A121" s="1">
        <v>45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29</v>
      </c>
      <c r="G121" s="1" t="s">
        <v>44</v>
      </c>
      <c r="H121" s="1" t="s">
        <v>235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x14ac:dyDescent="0.3">
      <c r="A122" s="1">
        <v>46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29</v>
      </c>
      <c r="G122" s="1" t="s">
        <v>44</v>
      </c>
      <c r="H122" s="1" t="s">
        <v>236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x14ac:dyDescent="0.3">
      <c r="A123" s="2"/>
      <c r="B123" s="2" t="s">
        <v>47</v>
      </c>
      <c r="C123" s="2" t="s">
        <v>163</v>
      </c>
      <c r="D123" s="2"/>
      <c r="E123" s="2"/>
      <c r="F123" s="2"/>
      <c r="G123" s="2"/>
      <c r="H123" s="2"/>
      <c r="I123" s="2"/>
      <c r="J123" s="2"/>
      <c r="K123" s="2">
        <v>21834</v>
      </c>
      <c r="L123" s="2">
        <v>21834</v>
      </c>
      <c r="M123" s="2">
        <v>2806000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2806000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2806000</v>
      </c>
      <c r="AJ123" s="2"/>
    </row>
    <row r="124" spans="1:36" x14ac:dyDescent="0.3">
      <c r="A124" s="1">
        <v>1</v>
      </c>
      <c r="B124" s="1" t="s">
        <v>14</v>
      </c>
      <c r="C124" s="1" t="s">
        <v>237</v>
      </c>
      <c r="D124" s="1" t="s">
        <v>16</v>
      </c>
      <c r="E124" s="1" t="s">
        <v>17</v>
      </c>
      <c r="F124" s="1" t="s">
        <v>49</v>
      </c>
      <c r="G124" s="1" t="s">
        <v>63</v>
      </c>
      <c r="H124" s="1" t="s">
        <v>238</v>
      </c>
      <c r="I124" s="1" t="s">
        <v>49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0</v>
      </c>
      <c r="AJ124" s="1">
        <v>0</v>
      </c>
    </row>
    <row r="125" spans="1:36" x14ac:dyDescent="0.3">
      <c r="A125" s="1">
        <v>2</v>
      </c>
      <c r="B125" s="1" t="s">
        <v>14</v>
      </c>
      <c r="C125" s="1" t="s">
        <v>237</v>
      </c>
      <c r="D125" s="1" t="s">
        <v>16</v>
      </c>
      <c r="E125" s="1" t="s">
        <v>17</v>
      </c>
      <c r="F125" s="1" t="s">
        <v>29</v>
      </c>
      <c r="G125" s="1" t="s">
        <v>61</v>
      </c>
      <c r="H125" s="1" t="s">
        <v>239</v>
      </c>
      <c r="I125" s="1" t="s">
        <v>26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7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7">
        <v>0</v>
      </c>
      <c r="AI125" s="7">
        <v>0</v>
      </c>
      <c r="AJ125" s="1">
        <v>0</v>
      </c>
    </row>
    <row r="126" spans="1:36" x14ac:dyDescent="0.3">
      <c r="A126" s="1">
        <v>3</v>
      </c>
      <c r="B126" s="1" t="s">
        <v>14</v>
      </c>
      <c r="C126" s="1" t="s">
        <v>237</v>
      </c>
      <c r="D126" s="1" t="s">
        <v>16</v>
      </c>
      <c r="E126" s="1" t="s">
        <v>17</v>
      </c>
      <c r="F126" s="1" t="s">
        <v>29</v>
      </c>
      <c r="G126" s="1" t="s">
        <v>61</v>
      </c>
      <c r="H126" s="1" t="s">
        <v>240</v>
      </c>
      <c r="I126" s="1" t="s">
        <v>26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0</v>
      </c>
      <c r="AJ126" s="1">
        <v>0</v>
      </c>
    </row>
    <row r="127" spans="1:36" x14ac:dyDescent="0.3">
      <c r="A127" s="1">
        <v>4</v>
      </c>
      <c r="B127" s="1" t="s">
        <v>14</v>
      </c>
      <c r="C127" s="1" t="s">
        <v>237</v>
      </c>
      <c r="D127" s="1" t="s">
        <v>16</v>
      </c>
      <c r="E127" s="1" t="s">
        <v>17</v>
      </c>
      <c r="F127" s="1" t="s">
        <v>29</v>
      </c>
      <c r="G127" s="1" t="s">
        <v>61</v>
      </c>
      <c r="H127" s="1" t="s">
        <v>241</v>
      </c>
      <c r="I127" s="1" t="s">
        <v>26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x14ac:dyDescent="0.3">
      <c r="A128" s="1">
        <v>5</v>
      </c>
      <c r="B128" s="1" t="s">
        <v>14</v>
      </c>
      <c r="C128" s="1" t="s">
        <v>237</v>
      </c>
      <c r="D128" s="1" t="s">
        <v>16</v>
      </c>
      <c r="E128" s="1" t="s">
        <v>17</v>
      </c>
      <c r="F128" s="1" t="s">
        <v>40</v>
      </c>
      <c r="G128" s="1" t="s">
        <v>242</v>
      </c>
      <c r="H128" s="1" t="s">
        <v>243</v>
      </c>
      <c r="I128" s="1" t="s">
        <v>26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x14ac:dyDescent="0.3">
      <c r="A129" s="1">
        <v>6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29</v>
      </c>
      <c r="G129" s="1" t="s">
        <v>61</v>
      </c>
      <c r="H129" s="1" t="s">
        <v>244</v>
      </c>
      <c r="I129" s="1" t="s">
        <v>26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x14ac:dyDescent="0.3">
      <c r="A130" s="1">
        <v>7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18</v>
      </c>
      <c r="G130" s="1" t="s">
        <v>69</v>
      </c>
      <c r="H130" s="1" t="s">
        <v>245</v>
      </c>
      <c r="I130" s="1" t="s">
        <v>21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x14ac:dyDescent="0.3">
      <c r="A131" s="1">
        <v>8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246</v>
      </c>
      <c r="H131" s="1" t="s">
        <v>247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x14ac:dyDescent="0.3">
      <c r="A132" s="1">
        <v>9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29</v>
      </c>
      <c r="G132" s="1" t="s">
        <v>246</v>
      </c>
      <c r="H132" s="1" t="s">
        <v>248</v>
      </c>
      <c r="I132" s="1" t="s">
        <v>26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x14ac:dyDescent="0.3">
      <c r="A133" s="1">
        <v>10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29</v>
      </c>
      <c r="G133" s="1" t="s">
        <v>61</v>
      </c>
      <c r="H133" s="1" t="s">
        <v>249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x14ac:dyDescent="0.3">
      <c r="A134" s="1">
        <v>11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29</v>
      </c>
      <c r="G134" s="1" t="s">
        <v>61</v>
      </c>
      <c r="H134" s="1" t="s">
        <v>250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x14ac:dyDescent="0.3">
      <c r="A135" s="1">
        <v>12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61</v>
      </c>
      <c r="H135" s="1" t="s">
        <v>251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x14ac:dyDescent="0.3">
      <c r="A136" s="1">
        <v>13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79</v>
      </c>
      <c r="H136" s="1" t="s">
        <v>253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x14ac:dyDescent="0.3">
      <c r="A137" s="1">
        <v>14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61</v>
      </c>
      <c r="H137" s="1" t="s">
        <v>256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x14ac:dyDescent="0.3">
      <c r="A138" s="1">
        <v>15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61</v>
      </c>
      <c r="H138" s="1" t="s">
        <v>258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x14ac:dyDescent="0.3">
      <c r="A139" s="1">
        <v>16</v>
      </c>
      <c r="B139" s="1" t="s">
        <v>14</v>
      </c>
      <c r="C139" s="1" t="s">
        <v>237</v>
      </c>
      <c r="D139" s="1" t="s">
        <v>259</v>
      </c>
      <c r="E139" s="1" t="s">
        <v>17</v>
      </c>
      <c r="F139" s="1" t="s">
        <v>29</v>
      </c>
      <c r="G139" s="1" t="s">
        <v>61</v>
      </c>
      <c r="H139" s="1" t="s">
        <v>260</v>
      </c>
      <c r="I139" s="1" t="s">
        <v>26</v>
      </c>
      <c r="J139" s="1">
        <v>17</v>
      </c>
      <c r="K139" s="1">
        <v>3044</v>
      </c>
      <c r="L139" s="1">
        <v>3044</v>
      </c>
      <c r="M139" s="1">
        <v>350000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350000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350000</v>
      </c>
      <c r="AJ139" s="1">
        <v>114</v>
      </c>
    </row>
    <row r="140" spans="1:36" x14ac:dyDescent="0.3">
      <c r="A140" s="1">
        <v>17</v>
      </c>
      <c r="B140" s="1" t="s">
        <v>14</v>
      </c>
      <c r="C140" s="1" t="s">
        <v>237</v>
      </c>
      <c r="D140" s="1" t="s">
        <v>252</v>
      </c>
      <c r="E140" s="1" t="s">
        <v>17</v>
      </c>
      <c r="F140" s="1" t="s">
        <v>29</v>
      </c>
      <c r="G140" s="1" t="s">
        <v>30</v>
      </c>
      <c r="H140" s="1" t="s">
        <v>262</v>
      </c>
      <c r="I140" s="1" t="s">
        <v>26</v>
      </c>
      <c r="J140" s="1">
        <v>16</v>
      </c>
      <c r="K140" s="1">
        <v>3054</v>
      </c>
      <c r="L140" s="1">
        <v>3054</v>
      </c>
      <c r="M140" s="1">
        <v>310000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310000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310000</v>
      </c>
      <c r="AJ140" s="1">
        <v>101</v>
      </c>
    </row>
    <row r="141" spans="1:36" x14ac:dyDescent="0.3">
      <c r="A141" s="1">
        <v>18</v>
      </c>
      <c r="B141" s="1" t="s">
        <v>14</v>
      </c>
      <c r="C141" s="1" t="s">
        <v>237</v>
      </c>
      <c r="D141" s="1" t="s">
        <v>263</v>
      </c>
      <c r="E141" s="1" t="s">
        <v>32</v>
      </c>
      <c r="F141" s="1" t="s">
        <v>75</v>
      </c>
      <c r="G141" s="1" t="s">
        <v>76</v>
      </c>
      <c r="H141" s="1" t="s">
        <v>264</v>
      </c>
      <c r="I141" s="1" t="s">
        <v>26</v>
      </c>
      <c r="J141" s="1">
        <v>1</v>
      </c>
      <c r="K141" s="1">
        <v>102</v>
      </c>
      <c r="L141" s="1">
        <v>102</v>
      </c>
      <c r="M141" s="1">
        <v>89000</v>
      </c>
      <c r="N141" s="1">
        <v>3800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92800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92800</v>
      </c>
      <c r="AJ141" s="1">
        <v>872</v>
      </c>
    </row>
    <row r="142" spans="1:36" x14ac:dyDescent="0.3">
      <c r="A142" s="1">
        <v>19</v>
      </c>
      <c r="B142" s="1" t="s">
        <v>14</v>
      </c>
      <c r="C142" s="1" t="s">
        <v>237</v>
      </c>
      <c r="D142" s="1" t="s">
        <v>595</v>
      </c>
      <c r="E142" s="1" t="s">
        <v>17</v>
      </c>
      <c r="F142" s="1" t="s">
        <v>40</v>
      </c>
      <c r="G142" s="1" t="s">
        <v>55</v>
      </c>
      <c r="H142" s="1" t="s">
        <v>266</v>
      </c>
      <c r="I142" s="1" t="s">
        <v>21</v>
      </c>
      <c r="J142" s="1">
        <v>15</v>
      </c>
      <c r="K142" s="1">
        <v>1615</v>
      </c>
      <c r="L142" s="1">
        <v>1615</v>
      </c>
      <c r="M142" s="1">
        <v>140000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140000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140000</v>
      </c>
      <c r="AJ142" s="1">
        <v>86</v>
      </c>
    </row>
    <row r="143" spans="1:36" x14ac:dyDescent="0.3">
      <c r="A143" s="1">
        <v>20</v>
      </c>
      <c r="B143" s="1" t="s">
        <v>14</v>
      </c>
      <c r="C143" s="1" t="s">
        <v>237</v>
      </c>
      <c r="D143" s="1" t="s">
        <v>267</v>
      </c>
      <c r="E143" s="1" t="s">
        <v>32</v>
      </c>
      <c r="F143" s="1" t="s">
        <v>29</v>
      </c>
      <c r="G143" s="1" t="s">
        <v>268</v>
      </c>
      <c r="H143" s="1" t="s">
        <v>269</v>
      </c>
      <c r="I143" s="1" t="s">
        <v>26</v>
      </c>
      <c r="J143" s="1">
        <v>8</v>
      </c>
      <c r="K143" s="1">
        <v>575</v>
      </c>
      <c r="L143" s="1">
        <v>575</v>
      </c>
      <c r="M143" s="1">
        <v>110000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110000</v>
      </c>
      <c r="X143" s="1">
        <v>0</v>
      </c>
      <c r="Y143" s="1">
        <v>0</v>
      </c>
      <c r="Z143" s="1">
        <v>500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500</v>
      </c>
      <c r="AI143" s="7">
        <v>110500</v>
      </c>
      <c r="AJ143" s="1">
        <v>191</v>
      </c>
    </row>
    <row r="144" spans="1:36" x14ac:dyDescent="0.3">
      <c r="A144" s="1">
        <v>21</v>
      </c>
      <c r="B144" s="1" t="s">
        <v>14</v>
      </c>
      <c r="C144" s="1" t="s">
        <v>237</v>
      </c>
      <c r="D144" s="1" t="s">
        <v>255</v>
      </c>
      <c r="E144" s="1" t="s">
        <v>17</v>
      </c>
      <c r="F144" s="1" t="s">
        <v>29</v>
      </c>
      <c r="G144" s="1" t="s">
        <v>61</v>
      </c>
      <c r="H144" s="1" t="s">
        <v>401</v>
      </c>
      <c r="I144" s="1" t="s">
        <v>26</v>
      </c>
      <c r="J144" s="1">
        <v>20</v>
      </c>
      <c r="K144" s="1">
        <v>2130</v>
      </c>
      <c r="L144" s="1">
        <v>2130</v>
      </c>
      <c r="M144" s="1">
        <v>271000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271000</v>
      </c>
      <c r="X144" s="1">
        <v>0</v>
      </c>
      <c r="Y144" s="1">
        <v>0</v>
      </c>
      <c r="Z144" s="1">
        <v>1500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1500</v>
      </c>
      <c r="AI144" s="7">
        <v>272500</v>
      </c>
      <c r="AJ144" s="1">
        <v>127</v>
      </c>
    </row>
    <row r="145" spans="1:36" x14ac:dyDescent="0.3">
      <c r="A145" s="1">
        <v>22</v>
      </c>
      <c r="B145" s="1" t="s">
        <v>14</v>
      </c>
      <c r="C145" s="1" t="s">
        <v>237</v>
      </c>
      <c r="D145" s="1" t="s">
        <v>16</v>
      </c>
      <c r="E145" s="1" t="s">
        <v>17</v>
      </c>
      <c r="F145" s="1" t="s">
        <v>29</v>
      </c>
      <c r="G145" s="1" t="s">
        <v>246</v>
      </c>
      <c r="H145" s="1" t="s">
        <v>270</v>
      </c>
      <c r="I145" s="1" t="s">
        <v>21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0</v>
      </c>
      <c r="AJ145" s="1">
        <v>0</v>
      </c>
    </row>
    <row r="146" spans="1:36" x14ac:dyDescent="0.3">
      <c r="A146" s="1">
        <v>23</v>
      </c>
      <c r="B146" s="1" t="s">
        <v>14</v>
      </c>
      <c r="C146" s="1" t="s">
        <v>237</v>
      </c>
      <c r="D146" s="1" t="s">
        <v>277</v>
      </c>
      <c r="E146" s="1" t="s">
        <v>17</v>
      </c>
      <c r="F146" s="1" t="s">
        <v>29</v>
      </c>
      <c r="G146" s="1" t="s">
        <v>129</v>
      </c>
      <c r="H146" s="1" t="s">
        <v>273</v>
      </c>
      <c r="I146" s="1" t="s">
        <v>21</v>
      </c>
      <c r="J146" s="1">
        <v>20</v>
      </c>
      <c r="K146" s="1">
        <v>2021</v>
      </c>
      <c r="L146" s="1">
        <v>2021</v>
      </c>
      <c r="M146" s="1">
        <v>408000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408000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408000</v>
      </c>
      <c r="AJ146" s="1">
        <v>201</v>
      </c>
    </row>
    <row r="147" spans="1:36" x14ac:dyDescent="0.3">
      <c r="A147" s="1">
        <v>24</v>
      </c>
      <c r="B147" s="1" t="s">
        <v>14</v>
      </c>
      <c r="C147" s="1" t="s">
        <v>237</v>
      </c>
      <c r="D147" s="1" t="s">
        <v>16</v>
      </c>
      <c r="E147" s="1" t="s">
        <v>17</v>
      </c>
      <c r="F147" s="1" t="s">
        <v>37</v>
      </c>
      <c r="G147" s="1" t="s">
        <v>83</v>
      </c>
      <c r="H147" s="1" t="s">
        <v>274</v>
      </c>
      <c r="I147" s="1" t="s">
        <v>49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0</v>
      </c>
      <c r="AJ147" s="1">
        <v>0</v>
      </c>
    </row>
    <row r="148" spans="1:36" x14ac:dyDescent="0.3">
      <c r="A148" s="1">
        <v>25</v>
      </c>
      <c r="B148" s="1" t="s">
        <v>14</v>
      </c>
      <c r="C148" s="1" t="s">
        <v>237</v>
      </c>
      <c r="D148" s="1" t="s">
        <v>275</v>
      </c>
      <c r="E148" s="1" t="s">
        <v>17</v>
      </c>
      <c r="F148" s="1" t="s">
        <v>29</v>
      </c>
      <c r="G148" s="1" t="s">
        <v>61</v>
      </c>
      <c r="H148" s="1" t="s">
        <v>276</v>
      </c>
      <c r="I148" s="1" t="s">
        <v>26</v>
      </c>
      <c r="J148" s="1">
        <v>22</v>
      </c>
      <c r="K148" s="1">
        <v>2230</v>
      </c>
      <c r="L148" s="1">
        <v>2230</v>
      </c>
      <c r="M148" s="1">
        <v>210000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210000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210000</v>
      </c>
      <c r="AJ148" s="1">
        <v>94</v>
      </c>
    </row>
    <row r="149" spans="1:36" x14ac:dyDescent="0.3">
      <c r="A149" s="1">
        <v>26</v>
      </c>
      <c r="B149" s="1" t="s">
        <v>14</v>
      </c>
      <c r="C149" s="1" t="s">
        <v>237</v>
      </c>
      <c r="D149" s="1" t="s">
        <v>563</v>
      </c>
      <c r="E149" s="1" t="s">
        <v>17</v>
      </c>
      <c r="F149" s="1" t="s">
        <v>29</v>
      </c>
      <c r="G149" s="1" t="s">
        <v>61</v>
      </c>
      <c r="H149" s="1" t="s">
        <v>278</v>
      </c>
      <c r="I149" s="1" t="s">
        <v>26</v>
      </c>
      <c r="J149" s="1">
        <v>20</v>
      </c>
      <c r="K149" s="1">
        <v>2700</v>
      </c>
      <c r="L149" s="1">
        <v>2700</v>
      </c>
      <c r="M149" s="1">
        <v>280000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280000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280000</v>
      </c>
      <c r="AJ149" s="1">
        <v>103</v>
      </c>
    </row>
    <row r="150" spans="1:36" x14ac:dyDescent="0.3">
      <c r="A150" s="1">
        <v>27</v>
      </c>
      <c r="B150" s="1" t="s">
        <v>14</v>
      </c>
      <c r="C150" s="1" t="s">
        <v>237</v>
      </c>
      <c r="D150" s="1" t="s">
        <v>279</v>
      </c>
      <c r="E150" s="1" t="s">
        <v>17</v>
      </c>
      <c r="F150" s="1" t="s">
        <v>29</v>
      </c>
      <c r="G150" s="1" t="s">
        <v>61</v>
      </c>
      <c r="H150" s="1" t="s">
        <v>280</v>
      </c>
      <c r="I150" s="1" t="s">
        <v>26</v>
      </c>
      <c r="J150" s="1">
        <v>22</v>
      </c>
      <c r="K150" s="1">
        <v>3617</v>
      </c>
      <c r="L150" s="1">
        <v>3617</v>
      </c>
      <c r="M150" s="1">
        <v>340000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340000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340000</v>
      </c>
      <c r="AJ150" s="1">
        <v>94</v>
      </c>
    </row>
    <row r="151" spans="1:36" x14ac:dyDescent="0.3">
      <c r="A151" s="1">
        <v>28</v>
      </c>
      <c r="B151" s="1" t="s">
        <v>14</v>
      </c>
      <c r="C151" s="1" t="s">
        <v>237</v>
      </c>
      <c r="D151" s="1" t="s">
        <v>596</v>
      </c>
      <c r="E151" s="1" t="s">
        <v>32</v>
      </c>
      <c r="F151" s="1" t="s">
        <v>29</v>
      </c>
      <c r="G151" s="1" t="s">
        <v>33</v>
      </c>
      <c r="H151" s="1" t="s">
        <v>281</v>
      </c>
      <c r="I151" s="1" t="s">
        <v>26</v>
      </c>
      <c r="J151" s="1">
        <v>21</v>
      </c>
      <c r="K151" s="1">
        <v>3299</v>
      </c>
      <c r="L151" s="1">
        <v>3299</v>
      </c>
      <c r="M151" s="1">
        <v>350000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350000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350000</v>
      </c>
      <c r="AJ151" s="1">
        <v>106</v>
      </c>
    </row>
    <row r="152" spans="1:36" x14ac:dyDescent="0.3">
      <c r="A152" s="1">
        <v>29</v>
      </c>
      <c r="B152" s="1" t="s">
        <v>14</v>
      </c>
      <c r="C152" s="1" t="s">
        <v>237</v>
      </c>
      <c r="D152" s="1" t="s">
        <v>16</v>
      </c>
      <c r="E152" s="1" t="s">
        <v>17</v>
      </c>
      <c r="F152" s="1" t="s">
        <v>29</v>
      </c>
      <c r="G152" s="1" t="s">
        <v>282</v>
      </c>
      <c r="H152" s="1" t="s">
        <v>283</v>
      </c>
      <c r="I152" s="1" t="s">
        <v>21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0</v>
      </c>
      <c r="AJ152" s="1">
        <v>0</v>
      </c>
    </row>
    <row r="153" spans="1:36" x14ac:dyDescent="0.3">
      <c r="A153" s="1">
        <v>30</v>
      </c>
      <c r="B153" s="1" t="s">
        <v>14</v>
      </c>
      <c r="C153" s="1" t="s">
        <v>237</v>
      </c>
      <c r="D153" s="1" t="s">
        <v>261</v>
      </c>
      <c r="E153" s="1" t="s">
        <v>32</v>
      </c>
      <c r="F153" s="1" t="s">
        <v>29</v>
      </c>
      <c r="G153" s="1" t="s">
        <v>33</v>
      </c>
      <c r="H153" s="1" t="s">
        <v>284</v>
      </c>
      <c r="I153" s="1" t="s">
        <v>26</v>
      </c>
      <c r="J153" s="1">
        <v>19</v>
      </c>
      <c r="K153" s="1">
        <v>2437</v>
      </c>
      <c r="L153" s="1">
        <v>2437</v>
      </c>
      <c r="M153" s="1">
        <v>270000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270000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270000</v>
      </c>
      <c r="AJ153" s="1">
        <v>110</v>
      </c>
    </row>
    <row r="154" spans="1:36" x14ac:dyDescent="0.3">
      <c r="A154" s="1">
        <v>31</v>
      </c>
      <c r="B154" s="1" t="s">
        <v>14</v>
      </c>
      <c r="C154" s="1" t="s">
        <v>237</v>
      </c>
      <c r="D154" s="1" t="s">
        <v>272</v>
      </c>
      <c r="E154" s="1" t="s">
        <v>17</v>
      </c>
      <c r="F154" s="1" t="s">
        <v>29</v>
      </c>
      <c r="G154" s="1" t="s">
        <v>61</v>
      </c>
      <c r="H154" s="1" t="s">
        <v>286</v>
      </c>
      <c r="I154" s="1" t="s">
        <v>26</v>
      </c>
      <c r="J154" s="1">
        <v>19</v>
      </c>
      <c r="K154" s="1">
        <v>3413</v>
      </c>
      <c r="L154" s="1">
        <v>3413</v>
      </c>
      <c r="M154" s="1">
        <v>360000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360000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360000</v>
      </c>
      <c r="AJ154" s="1">
        <v>105</v>
      </c>
    </row>
    <row r="155" spans="1:36" x14ac:dyDescent="0.3">
      <c r="A155" s="1">
        <v>32</v>
      </c>
      <c r="B155" s="1" t="s">
        <v>14</v>
      </c>
      <c r="C155" s="1" t="s">
        <v>237</v>
      </c>
      <c r="D155" s="1" t="s">
        <v>257</v>
      </c>
      <c r="E155" s="1" t="s">
        <v>17</v>
      </c>
      <c r="F155" s="1" t="s">
        <v>29</v>
      </c>
      <c r="G155" s="1" t="s">
        <v>61</v>
      </c>
      <c r="H155" s="1" t="s">
        <v>287</v>
      </c>
      <c r="I155" s="1" t="s">
        <v>26</v>
      </c>
      <c r="J155" s="1">
        <v>22</v>
      </c>
      <c r="K155" s="1">
        <v>3107</v>
      </c>
      <c r="L155" s="1">
        <v>3107</v>
      </c>
      <c r="M155" s="1">
        <v>300000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300000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300000</v>
      </c>
      <c r="AJ155" s="1">
        <v>96</v>
      </c>
    </row>
    <row r="156" spans="1:36" x14ac:dyDescent="0.3">
      <c r="A156" s="1">
        <v>33</v>
      </c>
      <c r="B156" s="1" t="s">
        <v>14</v>
      </c>
      <c r="C156" s="1" t="s">
        <v>237</v>
      </c>
      <c r="D156" s="1" t="s">
        <v>561</v>
      </c>
      <c r="E156" s="1" t="s">
        <v>17</v>
      </c>
      <c r="F156" s="1" t="s">
        <v>29</v>
      </c>
      <c r="G156" s="1" t="s">
        <v>61</v>
      </c>
      <c r="H156" s="1" t="s">
        <v>288</v>
      </c>
      <c r="I156" s="1" t="s">
        <v>26</v>
      </c>
      <c r="J156" s="1">
        <v>19</v>
      </c>
      <c r="K156" s="1">
        <v>2822</v>
      </c>
      <c r="L156" s="1">
        <v>2822</v>
      </c>
      <c r="M156" s="1">
        <v>280000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280000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10000</v>
      </c>
      <c r="AF156" s="1">
        <v>0</v>
      </c>
      <c r="AG156" s="1">
        <v>0</v>
      </c>
      <c r="AH156" s="7">
        <v>10000</v>
      </c>
      <c r="AI156" s="7">
        <v>290000</v>
      </c>
      <c r="AJ156" s="1">
        <v>99</v>
      </c>
    </row>
    <row r="157" spans="1:36" x14ac:dyDescent="0.3">
      <c r="A157" s="1">
        <v>34</v>
      </c>
      <c r="B157" s="1" t="s">
        <v>14</v>
      </c>
      <c r="C157" s="1" t="s">
        <v>237</v>
      </c>
      <c r="D157" s="1" t="s">
        <v>16</v>
      </c>
      <c r="E157" s="1" t="s">
        <v>17</v>
      </c>
      <c r="F157" s="1" t="s">
        <v>29</v>
      </c>
      <c r="G157" s="1" t="s">
        <v>61</v>
      </c>
      <c r="H157" s="1" t="s">
        <v>289</v>
      </c>
      <c r="I157" s="1" t="s">
        <v>26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0</v>
      </c>
      <c r="AJ157" s="1">
        <v>0</v>
      </c>
    </row>
    <row r="158" spans="1:36" x14ac:dyDescent="0.3">
      <c r="A158" s="1">
        <v>35</v>
      </c>
      <c r="B158" s="1" t="s">
        <v>14</v>
      </c>
      <c r="C158" s="1" t="s">
        <v>237</v>
      </c>
      <c r="D158" s="1" t="s">
        <v>16</v>
      </c>
      <c r="E158" s="1" t="s">
        <v>17</v>
      </c>
      <c r="F158" s="1" t="s">
        <v>29</v>
      </c>
      <c r="G158" s="1" t="s">
        <v>61</v>
      </c>
      <c r="H158" s="1" t="s">
        <v>290</v>
      </c>
      <c r="I158" s="1" t="s">
        <v>26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0</v>
      </c>
      <c r="AJ158" s="1">
        <v>0</v>
      </c>
    </row>
    <row r="159" spans="1:36" x14ac:dyDescent="0.3">
      <c r="A159" s="1">
        <v>36</v>
      </c>
      <c r="B159" s="1" t="s">
        <v>14</v>
      </c>
      <c r="C159" s="1" t="s">
        <v>237</v>
      </c>
      <c r="D159" s="1" t="s">
        <v>16</v>
      </c>
      <c r="E159" s="1" t="s">
        <v>17</v>
      </c>
      <c r="F159" s="1" t="s">
        <v>29</v>
      </c>
      <c r="G159" s="1" t="s">
        <v>61</v>
      </c>
      <c r="H159" s="1" t="s">
        <v>291</v>
      </c>
      <c r="I159" s="1" t="s">
        <v>26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0</v>
      </c>
      <c r="AJ159" s="1">
        <v>0</v>
      </c>
    </row>
    <row r="160" spans="1:36" x14ac:dyDescent="0.3">
      <c r="A160" s="1">
        <v>37</v>
      </c>
      <c r="B160" s="1" t="s">
        <v>14</v>
      </c>
      <c r="C160" s="1" t="s">
        <v>237</v>
      </c>
      <c r="D160" s="1" t="s">
        <v>16</v>
      </c>
      <c r="E160" s="1" t="s">
        <v>17</v>
      </c>
      <c r="F160" s="1" t="s">
        <v>29</v>
      </c>
      <c r="G160" s="1" t="s">
        <v>44</v>
      </c>
      <c r="H160" s="1" t="s">
        <v>292</v>
      </c>
      <c r="I160" s="1" t="s">
        <v>21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0</v>
      </c>
      <c r="AJ160" s="1">
        <v>0</v>
      </c>
    </row>
    <row r="161" spans="1:36" x14ac:dyDescent="0.3">
      <c r="A161" s="1">
        <v>38</v>
      </c>
      <c r="B161" s="1" t="s">
        <v>14</v>
      </c>
      <c r="C161" s="1" t="s">
        <v>237</v>
      </c>
      <c r="D161" s="1" t="s">
        <v>16</v>
      </c>
      <c r="E161" s="1" t="s">
        <v>17</v>
      </c>
      <c r="F161" s="1" t="s">
        <v>29</v>
      </c>
      <c r="G161" s="1" t="s">
        <v>98</v>
      </c>
      <c r="H161" s="1" t="s">
        <v>293</v>
      </c>
      <c r="I161" s="1" t="s">
        <v>21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0</v>
      </c>
      <c r="AJ161" s="1">
        <v>0</v>
      </c>
    </row>
    <row r="162" spans="1:36" x14ac:dyDescent="0.3">
      <c r="A162" s="1">
        <v>39</v>
      </c>
      <c r="B162" s="1" t="s">
        <v>14</v>
      </c>
      <c r="C162" s="1" t="s">
        <v>237</v>
      </c>
      <c r="D162" s="1" t="s">
        <v>16</v>
      </c>
      <c r="E162" s="1" t="s">
        <v>17</v>
      </c>
      <c r="F162" s="1" t="s">
        <v>37</v>
      </c>
      <c r="G162" s="1" t="s">
        <v>83</v>
      </c>
      <c r="H162" s="1" t="s">
        <v>294</v>
      </c>
      <c r="I162" s="1" t="s">
        <v>21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0</v>
      </c>
      <c r="AJ162" s="1">
        <v>0</v>
      </c>
    </row>
    <row r="163" spans="1:36" x14ac:dyDescent="0.3">
      <c r="A163" s="2"/>
      <c r="B163" s="2" t="s">
        <v>47</v>
      </c>
      <c r="C163" s="2" t="s">
        <v>237</v>
      </c>
      <c r="D163" s="2"/>
      <c r="E163" s="2"/>
      <c r="F163" s="2"/>
      <c r="G163" s="2"/>
      <c r="H163" s="2"/>
      <c r="I163" s="2"/>
      <c r="J163" s="2"/>
      <c r="K163" s="2">
        <v>36166</v>
      </c>
      <c r="L163" s="2">
        <v>36166</v>
      </c>
      <c r="M163" s="2">
        <v>4068000</v>
      </c>
      <c r="N163" s="2">
        <v>3800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4071800</v>
      </c>
      <c r="X163" s="2">
        <v>0</v>
      </c>
      <c r="Y163" s="2">
        <v>0</v>
      </c>
      <c r="Z163" s="2">
        <v>2000</v>
      </c>
      <c r="AA163" s="2">
        <v>0</v>
      </c>
      <c r="AB163" s="2">
        <v>0</v>
      </c>
      <c r="AC163" s="2">
        <v>0</v>
      </c>
      <c r="AD163" s="2">
        <v>0</v>
      </c>
      <c r="AE163" s="2">
        <v>10000</v>
      </c>
      <c r="AF163" s="2">
        <v>0</v>
      </c>
      <c r="AG163" s="2">
        <v>0</v>
      </c>
      <c r="AH163" s="2">
        <v>12000</v>
      </c>
      <c r="AI163" s="2">
        <v>4083800</v>
      </c>
      <c r="AJ163" s="2"/>
    </row>
    <row r="164" spans="1:36" x14ac:dyDescent="0.3">
      <c r="A164" s="1">
        <v>1</v>
      </c>
      <c r="B164" s="1" t="s">
        <v>14</v>
      </c>
      <c r="C164" s="1" t="s">
        <v>295</v>
      </c>
      <c r="D164" s="1" t="s">
        <v>16</v>
      </c>
      <c r="E164" s="1" t="s">
        <v>17</v>
      </c>
      <c r="F164" s="1" t="s">
        <v>29</v>
      </c>
      <c r="G164" s="1" t="s">
        <v>61</v>
      </c>
      <c r="H164" s="1" t="s">
        <v>296</v>
      </c>
      <c r="I164" s="1" t="s">
        <v>26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0</v>
      </c>
      <c r="AJ164" s="1">
        <v>0</v>
      </c>
    </row>
    <row r="165" spans="1:36" x14ac:dyDescent="0.3">
      <c r="A165" s="1">
        <v>2</v>
      </c>
      <c r="B165" s="1" t="s">
        <v>14</v>
      </c>
      <c r="C165" s="1" t="s">
        <v>295</v>
      </c>
      <c r="D165" s="1" t="s">
        <v>16</v>
      </c>
      <c r="E165" s="1" t="s">
        <v>17</v>
      </c>
      <c r="F165" s="1" t="s">
        <v>18</v>
      </c>
      <c r="G165" s="1" t="s">
        <v>19</v>
      </c>
      <c r="H165" s="1" t="s">
        <v>297</v>
      </c>
      <c r="I165" s="1" t="s">
        <v>21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0</v>
      </c>
      <c r="AJ165" s="1">
        <v>0</v>
      </c>
    </row>
    <row r="166" spans="1:36" x14ac:dyDescent="0.3">
      <c r="A166" s="1">
        <v>3</v>
      </c>
      <c r="B166" s="1" t="s">
        <v>14</v>
      </c>
      <c r="C166" s="1" t="s">
        <v>295</v>
      </c>
      <c r="D166" s="1" t="s">
        <v>16</v>
      </c>
      <c r="E166" s="1" t="s">
        <v>17</v>
      </c>
      <c r="F166" s="1" t="s">
        <v>29</v>
      </c>
      <c r="G166" s="1" t="s">
        <v>246</v>
      </c>
      <c r="H166" s="1" t="s">
        <v>298</v>
      </c>
      <c r="I166" s="1" t="s">
        <v>26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7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0</v>
      </c>
      <c r="AJ166" s="1">
        <v>0</v>
      </c>
    </row>
    <row r="167" spans="1:36" x14ac:dyDescent="0.3">
      <c r="A167" s="1">
        <v>4</v>
      </c>
      <c r="B167" s="1" t="s">
        <v>14</v>
      </c>
      <c r="C167" s="1" t="s">
        <v>295</v>
      </c>
      <c r="D167" s="1" t="s">
        <v>16</v>
      </c>
      <c r="E167" s="1" t="s">
        <v>17</v>
      </c>
      <c r="F167" s="1" t="s">
        <v>18</v>
      </c>
      <c r="G167" s="1" t="s">
        <v>19</v>
      </c>
      <c r="H167" s="1" t="s">
        <v>299</v>
      </c>
      <c r="I167" s="1" t="s">
        <v>21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0</v>
      </c>
      <c r="AJ167" s="1">
        <v>0</v>
      </c>
    </row>
    <row r="168" spans="1:36" x14ac:dyDescent="0.3">
      <c r="A168" s="1">
        <v>5</v>
      </c>
      <c r="B168" s="1" t="s">
        <v>14</v>
      </c>
      <c r="C168" s="1" t="s">
        <v>295</v>
      </c>
      <c r="D168" s="1" t="s">
        <v>16</v>
      </c>
      <c r="E168" s="1" t="s">
        <v>17</v>
      </c>
      <c r="F168" s="1" t="s">
        <v>29</v>
      </c>
      <c r="G168" s="1" t="s">
        <v>61</v>
      </c>
      <c r="H168" s="1" t="s">
        <v>300</v>
      </c>
      <c r="I168" s="1" t="s">
        <v>26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x14ac:dyDescent="0.3">
      <c r="A169" s="1">
        <v>6</v>
      </c>
      <c r="B169" s="1" t="s">
        <v>14</v>
      </c>
      <c r="C169" s="1" t="s">
        <v>295</v>
      </c>
      <c r="D169" s="1" t="s">
        <v>16</v>
      </c>
      <c r="E169" s="1" t="s">
        <v>17</v>
      </c>
      <c r="F169" s="1" t="s">
        <v>29</v>
      </c>
      <c r="G169" s="1" t="s">
        <v>61</v>
      </c>
      <c r="H169" s="1" t="s">
        <v>301</v>
      </c>
      <c r="I169" s="1" t="s">
        <v>26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x14ac:dyDescent="0.3">
      <c r="A170" s="1">
        <v>7</v>
      </c>
      <c r="B170" s="1" t="s">
        <v>14</v>
      </c>
      <c r="C170" s="1" t="s">
        <v>295</v>
      </c>
      <c r="D170" s="1" t="s">
        <v>16</v>
      </c>
      <c r="E170" s="1" t="s">
        <v>17</v>
      </c>
      <c r="F170" s="1" t="s">
        <v>18</v>
      </c>
      <c r="G170" s="1" t="s">
        <v>19</v>
      </c>
      <c r="H170" s="1" t="s">
        <v>302</v>
      </c>
      <c r="I170" s="1" t="s">
        <v>198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x14ac:dyDescent="0.3">
      <c r="A171" s="1">
        <v>8</v>
      </c>
      <c r="B171" s="1" t="s">
        <v>14</v>
      </c>
      <c r="C171" s="1" t="s">
        <v>295</v>
      </c>
      <c r="D171" s="1" t="s">
        <v>16</v>
      </c>
      <c r="E171" s="1" t="s">
        <v>17</v>
      </c>
      <c r="F171" s="1" t="s">
        <v>40</v>
      </c>
      <c r="G171" s="1" t="s">
        <v>242</v>
      </c>
      <c r="H171" s="1" t="s">
        <v>303</v>
      </c>
      <c r="I171" s="1" t="s">
        <v>26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x14ac:dyDescent="0.3">
      <c r="A172" s="1">
        <v>9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29</v>
      </c>
      <c r="G172" s="1" t="s">
        <v>61</v>
      </c>
      <c r="H172" s="1" t="s">
        <v>304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x14ac:dyDescent="0.3">
      <c r="A173" s="1">
        <v>10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29</v>
      </c>
      <c r="G173" s="1" t="s">
        <v>61</v>
      </c>
      <c r="H173" s="1" t="s">
        <v>305</v>
      </c>
      <c r="I173" s="1" t="s">
        <v>26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x14ac:dyDescent="0.3">
      <c r="A174" s="1">
        <v>11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29</v>
      </c>
      <c r="G174" s="1" t="s">
        <v>61</v>
      </c>
      <c r="H174" s="1" t="s">
        <v>306</v>
      </c>
      <c r="I174" s="1" t="s">
        <v>26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x14ac:dyDescent="0.3">
      <c r="A175" s="1">
        <v>12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29</v>
      </c>
      <c r="G175" s="1" t="s">
        <v>61</v>
      </c>
      <c r="H175" s="1" t="s">
        <v>307</v>
      </c>
      <c r="I175" s="1" t="s">
        <v>26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x14ac:dyDescent="0.3">
      <c r="A176" s="1">
        <v>13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18</v>
      </c>
      <c r="G176" s="1" t="s">
        <v>69</v>
      </c>
      <c r="H176" s="1" t="s">
        <v>308</v>
      </c>
      <c r="I176" s="1" t="s">
        <v>21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x14ac:dyDescent="0.3">
      <c r="A177" s="1">
        <v>14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18</v>
      </c>
      <c r="G177" s="1" t="s">
        <v>69</v>
      </c>
      <c r="H177" s="1" t="s">
        <v>309</v>
      </c>
      <c r="I177" s="1" t="s">
        <v>21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x14ac:dyDescent="0.3">
      <c r="A178" s="1">
        <v>15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310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x14ac:dyDescent="0.3">
      <c r="A179" s="1">
        <v>16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29</v>
      </c>
      <c r="G179" s="1" t="s">
        <v>79</v>
      </c>
      <c r="H179" s="1" t="s">
        <v>312</v>
      </c>
      <c r="I179" s="1" t="s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x14ac:dyDescent="0.3">
      <c r="A180" s="1">
        <v>17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18</v>
      </c>
      <c r="G180" s="1" t="s">
        <v>104</v>
      </c>
      <c r="H180" s="1" t="s">
        <v>314</v>
      </c>
      <c r="I180" s="1" t="s">
        <v>21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x14ac:dyDescent="0.3">
      <c r="A181" s="1">
        <v>18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29</v>
      </c>
      <c r="G181" s="1" t="s">
        <v>79</v>
      </c>
      <c r="H181" s="1" t="s">
        <v>316</v>
      </c>
      <c r="I181" s="1" t="s">
        <v>26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x14ac:dyDescent="0.3">
      <c r="A182" s="1">
        <v>19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29</v>
      </c>
      <c r="G182" s="1" t="s">
        <v>79</v>
      </c>
      <c r="H182" s="1" t="s">
        <v>318</v>
      </c>
      <c r="I182" s="1" t="s">
        <v>26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x14ac:dyDescent="0.3">
      <c r="A183" s="1">
        <v>20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18</v>
      </c>
      <c r="G183" s="1" t="s">
        <v>104</v>
      </c>
      <c r="H183" s="1" t="s">
        <v>320</v>
      </c>
      <c r="I183" s="1" t="s">
        <v>21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x14ac:dyDescent="0.3">
      <c r="A184" s="1">
        <v>21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29</v>
      </c>
      <c r="G184" s="1" t="s">
        <v>85</v>
      </c>
      <c r="H184" s="1" t="s">
        <v>321</v>
      </c>
      <c r="I184" s="1" t="s">
        <v>26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x14ac:dyDescent="0.3">
      <c r="A185" s="1">
        <v>22</v>
      </c>
      <c r="B185" s="1" t="s">
        <v>14</v>
      </c>
      <c r="C185" s="1" t="s">
        <v>295</v>
      </c>
      <c r="D185" s="1" t="s">
        <v>598</v>
      </c>
      <c r="E185" s="1" t="s">
        <v>17</v>
      </c>
      <c r="F185" s="1" t="s">
        <v>49</v>
      </c>
      <c r="G185" s="1" t="s">
        <v>88</v>
      </c>
      <c r="H185" s="1" t="s">
        <v>189</v>
      </c>
      <c r="I185" s="1" t="s">
        <v>49</v>
      </c>
      <c r="J185" s="1">
        <v>11</v>
      </c>
      <c r="K185" s="1">
        <v>818</v>
      </c>
      <c r="L185" s="1">
        <v>803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x14ac:dyDescent="0.3">
      <c r="A186" s="1">
        <v>23</v>
      </c>
      <c r="B186" s="1" t="s">
        <v>14</v>
      </c>
      <c r="C186" s="1" t="s">
        <v>295</v>
      </c>
      <c r="D186" s="1" t="s">
        <v>340</v>
      </c>
      <c r="E186" s="1" t="s">
        <v>17</v>
      </c>
      <c r="F186" s="1" t="s">
        <v>49</v>
      </c>
      <c r="G186" s="1" t="s">
        <v>88</v>
      </c>
      <c r="H186" s="1" t="s">
        <v>191</v>
      </c>
      <c r="I186" s="1" t="s">
        <v>49</v>
      </c>
      <c r="J186" s="1">
        <v>16</v>
      </c>
      <c r="K186" s="1">
        <v>1615</v>
      </c>
      <c r="L186" s="1">
        <v>1615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0</v>
      </c>
      <c r="AJ186" s="1">
        <v>0</v>
      </c>
    </row>
    <row r="187" spans="1:36" x14ac:dyDescent="0.3">
      <c r="A187" s="1">
        <v>24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29</v>
      </c>
      <c r="G187" s="1" t="s">
        <v>246</v>
      </c>
      <c r="H187" s="1" t="s">
        <v>324</v>
      </c>
      <c r="I187" s="1" t="s">
        <v>26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25</v>
      </c>
      <c r="B188" s="1" t="s">
        <v>14</v>
      </c>
      <c r="C188" s="1" t="s">
        <v>295</v>
      </c>
      <c r="D188" s="1" t="s">
        <v>16</v>
      </c>
      <c r="E188" s="1" t="s">
        <v>17</v>
      </c>
      <c r="F188" s="1" t="s">
        <v>29</v>
      </c>
      <c r="G188" s="1" t="s">
        <v>30</v>
      </c>
      <c r="H188" s="1" t="s">
        <v>325</v>
      </c>
      <c r="I188" s="1" t="s">
        <v>26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26</v>
      </c>
      <c r="B189" s="1" t="s">
        <v>14</v>
      </c>
      <c r="C189" s="1" t="s">
        <v>295</v>
      </c>
      <c r="D189" s="1" t="s">
        <v>444</v>
      </c>
      <c r="E189" s="1" t="s">
        <v>32</v>
      </c>
      <c r="F189" s="1" t="s">
        <v>75</v>
      </c>
      <c r="G189" s="1" t="s">
        <v>76</v>
      </c>
      <c r="H189" s="1" t="s">
        <v>326</v>
      </c>
      <c r="I189" s="1" t="s">
        <v>26</v>
      </c>
      <c r="J189" s="1">
        <v>1</v>
      </c>
      <c r="K189" s="1">
        <v>58</v>
      </c>
      <c r="L189" s="1">
        <v>58</v>
      </c>
      <c r="M189" s="1">
        <v>70000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70000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70000</v>
      </c>
      <c r="AJ189" s="1">
        <v>1206</v>
      </c>
    </row>
    <row r="190" spans="1:36" x14ac:dyDescent="0.3">
      <c r="A190" s="1">
        <v>27</v>
      </c>
      <c r="B190" s="1" t="s">
        <v>14</v>
      </c>
      <c r="C190" s="1" t="s">
        <v>295</v>
      </c>
      <c r="D190" s="1" t="s">
        <v>16</v>
      </c>
      <c r="E190" s="1" t="s">
        <v>17</v>
      </c>
      <c r="F190" s="1" t="s">
        <v>37</v>
      </c>
      <c r="G190" s="1" t="s">
        <v>83</v>
      </c>
      <c r="H190" s="1" t="s">
        <v>327</v>
      </c>
      <c r="I190" s="1" t="s">
        <v>21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x14ac:dyDescent="0.3">
      <c r="A191" s="1">
        <v>28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37</v>
      </c>
      <c r="G191" s="1" t="s">
        <v>38</v>
      </c>
      <c r="H191" s="1" t="s">
        <v>328</v>
      </c>
      <c r="I191" s="1" t="s">
        <v>21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x14ac:dyDescent="0.3">
      <c r="A192" s="1">
        <v>29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37</v>
      </c>
      <c r="G192" s="1" t="s">
        <v>38</v>
      </c>
      <c r="H192" s="1" t="s">
        <v>329</v>
      </c>
      <c r="I192" s="1" t="s">
        <v>21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30</v>
      </c>
      <c r="B193" s="1" t="s">
        <v>14</v>
      </c>
      <c r="C193" s="1" t="s">
        <v>295</v>
      </c>
      <c r="D193" s="1" t="s">
        <v>330</v>
      </c>
      <c r="E193" s="1" t="s">
        <v>32</v>
      </c>
      <c r="F193" s="1" t="s">
        <v>29</v>
      </c>
      <c r="G193" s="1" t="s">
        <v>268</v>
      </c>
      <c r="H193" s="1" t="s">
        <v>331</v>
      </c>
      <c r="I193" s="1" t="s">
        <v>26</v>
      </c>
      <c r="J193" s="1">
        <v>22</v>
      </c>
      <c r="K193" s="1">
        <v>2462</v>
      </c>
      <c r="L193" s="1">
        <v>2462</v>
      </c>
      <c r="M193" s="1">
        <v>437000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437000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437000</v>
      </c>
      <c r="AJ193" s="1">
        <v>177</v>
      </c>
    </row>
    <row r="194" spans="1:36" x14ac:dyDescent="0.3">
      <c r="A194" s="1">
        <v>31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37</v>
      </c>
      <c r="G194" s="1" t="s">
        <v>38</v>
      </c>
      <c r="H194" s="1" t="s">
        <v>332</v>
      </c>
      <c r="I194" s="1" t="s">
        <v>21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x14ac:dyDescent="0.3">
      <c r="A195" s="1">
        <v>32</v>
      </c>
      <c r="B195" s="1" t="s">
        <v>14</v>
      </c>
      <c r="C195" s="1" t="s">
        <v>295</v>
      </c>
      <c r="D195" s="1" t="s">
        <v>346</v>
      </c>
      <c r="E195" s="1" t="s">
        <v>17</v>
      </c>
      <c r="F195" s="1" t="s">
        <v>49</v>
      </c>
      <c r="G195" s="1" t="s">
        <v>101</v>
      </c>
      <c r="H195" s="1" t="s">
        <v>200</v>
      </c>
      <c r="I195" s="1" t="s">
        <v>49</v>
      </c>
      <c r="J195" s="1">
        <v>20</v>
      </c>
      <c r="K195" s="1">
        <v>1498</v>
      </c>
      <c r="L195" s="1">
        <v>1498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x14ac:dyDescent="0.3">
      <c r="A196" s="1">
        <v>33</v>
      </c>
      <c r="B196" s="1" t="s">
        <v>14</v>
      </c>
      <c r="C196" s="1" t="s">
        <v>295</v>
      </c>
      <c r="D196" s="1" t="s">
        <v>598</v>
      </c>
      <c r="E196" s="1" t="s">
        <v>17</v>
      </c>
      <c r="F196" s="1" t="s">
        <v>49</v>
      </c>
      <c r="G196" s="1" t="s">
        <v>101</v>
      </c>
      <c r="H196" s="1" t="s">
        <v>202</v>
      </c>
      <c r="I196" s="1" t="s">
        <v>49</v>
      </c>
      <c r="J196" s="1">
        <v>19</v>
      </c>
      <c r="K196" s="1">
        <v>2507</v>
      </c>
      <c r="L196" s="1">
        <v>2507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0</v>
      </c>
      <c r="AJ196" s="1">
        <v>0</v>
      </c>
    </row>
    <row r="197" spans="1:36" x14ac:dyDescent="0.3">
      <c r="A197" s="1">
        <v>34</v>
      </c>
      <c r="B197" s="1" t="s">
        <v>14</v>
      </c>
      <c r="C197" s="1" t="s">
        <v>295</v>
      </c>
      <c r="D197" s="1" t="s">
        <v>16</v>
      </c>
      <c r="E197" s="1" t="s">
        <v>17</v>
      </c>
      <c r="F197" s="1" t="s">
        <v>18</v>
      </c>
      <c r="G197" s="1" t="s">
        <v>104</v>
      </c>
      <c r="H197" s="1" t="s">
        <v>334</v>
      </c>
      <c r="I197" s="1" t="s">
        <v>21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0</v>
      </c>
      <c r="AJ197" s="1">
        <v>0</v>
      </c>
    </row>
    <row r="198" spans="1:36" x14ac:dyDescent="0.3">
      <c r="A198" s="1">
        <v>35</v>
      </c>
      <c r="B198" s="1" t="s">
        <v>14</v>
      </c>
      <c r="C198" s="1" t="s">
        <v>295</v>
      </c>
      <c r="D198" s="1" t="s">
        <v>335</v>
      </c>
      <c r="E198" s="1" t="s">
        <v>17</v>
      </c>
      <c r="F198" s="1" t="s">
        <v>18</v>
      </c>
      <c r="G198" s="1" t="s">
        <v>107</v>
      </c>
      <c r="H198" s="1" t="s">
        <v>336</v>
      </c>
      <c r="I198" s="1" t="s">
        <v>21</v>
      </c>
      <c r="J198" s="1">
        <v>15</v>
      </c>
      <c r="K198" s="1">
        <v>2382</v>
      </c>
      <c r="L198" s="1">
        <v>2382</v>
      </c>
      <c r="M198" s="1">
        <v>249000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249000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249000</v>
      </c>
      <c r="AJ198" s="1">
        <v>104</v>
      </c>
    </row>
    <row r="199" spans="1:36" x14ac:dyDescent="0.3">
      <c r="A199" s="1">
        <v>36</v>
      </c>
      <c r="B199" s="1" t="s">
        <v>14</v>
      </c>
      <c r="C199" s="1" t="s">
        <v>295</v>
      </c>
      <c r="D199" s="1" t="s">
        <v>565</v>
      </c>
      <c r="E199" s="1" t="s">
        <v>17</v>
      </c>
      <c r="F199" s="1" t="s">
        <v>29</v>
      </c>
      <c r="G199" s="1" t="s">
        <v>61</v>
      </c>
      <c r="H199" s="1" t="s">
        <v>339</v>
      </c>
      <c r="I199" s="1" t="s">
        <v>26</v>
      </c>
      <c r="J199" s="1">
        <v>21</v>
      </c>
      <c r="K199" s="1">
        <v>2607</v>
      </c>
      <c r="L199" s="1">
        <v>2607</v>
      </c>
      <c r="M199" s="1">
        <v>253000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253000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253000</v>
      </c>
      <c r="AJ199" s="1">
        <v>97</v>
      </c>
    </row>
    <row r="200" spans="1:36" x14ac:dyDescent="0.3">
      <c r="A200" s="1">
        <v>37</v>
      </c>
      <c r="B200" s="1" t="s">
        <v>14</v>
      </c>
      <c r="C200" s="1" t="s">
        <v>295</v>
      </c>
      <c r="D200" s="1" t="s">
        <v>333</v>
      </c>
      <c r="E200" s="1" t="s">
        <v>17</v>
      </c>
      <c r="F200" s="1" t="s">
        <v>18</v>
      </c>
      <c r="G200" s="1" t="s">
        <v>69</v>
      </c>
      <c r="H200" s="1" t="s">
        <v>341</v>
      </c>
      <c r="I200" s="1" t="s">
        <v>21</v>
      </c>
      <c r="J200" s="1">
        <v>15</v>
      </c>
      <c r="K200" s="1">
        <v>3811</v>
      </c>
      <c r="L200" s="1">
        <v>3811</v>
      </c>
      <c r="M200" s="1">
        <v>369000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369000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369000</v>
      </c>
      <c r="AJ200" s="1">
        <v>96</v>
      </c>
    </row>
    <row r="201" spans="1:36" x14ac:dyDescent="0.3">
      <c r="A201" s="1">
        <v>38</v>
      </c>
      <c r="B201" s="1" t="s">
        <v>14</v>
      </c>
      <c r="C201" s="1" t="s">
        <v>295</v>
      </c>
      <c r="D201" s="1" t="s">
        <v>444</v>
      </c>
      <c r="E201" s="1" t="s">
        <v>17</v>
      </c>
      <c r="F201" s="1" t="s">
        <v>49</v>
      </c>
      <c r="G201" s="1" t="s">
        <v>101</v>
      </c>
      <c r="H201" s="1" t="s">
        <v>215</v>
      </c>
      <c r="I201" s="1" t="s">
        <v>49</v>
      </c>
      <c r="J201" s="1">
        <v>11</v>
      </c>
      <c r="K201" s="1">
        <v>1161</v>
      </c>
      <c r="L201" s="1">
        <v>1161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0</v>
      </c>
      <c r="AJ201" s="1">
        <v>0</v>
      </c>
    </row>
    <row r="202" spans="1:36" x14ac:dyDescent="0.3">
      <c r="A202" s="1">
        <v>39</v>
      </c>
      <c r="B202" s="1" t="s">
        <v>14</v>
      </c>
      <c r="C202" s="1" t="s">
        <v>295</v>
      </c>
      <c r="D202" s="1" t="s">
        <v>344</v>
      </c>
      <c r="E202" s="1" t="s">
        <v>17</v>
      </c>
      <c r="F202" s="1" t="s">
        <v>49</v>
      </c>
      <c r="G202" s="1" t="s">
        <v>101</v>
      </c>
      <c r="H202" s="1" t="s">
        <v>343</v>
      </c>
      <c r="I202" s="1" t="s">
        <v>49</v>
      </c>
      <c r="J202" s="1">
        <v>22</v>
      </c>
      <c r="K202" s="1">
        <v>3369</v>
      </c>
      <c r="L202" s="1">
        <v>3369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0</v>
      </c>
      <c r="AJ202" s="1">
        <v>0</v>
      </c>
    </row>
    <row r="203" spans="1:36" x14ac:dyDescent="0.3">
      <c r="A203" s="1">
        <v>40</v>
      </c>
      <c r="B203" s="1" t="s">
        <v>14</v>
      </c>
      <c r="C203" s="1" t="s">
        <v>295</v>
      </c>
      <c r="D203" s="1" t="s">
        <v>348</v>
      </c>
      <c r="E203" s="1" t="s">
        <v>17</v>
      </c>
      <c r="F203" s="1" t="s">
        <v>40</v>
      </c>
      <c r="G203" s="1" t="s">
        <v>55</v>
      </c>
      <c r="H203" s="1" t="s">
        <v>349</v>
      </c>
      <c r="I203" s="1" t="s">
        <v>21</v>
      </c>
      <c r="J203" s="1">
        <v>16</v>
      </c>
      <c r="K203" s="1">
        <v>2368</v>
      </c>
      <c r="L203" s="1">
        <v>2368</v>
      </c>
      <c r="M203" s="1">
        <v>210000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210000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210000</v>
      </c>
      <c r="AJ203" s="1">
        <v>88</v>
      </c>
    </row>
    <row r="204" spans="1:36" x14ac:dyDescent="0.3">
      <c r="A204" s="1">
        <v>41</v>
      </c>
      <c r="B204" s="1" t="s">
        <v>14</v>
      </c>
      <c r="C204" s="1" t="s">
        <v>295</v>
      </c>
      <c r="D204" s="1" t="s">
        <v>337</v>
      </c>
      <c r="E204" s="1" t="s">
        <v>17</v>
      </c>
      <c r="F204" s="1" t="s">
        <v>29</v>
      </c>
      <c r="G204" s="1" t="s">
        <v>61</v>
      </c>
      <c r="H204" s="1" t="s">
        <v>351</v>
      </c>
      <c r="I204" s="1" t="s">
        <v>26</v>
      </c>
      <c r="J204" s="1">
        <v>21</v>
      </c>
      <c r="K204" s="1">
        <v>3115</v>
      </c>
      <c r="L204" s="1">
        <v>3115</v>
      </c>
      <c r="M204" s="1">
        <v>346000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346000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346000</v>
      </c>
      <c r="AJ204" s="1">
        <v>111</v>
      </c>
    </row>
    <row r="205" spans="1:36" x14ac:dyDescent="0.3">
      <c r="A205" s="1">
        <v>42</v>
      </c>
      <c r="B205" s="1" t="s">
        <v>14</v>
      </c>
      <c r="C205" s="1" t="s">
        <v>295</v>
      </c>
      <c r="D205" s="1" t="s">
        <v>570</v>
      </c>
      <c r="E205" s="1" t="s">
        <v>17</v>
      </c>
      <c r="F205" s="1" t="s">
        <v>29</v>
      </c>
      <c r="G205" s="1" t="s">
        <v>246</v>
      </c>
      <c r="H205" s="1" t="s">
        <v>353</v>
      </c>
      <c r="I205" s="1" t="s">
        <v>26</v>
      </c>
      <c r="J205" s="1">
        <v>20</v>
      </c>
      <c r="K205" s="1">
        <v>967</v>
      </c>
      <c r="L205" s="1">
        <v>967</v>
      </c>
      <c r="M205" s="1">
        <v>168000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168000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168000</v>
      </c>
      <c r="AJ205" s="1">
        <v>173</v>
      </c>
    </row>
    <row r="206" spans="1:36" x14ac:dyDescent="0.3">
      <c r="A206" s="1">
        <v>43</v>
      </c>
      <c r="B206" s="1" t="s">
        <v>14</v>
      </c>
      <c r="C206" s="1" t="s">
        <v>295</v>
      </c>
      <c r="D206" s="1" t="s">
        <v>571</v>
      </c>
      <c r="E206" s="1" t="s">
        <v>32</v>
      </c>
      <c r="F206" s="1" t="s">
        <v>29</v>
      </c>
      <c r="G206" s="1" t="s">
        <v>33</v>
      </c>
      <c r="H206" s="1" t="s">
        <v>354</v>
      </c>
      <c r="I206" s="1" t="s">
        <v>26</v>
      </c>
      <c r="J206" s="1">
        <v>19</v>
      </c>
      <c r="K206" s="1">
        <v>2254</v>
      </c>
      <c r="L206" s="1">
        <v>2254</v>
      </c>
      <c r="M206" s="1">
        <v>290000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290000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290000</v>
      </c>
      <c r="AJ206" s="1">
        <v>128</v>
      </c>
    </row>
    <row r="207" spans="1:36" x14ac:dyDescent="0.3">
      <c r="A207" s="1">
        <v>44</v>
      </c>
      <c r="B207" s="1" t="s">
        <v>14</v>
      </c>
      <c r="C207" s="1" t="s">
        <v>295</v>
      </c>
      <c r="D207" s="1" t="s">
        <v>16</v>
      </c>
      <c r="E207" s="1" t="s">
        <v>17</v>
      </c>
      <c r="F207" s="1" t="s">
        <v>29</v>
      </c>
      <c r="G207" s="1" t="s">
        <v>98</v>
      </c>
      <c r="H207" s="1" t="s">
        <v>355</v>
      </c>
      <c r="I207" s="1" t="s">
        <v>26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0</v>
      </c>
      <c r="AJ207" s="1">
        <v>0</v>
      </c>
    </row>
    <row r="208" spans="1:36" x14ac:dyDescent="0.3">
      <c r="A208" s="1">
        <v>45</v>
      </c>
      <c r="B208" s="1" t="s">
        <v>14</v>
      </c>
      <c r="C208" s="1" t="s">
        <v>295</v>
      </c>
      <c r="D208" s="1" t="s">
        <v>567</v>
      </c>
      <c r="E208" s="1" t="s">
        <v>17</v>
      </c>
      <c r="F208" s="1" t="s">
        <v>29</v>
      </c>
      <c r="G208" s="1" t="s">
        <v>61</v>
      </c>
      <c r="H208" s="1" t="s">
        <v>356</v>
      </c>
      <c r="I208" s="1" t="s">
        <v>26</v>
      </c>
      <c r="J208" s="1">
        <v>22</v>
      </c>
      <c r="K208" s="1">
        <v>2318</v>
      </c>
      <c r="L208" s="1">
        <v>2318</v>
      </c>
      <c r="M208" s="1">
        <v>264000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264000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264000</v>
      </c>
      <c r="AJ208" s="1">
        <v>113</v>
      </c>
    </row>
    <row r="209" spans="1:36" x14ac:dyDescent="0.3">
      <c r="A209" s="1">
        <v>46</v>
      </c>
      <c r="B209" s="1" t="s">
        <v>14</v>
      </c>
      <c r="C209" s="1" t="s">
        <v>295</v>
      </c>
      <c r="D209" s="1" t="s">
        <v>542</v>
      </c>
      <c r="E209" s="1" t="s">
        <v>17</v>
      </c>
      <c r="F209" s="1" t="s">
        <v>29</v>
      </c>
      <c r="G209" s="1" t="s">
        <v>61</v>
      </c>
      <c r="H209" s="1" t="s">
        <v>357</v>
      </c>
      <c r="I209" s="1" t="s">
        <v>26</v>
      </c>
      <c r="J209" s="1">
        <v>21</v>
      </c>
      <c r="K209" s="1">
        <v>3689</v>
      </c>
      <c r="L209" s="1">
        <v>3689</v>
      </c>
      <c r="M209" s="1">
        <v>305000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305000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305000</v>
      </c>
      <c r="AJ209" s="1">
        <v>82</v>
      </c>
    </row>
    <row r="210" spans="1:36" x14ac:dyDescent="0.3">
      <c r="A210" s="1">
        <v>47</v>
      </c>
      <c r="B210" s="1" t="s">
        <v>14</v>
      </c>
      <c r="C210" s="1" t="s">
        <v>295</v>
      </c>
      <c r="D210" s="1" t="s">
        <v>565</v>
      </c>
      <c r="E210" s="1" t="s">
        <v>17</v>
      </c>
      <c r="F210" s="1" t="s">
        <v>29</v>
      </c>
      <c r="G210" s="1" t="s">
        <v>61</v>
      </c>
      <c r="H210" s="1" t="s">
        <v>358</v>
      </c>
      <c r="I210" s="1" t="s">
        <v>26</v>
      </c>
      <c r="J210" s="1">
        <v>21</v>
      </c>
      <c r="K210" s="1">
        <v>3254</v>
      </c>
      <c r="L210" s="1">
        <v>3254</v>
      </c>
      <c r="M210" s="1">
        <v>324000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324000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324000</v>
      </c>
      <c r="AJ210" s="1">
        <v>99</v>
      </c>
    </row>
    <row r="211" spans="1:36" x14ac:dyDescent="0.3">
      <c r="A211" s="1">
        <v>48</v>
      </c>
      <c r="B211" s="1" t="s">
        <v>14</v>
      </c>
      <c r="C211" s="1" t="s">
        <v>295</v>
      </c>
      <c r="D211" s="1" t="s">
        <v>16</v>
      </c>
      <c r="E211" s="1" t="s">
        <v>17</v>
      </c>
      <c r="F211" s="1" t="s">
        <v>37</v>
      </c>
      <c r="G211" s="1" t="s">
        <v>38</v>
      </c>
      <c r="H211" s="1" t="s">
        <v>359</v>
      </c>
      <c r="I211" s="1" t="s">
        <v>21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0</v>
      </c>
      <c r="AJ211" s="1">
        <v>0</v>
      </c>
    </row>
    <row r="212" spans="1:36" x14ac:dyDescent="0.3">
      <c r="A212" s="1">
        <v>49</v>
      </c>
      <c r="B212" s="1" t="s">
        <v>14</v>
      </c>
      <c r="C212" s="1" t="s">
        <v>295</v>
      </c>
      <c r="D212" s="1" t="s">
        <v>16</v>
      </c>
      <c r="E212" s="1" t="s">
        <v>17</v>
      </c>
      <c r="F212" s="1" t="s">
        <v>29</v>
      </c>
      <c r="G212" s="1" t="s">
        <v>61</v>
      </c>
      <c r="H212" s="1" t="s">
        <v>360</v>
      </c>
      <c r="I212" s="1" t="s">
        <v>26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x14ac:dyDescent="0.3">
      <c r="A213" s="1">
        <v>50</v>
      </c>
      <c r="B213" s="1" t="s">
        <v>14</v>
      </c>
      <c r="C213" s="1" t="s">
        <v>295</v>
      </c>
      <c r="D213" s="1" t="s">
        <v>16</v>
      </c>
      <c r="E213" s="1" t="s">
        <v>17</v>
      </c>
      <c r="F213" s="1" t="s">
        <v>29</v>
      </c>
      <c r="G213" s="1" t="s">
        <v>61</v>
      </c>
      <c r="H213" s="1" t="s">
        <v>361</v>
      </c>
      <c r="I213" s="1" t="s">
        <v>26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x14ac:dyDescent="0.3">
      <c r="A214" s="1">
        <v>51</v>
      </c>
      <c r="B214" s="1" t="s">
        <v>14</v>
      </c>
      <c r="C214" s="1" t="s">
        <v>295</v>
      </c>
      <c r="D214" s="1" t="s">
        <v>16</v>
      </c>
      <c r="E214" s="1" t="s">
        <v>17</v>
      </c>
      <c r="F214" s="1" t="s">
        <v>29</v>
      </c>
      <c r="G214" s="1" t="s">
        <v>61</v>
      </c>
      <c r="H214" s="1" t="s">
        <v>362</v>
      </c>
      <c r="I214" s="1" t="s">
        <v>26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0</v>
      </c>
      <c r="AJ214" s="1">
        <v>0</v>
      </c>
    </row>
    <row r="215" spans="1:36" x14ac:dyDescent="0.3">
      <c r="A215" s="1">
        <v>52</v>
      </c>
      <c r="B215" s="1" t="s">
        <v>14</v>
      </c>
      <c r="C215" s="1" t="s">
        <v>295</v>
      </c>
      <c r="D215" s="1" t="s">
        <v>16</v>
      </c>
      <c r="E215" s="1" t="s">
        <v>17</v>
      </c>
      <c r="F215" s="1" t="s">
        <v>29</v>
      </c>
      <c r="G215" s="1" t="s">
        <v>363</v>
      </c>
      <c r="H215" s="1" t="s">
        <v>364</v>
      </c>
      <c r="I215" s="1" t="s">
        <v>21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0</v>
      </c>
      <c r="AJ215" s="1">
        <v>0</v>
      </c>
    </row>
    <row r="216" spans="1:36" x14ac:dyDescent="0.3">
      <c r="A216" s="1">
        <v>53</v>
      </c>
      <c r="B216" s="1" t="s">
        <v>14</v>
      </c>
      <c r="C216" s="1" t="s">
        <v>295</v>
      </c>
      <c r="D216" s="1" t="s">
        <v>16</v>
      </c>
      <c r="E216" s="1" t="s">
        <v>17</v>
      </c>
      <c r="F216" s="1" t="s">
        <v>37</v>
      </c>
      <c r="G216" s="1" t="s">
        <v>83</v>
      </c>
      <c r="H216" s="1" t="s">
        <v>365</v>
      </c>
      <c r="I216" s="1" t="s">
        <v>21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0</v>
      </c>
      <c r="AJ216" s="1">
        <v>0</v>
      </c>
    </row>
    <row r="217" spans="1:36" x14ac:dyDescent="0.3">
      <c r="A217" s="1">
        <v>54</v>
      </c>
      <c r="B217" s="1" t="s">
        <v>14</v>
      </c>
      <c r="C217" s="1" t="s">
        <v>295</v>
      </c>
      <c r="D217" s="1" t="s">
        <v>16</v>
      </c>
      <c r="E217" s="1" t="s">
        <v>17</v>
      </c>
      <c r="F217" s="1" t="s">
        <v>29</v>
      </c>
      <c r="G217" s="1" t="s">
        <v>44</v>
      </c>
      <c r="H217" s="1" t="s">
        <v>366</v>
      </c>
      <c r="I217" s="1" t="s">
        <v>21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0</v>
      </c>
      <c r="AJ217" s="1">
        <v>0</v>
      </c>
    </row>
    <row r="218" spans="1:36" x14ac:dyDescent="0.3">
      <c r="A218" s="1">
        <v>55</v>
      </c>
      <c r="B218" s="1" t="s">
        <v>14</v>
      </c>
      <c r="C218" s="1" t="s">
        <v>295</v>
      </c>
      <c r="D218" s="1" t="s">
        <v>16</v>
      </c>
      <c r="E218" s="1" t="s">
        <v>17</v>
      </c>
      <c r="F218" s="1" t="s">
        <v>29</v>
      </c>
      <c r="G218" s="1" t="s">
        <v>44</v>
      </c>
      <c r="H218" s="1" t="s">
        <v>367</v>
      </c>
      <c r="I218" s="1" t="s">
        <v>21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0</v>
      </c>
      <c r="AJ218" s="1">
        <v>0</v>
      </c>
    </row>
    <row r="219" spans="1:36" x14ac:dyDescent="0.3">
      <c r="A219" s="1">
        <v>56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18</v>
      </c>
      <c r="G219" s="1" t="s">
        <v>368</v>
      </c>
      <c r="H219" s="1" t="s">
        <v>369</v>
      </c>
      <c r="I219" s="1" t="s">
        <v>21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x14ac:dyDescent="0.3">
      <c r="A220" s="1">
        <v>57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18</v>
      </c>
      <c r="G220" s="1" t="s">
        <v>368</v>
      </c>
      <c r="H220" s="1" t="s">
        <v>370</v>
      </c>
      <c r="I220" s="1" t="s">
        <v>21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x14ac:dyDescent="0.3">
      <c r="A221" s="1">
        <v>58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18</v>
      </c>
      <c r="G221" s="1" t="s">
        <v>368</v>
      </c>
      <c r="H221" s="1" t="s">
        <v>371</v>
      </c>
      <c r="I221" s="1" t="s">
        <v>21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x14ac:dyDescent="0.3">
      <c r="A222" s="1">
        <v>59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29</v>
      </c>
      <c r="G222" s="1" t="s">
        <v>372</v>
      </c>
      <c r="H222" s="1" t="s">
        <v>373</v>
      </c>
      <c r="I222" s="1" t="s">
        <v>26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x14ac:dyDescent="0.3">
      <c r="A223" s="1">
        <v>60</v>
      </c>
      <c r="B223" s="1" t="s">
        <v>14</v>
      </c>
      <c r="C223" s="1" t="s">
        <v>295</v>
      </c>
      <c r="D223" s="1" t="s">
        <v>16</v>
      </c>
      <c r="E223" s="1" t="s">
        <v>17</v>
      </c>
      <c r="F223" s="1" t="s">
        <v>29</v>
      </c>
      <c r="G223" s="1" t="s">
        <v>372</v>
      </c>
      <c r="H223" s="1" t="s">
        <v>374</v>
      </c>
      <c r="I223" s="1" t="s">
        <v>26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0</v>
      </c>
      <c r="AJ223" s="1">
        <v>0</v>
      </c>
    </row>
    <row r="224" spans="1:36" x14ac:dyDescent="0.3">
      <c r="A224" s="2"/>
      <c r="B224" s="2" t="s">
        <v>47</v>
      </c>
      <c r="C224" s="2" t="s">
        <v>295</v>
      </c>
      <c r="D224" s="2"/>
      <c r="E224" s="2"/>
      <c r="F224" s="2"/>
      <c r="G224" s="2"/>
      <c r="H224" s="2"/>
      <c r="I224" s="2"/>
      <c r="J224" s="2"/>
      <c r="K224" s="2">
        <v>40253</v>
      </c>
      <c r="L224" s="2">
        <v>40238</v>
      </c>
      <c r="M224" s="2">
        <v>3285000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3285000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3285000</v>
      </c>
      <c r="AJ224" s="2"/>
    </row>
    <row r="225" spans="1:36" x14ac:dyDescent="0.3">
      <c r="A225" s="1">
        <v>1</v>
      </c>
      <c r="B225" s="1" t="s">
        <v>14</v>
      </c>
      <c r="C225" s="1" t="s">
        <v>375</v>
      </c>
      <c r="D225" s="1" t="s">
        <v>16</v>
      </c>
      <c r="E225" s="1" t="s">
        <v>32</v>
      </c>
      <c r="F225" s="1" t="s">
        <v>118</v>
      </c>
      <c r="G225" s="1" t="s">
        <v>164</v>
      </c>
      <c r="H225" s="1" t="s">
        <v>376</v>
      </c>
      <c r="I225" s="1" t="s">
        <v>26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0</v>
      </c>
      <c r="AJ225" s="1">
        <v>0</v>
      </c>
    </row>
    <row r="226" spans="1:36" x14ac:dyDescent="0.3">
      <c r="A226" s="1">
        <v>2</v>
      </c>
      <c r="B226" s="1" t="s">
        <v>14</v>
      </c>
      <c r="C226" s="1" t="s">
        <v>375</v>
      </c>
      <c r="D226" s="1" t="s">
        <v>16</v>
      </c>
      <c r="E226" s="1" t="s">
        <v>17</v>
      </c>
      <c r="F226" s="1" t="s">
        <v>49</v>
      </c>
      <c r="G226" s="1" t="s">
        <v>63</v>
      </c>
      <c r="H226" s="1" t="s">
        <v>377</v>
      </c>
      <c r="I226" s="1" t="s">
        <v>49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x14ac:dyDescent="0.3">
      <c r="A227" s="1">
        <v>3</v>
      </c>
      <c r="B227" s="1" t="s">
        <v>14</v>
      </c>
      <c r="C227" s="1" t="s">
        <v>375</v>
      </c>
      <c r="D227" s="1" t="s">
        <v>16</v>
      </c>
      <c r="E227" s="1" t="s">
        <v>17</v>
      </c>
      <c r="F227" s="1" t="s">
        <v>29</v>
      </c>
      <c r="G227" s="1" t="s">
        <v>61</v>
      </c>
      <c r="H227" s="1" t="s">
        <v>378</v>
      </c>
      <c r="I227" s="1" t="s">
        <v>26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1">
        <v>4</v>
      </c>
      <c r="B228" s="1" t="s">
        <v>14</v>
      </c>
      <c r="C228" s="1" t="s">
        <v>375</v>
      </c>
      <c r="D228" s="1" t="s">
        <v>16</v>
      </c>
      <c r="E228" s="1" t="s">
        <v>17</v>
      </c>
      <c r="F228" s="1" t="s">
        <v>29</v>
      </c>
      <c r="G228" s="1" t="s">
        <v>61</v>
      </c>
      <c r="H228" s="1" t="s">
        <v>379</v>
      </c>
      <c r="I228" s="1" t="s">
        <v>26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0</v>
      </c>
      <c r="AJ228" s="1">
        <v>0</v>
      </c>
    </row>
    <row r="229" spans="1:36" x14ac:dyDescent="0.3">
      <c r="A229" s="1">
        <v>5</v>
      </c>
      <c r="B229" s="1" t="s">
        <v>14</v>
      </c>
      <c r="C229" s="1" t="s">
        <v>375</v>
      </c>
      <c r="D229" s="1" t="s">
        <v>16</v>
      </c>
      <c r="E229" s="1" t="s">
        <v>17</v>
      </c>
      <c r="F229" s="1" t="s">
        <v>29</v>
      </c>
      <c r="G229" s="1" t="s">
        <v>61</v>
      </c>
      <c r="H229" s="1" t="s">
        <v>380</v>
      </c>
      <c r="I229" s="1" t="s">
        <v>26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0</v>
      </c>
      <c r="AJ229" s="1">
        <v>0</v>
      </c>
    </row>
    <row r="230" spans="1:36" x14ac:dyDescent="0.3">
      <c r="A230" s="1">
        <v>6</v>
      </c>
      <c r="B230" s="1" t="s">
        <v>14</v>
      </c>
      <c r="C230" s="1" t="s">
        <v>375</v>
      </c>
      <c r="D230" s="1" t="s">
        <v>16</v>
      </c>
      <c r="E230" s="1" t="s">
        <v>17</v>
      </c>
      <c r="F230" s="1" t="s">
        <v>29</v>
      </c>
      <c r="G230" s="1" t="s">
        <v>61</v>
      </c>
      <c r="H230" s="1" t="s">
        <v>381</v>
      </c>
      <c r="I230" s="1" t="s">
        <v>26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x14ac:dyDescent="0.3">
      <c r="A231" s="1">
        <v>7</v>
      </c>
      <c r="B231" s="1" t="s">
        <v>14</v>
      </c>
      <c r="C231" s="1" t="s">
        <v>375</v>
      </c>
      <c r="D231" s="1" t="s">
        <v>16</v>
      </c>
      <c r="E231" s="1" t="s">
        <v>17</v>
      </c>
      <c r="F231" s="1" t="s">
        <v>18</v>
      </c>
      <c r="G231" s="1" t="s">
        <v>69</v>
      </c>
      <c r="H231" s="1" t="s">
        <v>382</v>
      </c>
      <c r="I231" s="1" t="s">
        <v>21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x14ac:dyDescent="0.3">
      <c r="A232" s="1">
        <v>8</v>
      </c>
      <c r="B232" s="1" t="s">
        <v>14</v>
      </c>
      <c r="C232" s="1" t="s">
        <v>375</v>
      </c>
      <c r="D232" s="1" t="s">
        <v>16</v>
      </c>
      <c r="E232" s="1" t="s">
        <v>17</v>
      </c>
      <c r="F232" s="1" t="s">
        <v>29</v>
      </c>
      <c r="G232" s="1" t="s">
        <v>61</v>
      </c>
      <c r="H232" s="1" t="s">
        <v>383</v>
      </c>
      <c r="I232" s="1" t="s">
        <v>26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x14ac:dyDescent="0.3">
      <c r="A233" s="1">
        <v>9</v>
      </c>
      <c r="B233" s="1" t="s">
        <v>14</v>
      </c>
      <c r="C233" s="1" t="s">
        <v>375</v>
      </c>
      <c r="D233" s="1" t="s">
        <v>16</v>
      </c>
      <c r="E233" s="1" t="s">
        <v>17</v>
      </c>
      <c r="F233" s="1" t="s">
        <v>29</v>
      </c>
      <c r="G233" s="1" t="s">
        <v>61</v>
      </c>
      <c r="H233" s="1" t="s">
        <v>384</v>
      </c>
      <c r="I233" s="1" t="s">
        <v>26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x14ac:dyDescent="0.3">
      <c r="A234" s="1">
        <v>10</v>
      </c>
      <c r="B234" s="1" t="s">
        <v>14</v>
      </c>
      <c r="C234" s="1" t="s">
        <v>375</v>
      </c>
      <c r="D234" s="1" t="s">
        <v>16</v>
      </c>
      <c r="E234" s="1" t="s">
        <v>17</v>
      </c>
      <c r="F234" s="1" t="s">
        <v>29</v>
      </c>
      <c r="G234" s="1" t="s">
        <v>61</v>
      </c>
      <c r="H234" s="1" t="s">
        <v>385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x14ac:dyDescent="0.3">
      <c r="A235" s="1">
        <v>11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18</v>
      </c>
      <c r="G235" s="1" t="s">
        <v>19</v>
      </c>
      <c r="H235" s="1" t="s">
        <v>386</v>
      </c>
      <c r="I235" s="1" t="s">
        <v>198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x14ac:dyDescent="0.3">
      <c r="A236" s="1">
        <v>12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29</v>
      </c>
      <c r="G236" s="1" t="s">
        <v>79</v>
      </c>
      <c r="H236" s="1" t="s">
        <v>388</v>
      </c>
      <c r="I236" s="1" t="s">
        <v>26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x14ac:dyDescent="0.3">
      <c r="A237" s="1">
        <v>13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18</v>
      </c>
      <c r="G237" s="1" t="s">
        <v>104</v>
      </c>
      <c r="H237" s="1" t="s">
        <v>390</v>
      </c>
      <c r="I237" s="1" t="s">
        <v>21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x14ac:dyDescent="0.3">
      <c r="A238" s="1">
        <v>14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29</v>
      </c>
      <c r="G238" s="1" t="s">
        <v>195</v>
      </c>
      <c r="H238" s="1" t="s">
        <v>393</v>
      </c>
      <c r="I238" s="1" t="s">
        <v>26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x14ac:dyDescent="0.3">
      <c r="A239" s="1">
        <v>15</v>
      </c>
      <c r="B239" s="1" t="s">
        <v>14</v>
      </c>
      <c r="C239" s="1" t="s">
        <v>375</v>
      </c>
      <c r="D239" s="1" t="s">
        <v>573</v>
      </c>
      <c r="E239" s="1" t="s">
        <v>17</v>
      </c>
      <c r="F239" s="1" t="s">
        <v>49</v>
      </c>
      <c r="G239" s="1" t="s">
        <v>88</v>
      </c>
      <c r="H239" s="1" t="s">
        <v>185</v>
      </c>
      <c r="I239" s="1" t="s">
        <v>49</v>
      </c>
      <c r="J239" s="1">
        <v>5</v>
      </c>
      <c r="K239" s="1">
        <v>302</v>
      </c>
      <c r="L239" s="1">
        <v>302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x14ac:dyDescent="0.3">
      <c r="A240" s="1">
        <v>16</v>
      </c>
      <c r="B240" s="1" t="s">
        <v>14</v>
      </c>
      <c r="C240" s="1" t="s">
        <v>375</v>
      </c>
      <c r="D240" s="1" t="s">
        <v>416</v>
      </c>
      <c r="E240" s="1" t="s">
        <v>17</v>
      </c>
      <c r="F240" s="1" t="s">
        <v>49</v>
      </c>
      <c r="G240" s="1" t="s">
        <v>88</v>
      </c>
      <c r="H240" s="1" t="s">
        <v>187</v>
      </c>
      <c r="I240" s="1" t="s">
        <v>49</v>
      </c>
      <c r="J240" s="1">
        <v>18</v>
      </c>
      <c r="K240" s="1">
        <v>1262</v>
      </c>
      <c r="L240" s="1">
        <v>1262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x14ac:dyDescent="0.3">
      <c r="A241" s="1">
        <v>17</v>
      </c>
      <c r="B241" s="1" t="s">
        <v>14</v>
      </c>
      <c r="C241" s="1" t="s">
        <v>375</v>
      </c>
      <c r="D241" s="1" t="s">
        <v>16</v>
      </c>
      <c r="E241" s="1" t="s">
        <v>17</v>
      </c>
      <c r="F241" s="1" t="s">
        <v>37</v>
      </c>
      <c r="G241" s="1" t="s">
        <v>83</v>
      </c>
      <c r="H241" s="1" t="s">
        <v>396</v>
      </c>
      <c r="I241" s="1" t="s">
        <v>198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0</v>
      </c>
      <c r="AJ241" s="1">
        <v>0</v>
      </c>
    </row>
    <row r="242" spans="1:36" x14ac:dyDescent="0.3">
      <c r="A242" s="1">
        <v>18</v>
      </c>
      <c r="B242" s="1" t="s">
        <v>14</v>
      </c>
      <c r="C242" s="1" t="s">
        <v>375</v>
      </c>
      <c r="D242" s="1" t="s">
        <v>16</v>
      </c>
      <c r="E242" s="1" t="s">
        <v>17</v>
      </c>
      <c r="F242" s="1" t="s">
        <v>37</v>
      </c>
      <c r="G242" s="1" t="s">
        <v>38</v>
      </c>
      <c r="H242" s="1" t="s">
        <v>397</v>
      </c>
      <c r="I242" s="1" t="s">
        <v>21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x14ac:dyDescent="0.3">
      <c r="A243" s="1">
        <v>19</v>
      </c>
      <c r="B243" s="1" t="s">
        <v>14</v>
      </c>
      <c r="C243" s="1" t="s">
        <v>375</v>
      </c>
      <c r="D243" s="1" t="s">
        <v>402</v>
      </c>
      <c r="E243" s="1" t="s">
        <v>17</v>
      </c>
      <c r="F243" s="1" t="s">
        <v>49</v>
      </c>
      <c r="G243" s="1" t="s">
        <v>101</v>
      </c>
      <c r="H243" s="1" t="s">
        <v>399</v>
      </c>
      <c r="I243" s="1" t="s">
        <v>49</v>
      </c>
      <c r="J243" s="1">
        <v>17</v>
      </c>
      <c r="K243" s="1">
        <v>2128</v>
      </c>
      <c r="L243" s="1">
        <v>2128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20</v>
      </c>
      <c r="B244" s="1" t="s">
        <v>14</v>
      </c>
      <c r="C244" s="1" t="s">
        <v>375</v>
      </c>
      <c r="D244" s="1" t="s">
        <v>389</v>
      </c>
      <c r="E244" s="1" t="s">
        <v>17</v>
      </c>
      <c r="F244" s="1" t="s">
        <v>49</v>
      </c>
      <c r="G244" s="1" t="s">
        <v>101</v>
      </c>
      <c r="H244" s="1" t="s">
        <v>471</v>
      </c>
      <c r="I244" s="1" t="s">
        <v>49</v>
      </c>
      <c r="J244" s="1">
        <v>10</v>
      </c>
      <c r="K244" s="1">
        <v>955</v>
      </c>
      <c r="L244" s="1">
        <v>955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21</v>
      </c>
      <c r="B245" s="1" t="s">
        <v>14</v>
      </c>
      <c r="C245" s="1" t="s">
        <v>375</v>
      </c>
      <c r="D245" s="1" t="s">
        <v>394</v>
      </c>
      <c r="E245" s="1" t="s">
        <v>17</v>
      </c>
      <c r="F245" s="1" t="s">
        <v>49</v>
      </c>
      <c r="G245" s="1" t="s">
        <v>101</v>
      </c>
      <c r="H245" s="1" t="s">
        <v>271</v>
      </c>
      <c r="I245" s="1" t="s">
        <v>49</v>
      </c>
      <c r="J245" s="1">
        <v>18</v>
      </c>
      <c r="K245" s="1">
        <v>1240</v>
      </c>
      <c r="L245" s="1">
        <v>1240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0</v>
      </c>
      <c r="AJ245" s="1">
        <v>0</v>
      </c>
    </row>
    <row r="246" spans="1:36" x14ac:dyDescent="0.3">
      <c r="A246" s="1">
        <v>22</v>
      </c>
      <c r="B246" s="1" t="s">
        <v>14</v>
      </c>
      <c r="C246" s="1" t="s">
        <v>375</v>
      </c>
      <c r="D246" s="1" t="s">
        <v>400</v>
      </c>
      <c r="E246" s="1" t="s">
        <v>17</v>
      </c>
      <c r="F246" s="1" t="s">
        <v>29</v>
      </c>
      <c r="G246" s="1" t="s">
        <v>129</v>
      </c>
      <c r="H246" s="1" t="s">
        <v>405</v>
      </c>
      <c r="I246" s="1" t="s">
        <v>21</v>
      </c>
      <c r="J246" s="1">
        <v>21</v>
      </c>
      <c r="K246" s="1">
        <v>2832</v>
      </c>
      <c r="L246" s="1">
        <v>2832</v>
      </c>
      <c r="M246" s="1">
        <v>484000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484000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484000</v>
      </c>
      <c r="AJ246" s="1">
        <v>170</v>
      </c>
    </row>
    <row r="247" spans="1:36" x14ac:dyDescent="0.3">
      <c r="A247" s="1">
        <v>23</v>
      </c>
      <c r="B247" s="1" t="s">
        <v>14</v>
      </c>
      <c r="C247" s="1" t="s">
        <v>375</v>
      </c>
      <c r="D247" s="1" t="s">
        <v>406</v>
      </c>
      <c r="E247" s="1" t="s">
        <v>17</v>
      </c>
      <c r="F247" s="1" t="s">
        <v>29</v>
      </c>
      <c r="G247" s="1" t="s">
        <v>61</v>
      </c>
      <c r="H247" s="1" t="s">
        <v>407</v>
      </c>
      <c r="I247" s="1" t="s">
        <v>26</v>
      </c>
      <c r="J247" s="1">
        <v>12</v>
      </c>
      <c r="K247" s="1">
        <v>1710</v>
      </c>
      <c r="L247" s="1">
        <v>1710</v>
      </c>
      <c r="M247" s="1">
        <v>180000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180000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180000</v>
      </c>
      <c r="AJ247" s="1">
        <v>105</v>
      </c>
    </row>
    <row r="248" spans="1:36" x14ac:dyDescent="0.3">
      <c r="A248" s="1">
        <v>24</v>
      </c>
      <c r="B248" s="1" t="s">
        <v>14</v>
      </c>
      <c r="C248" s="1" t="s">
        <v>375</v>
      </c>
      <c r="D248" s="1" t="s">
        <v>408</v>
      </c>
      <c r="E248" s="1" t="s">
        <v>17</v>
      </c>
      <c r="F248" s="1" t="s">
        <v>29</v>
      </c>
      <c r="G248" s="1" t="s">
        <v>61</v>
      </c>
      <c r="H248" s="1" t="s">
        <v>409</v>
      </c>
      <c r="I248" s="1" t="s">
        <v>26</v>
      </c>
      <c r="J248" s="1">
        <v>18</v>
      </c>
      <c r="K248" s="1">
        <v>2009</v>
      </c>
      <c r="L248" s="1">
        <v>1843</v>
      </c>
      <c r="M248" s="1">
        <v>280000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280000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280000</v>
      </c>
      <c r="AJ248" s="1">
        <v>139</v>
      </c>
    </row>
    <row r="249" spans="1:36" x14ac:dyDescent="0.3">
      <c r="A249" s="1">
        <v>25</v>
      </c>
      <c r="B249" s="1" t="s">
        <v>14</v>
      </c>
      <c r="C249" s="1" t="s">
        <v>375</v>
      </c>
      <c r="D249" s="1" t="s">
        <v>714</v>
      </c>
      <c r="E249" s="1" t="s">
        <v>17</v>
      </c>
      <c r="F249" s="1" t="s">
        <v>29</v>
      </c>
      <c r="G249" s="1" t="s">
        <v>61</v>
      </c>
      <c r="H249" s="1" t="s">
        <v>411</v>
      </c>
      <c r="I249" s="1" t="s">
        <v>26</v>
      </c>
      <c r="J249" s="1">
        <v>14</v>
      </c>
      <c r="K249" s="1">
        <v>811</v>
      </c>
      <c r="L249" s="1">
        <v>811</v>
      </c>
      <c r="M249" s="1">
        <v>120000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120000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120000</v>
      </c>
      <c r="AJ249" s="1">
        <v>147</v>
      </c>
    </row>
    <row r="250" spans="1:36" x14ac:dyDescent="0.3">
      <c r="A250" s="1">
        <v>26</v>
      </c>
      <c r="B250" s="1" t="s">
        <v>14</v>
      </c>
      <c r="C250" s="1" t="s">
        <v>375</v>
      </c>
      <c r="D250" s="1" t="s">
        <v>599</v>
      </c>
      <c r="E250" s="1" t="s">
        <v>17</v>
      </c>
      <c r="F250" s="1" t="s">
        <v>29</v>
      </c>
      <c r="G250" s="1" t="s">
        <v>61</v>
      </c>
      <c r="H250" s="1" t="s">
        <v>413</v>
      </c>
      <c r="I250" s="1" t="s">
        <v>26</v>
      </c>
      <c r="J250" s="1">
        <v>21</v>
      </c>
      <c r="K250" s="1">
        <v>1543</v>
      </c>
      <c r="L250" s="1">
        <v>1543</v>
      </c>
      <c r="M250" s="1">
        <v>180000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180000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180000</v>
      </c>
      <c r="AJ250" s="1">
        <v>116</v>
      </c>
    </row>
    <row r="251" spans="1:36" x14ac:dyDescent="0.3">
      <c r="A251" s="1">
        <v>27</v>
      </c>
      <c r="B251" s="1" t="s">
        <v>14</v>
      </c>
      <c r="C251" s="1" t="s">
        <v>375</v>
      </c>
      <c r="D251" s="1" t="s">
        <v>414</v>
      </c>
      <c r="E251" s="1" t="s">
        <v>32</v>
      </c>
      <c r="F251" s="1" t="s">
        <v>29</v>
      </c>
      <c r="G251" s="1" t="s">
        <v>33</v>
      </c>
      <c r="H251" s="1" t="s">
        <v>415</v>
      </c>
      <c r="I251" s="1" t="s">
        <v>26</v>
      </c>
      <c r="J251" s="1">
        <v>19</v>
      </c>
      <c r="K251" s="1">
        <v>2249</v>
      </c>
      <c r="L251" s="1">
        <v>2249</v>
      </c>
      <c r="M251" s="1">
        <v>320000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320000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320000</v>
      </c>
      <c r="AJ251" s="1">
        <v>142</v>
      </c>
    </row>
    <row r="252" spans="1:36" x14ac:dyDescent="0.3">
      <c r="A252" s="1">
        <v>28</v>
      </c>
      <c r="B252" s="1" t="s">
        <v>14</v>
      </c>
      <c r="C252" s="1" t="s">
        <v>375</v>
      </c>
      <c r="D252" s="1" t="s">
        <v>16</v>
      </c>
      <c r="E252" s="1" t="s">
        <v>17</v>
      </c>
      <c r="F252" s="1" t="s">
        <v>37</v>
      </c>
      <c r="G252" s="1" t="s">
        <v>123</v>
      </c>
      <c r="H252" s="1" t="s">
        <v>417</v>
      </c>
      <c r="I252" s="1" t="s">
        <v>21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0</v>
      </c>
      <c r="AJ252" s="1">
        <v>0</v>
      </c>
    </row>
    <row r="253" spans="1:36" x14ac:dyDescent="0.3">
      <c r="A253" s="1">
        <v>29</v>
      </c>
      <c r="B253" s="1" t="s">
        <v>14</v>
      </c>
      <c r="C253" s="1" t="s">
        <v>375</v>
      </c>
      <c r="D253" s="1" t="s">
        <v>391</v>
      </c>
      <c r="E253" s="1" t="s">
        <v>17</v>
      </c>
      <c r="F253" s="1" t="s">
        <v>29</v>
      </c>
      <c r="G253" s="1" t="s">
        <v>144</v>
      </c>
      <c r="H253" s="1" t="s">
        <v>418</v>
      </c>
      <c r="I253" s="1" t="s">
        <v>21</v>
      </c>
      <c r="J253" s="1">
        <v>18</v>
      </c>
      <c r="K253" s="1">
        <v>2797</v>
      </c>
      <c r="L253" s="1">
        <v>2797</v>
      </c>
      <c r="M253" s="1">
        <v>528000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528000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528000</v>
      </c>
      <c r="AJ253" s="1">
        <v>188</v>
      </c>
    </row>
    <row r="254" spans="1:36" x14ac:dyDescent="0.3">
      <c r="A254" s="1">
        <v>30</v>
      </c>
      <c r="B254" s="1" t="s">
        <v>14</v>
      </c>
      <c r="C254" s="1" t="s">
        <v>375</v>
      </c>
      <c r="D254" s="1" t="s">
        <v>398</v>
      </c>
      <c r="E254" s="1" t="s">
        <v>17</v>
      </c>
      <c r="F254" s="1" t="s">
        <v>29</v>
      </c>
      <c r="G254" s="1" t="s">
        <v>61</v>
      </c>
      <c r="H254" s="1" t="s">
        <v>419</v>
      </c>
      <c r="I254" s="1" t="s">
        <v>26</v>
      </c>
      <c r="J254" s="1">
        <v>20</v>
      </c>
      <c r="K254" s="1">
        <v>1652</v>
      </c>
      <c r="L254" s="1">
        <v>1652</v>
      </c>
      <c r="M254" s="1">
        <v>180000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180000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180000</v>
      </c>
      <c r="AJ254" s="1">
        <v>108</v>
      </c>
    </row>
    <row r="255" spans="1:36" x14ac:dyDescent="0.3">
      <c r="A255" s="1">
        <v>31</v>
      </c>
      <c r="B255" s="1" t="s">
        <v>14</v>
      </c>
      <c r="C255" s="1" t="s">
        <v>375</v>
      </c>
      <c r="D255" s="1" t="s">
        <v>16</v>
      </c>
      <c r="E255" s="1" t="s">
        <v>17</v>
      </c>
      <c r="F255" s="1" t="s">
        <v>29</v>
      </c>
      <c r="G255" s="1" t="s">
        <v>61</v>
      </c>
      <c r="H255" s="1" t="s">
        <v>420</v>
      </c>
      <c r="I255" s="1" t="s">
        <v>26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0</v>
      </c>
      <c r="AJ255" s="1">
        <v>0</v>
      </c>
    </row>
    <row r="256" spans="1:36" x14ac:dyDescent="0.3">
      <c r="A256" s="1">
        <v>32</v>
      </c>
      <c r="B256" s="1" t="s">
        <v>14</v>
      </c>
      <c r="C256" s="1" t="s">
        <v>375</v>
      </c>
      <c r="D256" s="1" t="s">
        <v>16</v>
      </c>
      <c r="E256" s="1" t="s">
        <v>17</v>
      </c>
      <c r="F256" s="1" t="s">
        <v>29</v>
      </c>
      <c r="G256" s="1" t="s">
        <v>44</v>
      </c>
      <c r="H256" s="1" t="s">
        <v>421</v>
      </c>
      <c r="I256" s="1" t="s">
        <v>21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0</v>
      </c>
      <c r="AJ256" s="1">
        <v>0</v>
      </c>
    </row>
    <row r="257" spans="1:36" x14ac:dyDescent="0.3">
      <c r="A257" s="1">
        <v>33</v>
      </c>
      <c r="B257" s="1" t="s">
        <v>14</v>
      </c>
      <c r="C257" s="1" t="s">
        <v>375</v>
      </c>
      <c r="D257" s="1" t="s">
        <v>16</v>
      </c>
      <c r="E257" s="1" t="s">
        <v>17</v>
      </c>
      <c r="F257" s="1" t="s">
        <v>29</v>
      </c>
      <c r="G257" s="1" t="s">
        <v>44</v>
      </c>
      <c r="H257" s="1" t="s">
        <v>422</v>
      </c>
      <c r="I257" s="1" t="s">
        <v>21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0</v>
      </c>
      <c r="AJ257" s="1">
        <v>0</v>
      </c>
    </row>
    <row r="258" spans="1:36" x14ac:dyDescent="0.3">
      <c r="A258" s="1">
        <v>34</v>
      </c>
      <c r="B258" s="1" t="s">
        <v>14</v>
      </c>
      <c r="C258" s="1" t="s">
        <v>375</v>
      </c>
      <c r="D258" s="1" t="s">
        <v>16</v>
      </c>
      <c r="E258" s="1" t="s">
        <v>17</v>
      </c>
      <c r="F258" s="1" t="s">
        <v>18</v>
      </c>
      <c r="G258" s="1" t="s">
        <v>368</v>
      </c>
      <c r="H258" s="1" t="s">
        <v>423</v>
      </c>
      <c r="I258" s="1" t="s">
        <v>21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0</v>
      </c>
      <c r="AJ258" s="1">
        <v>0</v>
      </c>
    </row>
    <row r="259" spans="1:36" x14ac:dyDescent="0.3">
      <c r="A259" s="1">
        <v>35</v>
      </c>
      <c r="B259" s="1" t="s">
        <v>14</v>
      </c>
      <c r="C259" s="1" t="s">
        <v>375</v>
      </c>
      <c r="D259" s="1" t="s">
        <v>16</v>
      </c>
      <c r="E259" s="1" t="s">
        <v>17</v>
      </c>
      <c r="F259" s="1" t="s">
        <v>18</v>
      </c>
      <c r="G259" s="1" t="s">
        <v>368</v>
      </c>
      <c r="H259" s="1" t="s">
        <v>424</v>
      </c>
      <c r="I259" s="1" t="s">
        <v>21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0</v>
      </c>
      <c r="AJ259" s="1">
        <v>0</v>
      </c>
    </row>
    <row r="260" spans="1:36" x14ac:dyDescent="0.3">
      <c r="A260" s="1">
        <v>36</v>
      </c>
      <c r="B260" s="1" t="s">
        <v>14</v>
      </c>
      <c r="C260" s="1" t="s">
        <v>375</v>
      </c>
      <c r="D260" s="1" t="s">
        <v>16</v>
      </c>
      <c r="E260" s="1" t="s">
        <v>17</v>
      </c>
      <c r="F260" s="1" t="s">
        <v>18</v>
      </c>
      <c r="G260" s="1" t="s">
        <v>368</v>
      </c>
      <c r="H260" s="1" t="s">
        <v>425</v>
      </c>
      <c r="I260" s="1" t="s">
        <v>21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0</v>
      </c>
      <c r="AJ260" s="1">
        <v>0</v>
      </c>
    </row>
    <row r="261" spans="1:36" x14ac:dyDescent="0.3">
      <c r="A261" s="2"/>
      <c r="B261" s="2" t="s">
        <v>47</v>
      </c>
      <c r="C261" s="2" t="s">
        <v>375</v>
      </c>
      <c r="D261" s="2"/>
      <c r="E261" s="2"/>
      <c r="F261" s="2"/>
      <c r="G261" s="2"/>
      <c r="H261" s="2"/>
      <c r="I261" s="2"/>
      <c r="J261" s="2"/>
      <c r="K261" s="2">
        <v>21490</v>
      </c>
      <c r="L261" s="2">
        <v>21324</v>
      </c>
      <c r="M261" s="2">
        <v>2272000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2272000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2272000</v>
      </c>
      <c r="AJ261" s="2"/>
    </row>
    <row r="262" spans="1:36" x14ac:dyDescent="0.3">
      <c r="A262" s="1">
        <v>1</v>
      </c>
      <c r="B262" s="1" t="s">
        <v>14</v>
      </c>
      <c r="C262" s="1" t="s">
        <v>426</v>
      </c>
      <c r="D262" s="1" t="s">
        <v>16</v>
      </c>
      <c r="E262" s="1" t="s">
        <v>17</v>
      </c>
      <c r="F262" s="1" t="s">
        <v>29</v>
      </c>
      <c r="G262" s="1" t="s">
        <v>61</v>
      </c>
      <c r="H262" s="1" t="s">
        <v>427</v>
      </c>
      <c r="I262" s="1" t="s">
        <v>26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0</v>
      </c>
      <c r="AJ262" s="1">
        <v>0</v>
      </c>
    </row>
    <row r="263" spans="1:36" x14ac:dyDescent="0.3">
      <c r="A263" s="1">
        <v>2</v>
      </c>
      <c r="B263" s="1" t="s">
        <v>14</v>
      </c>
      <c r="C263" s="1" t="s">
        <v>426</v>
      </c>
      <c r="D263" s="1" t="s">
        <v>16</v>
      </c>
      <c r="E263" s="1" t="s">
        <v>17</v>
      </c>
      <c r="F263" s="1" t="s">
        <v>18</v>
      </c>
      <c r="G263" s="1" t="s">
        <v>19</v>
      </c>
      <c r="H263" s="1" t="s">
        <v>428</v>
      </c>
      <c r="I263" s="1" t="s">
        <v>21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x14ac:dyDescent="0.3">
      <c r="A264" s="1">
        <v>3</v>
      </c>
      <c r="B264" s="1" t="s">
        <v>14</v>
      </c>
      <c r="C264" s="1" t="s">
        <v>426</v>
      </c>
      <c r="D264" s="1" t="s">
        <v>16</v>
      </c>
      <c r="E264" s="1" t="s">
        <v>17</v>
      </c>
      <c r="F264" s="1" t="s">
        <v>29</v>
      </c>
      <c r="G264" s="1" t="s">
        <v>61</v>
      </c>
      <c r="H264" s="1" t="s">
        <v>429</v>
      </c>
      <c r="I264" s="1" t="s">
        <v>26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x14ac:dyDescent="0.3">
      <c r="A265" s="1">
        <v>4</v>
      </c>
      <c r="B265" s="1" t="s">
        <v>14</v>
      </c>
      <c r="C265" s="1" t="s">
        <v>426</v>
      </c>
      <c r="D265" s="1" t="s">
        <v>16</v>
      </c>
      <c r="E265" s="1" t="s">
        <v>17</v>
      </c>
      <c r="F265" s="1" t="s">
        <v>29</v>
      </c>
      <c r="G265" s="1" t="s">
        <v>61</v>
      </c>
      <c r="H265" s="1" t="s">
        <v>430</v>
      </c>
      <c r="I265" s="1" t="s">
        <v>26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0</v>
      </c>
      <c r="AJ265" s="1">
        <v>0</v>
      </c>
    </row>
    <row r="266" spans="1:36" x14ac:dyDescent="0.3">
      <c r="A266" s="1">
        <v>5</v>
      </c>
      <c r="B266" s="1" t="s">
        <v>14</v>
      </c>
      <c r="C266" s="1" t="s">
        <v>426</v>
      </c>
      <c r="D266" s="1" t="s">
        <v>16</v>
      </c>
      <c r="E266" s="1" t="s">
        <v>17</v>
      </c>
      <c r="F266" s="1" t="s">
        <v>29</v>
      </c>
      <c r="G266" s="1" t="s">
        <v>61</v>
      </c>
      <c r="H266" s="1" t="s">
        <v>431</v>
      </c>
      <c r="I266" s="1" t="s">
        <v>26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0</v>
      </c>
      <c r="AJ266" s="1">
        <v>0</v>
      </c>
    </row>
    <row r="267" spans="1:36" x14ac:dyDescent="0.3">
      <c r="A267" s="1">
        <v>6</v>
      </c>
      <c r="B267" s="1" t="s">
        <v>14</v>
      </c>
      <c r="C267" s="1" t="s">
        <v>426</v>
      </c>
      <c r="D267" s="1" t="s">
        <v>16</v>
      </c>
      <c r="E267" s="1" t="s">
        <v>17</v>
      </c>
      <c r="F267" s="1" t="s">
        <v>29</v>
      </c>
      <c r="G267" s="1" t="s">
        <v>61</v>
      </c>
      <c r="H267" s="1" t="s">
        <v>432</v>
      </c>
      <c r="I267" s="1" t="s">
        <v>26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x14ac:dyDescent="0.3">
      <c r="A268" s="1">
        <v>7</v>
      </c>
      <c r="B268" s="1" t="s">
        <v>14</v>
      </c>
      <c r="C268" s="1" t="s">
        <v>426</v>
      </c>
      <c r="D268" s="1" t="s">
        <v>16</v>
      </c>
      <c r="E268" s="1" t="s">
        <v>17</v>
      </c>
      <c r="F268" s="1" t="s">
        <v>18</v>
      </c>
      <c r="G268" s="1" t="s">
        <v>69</v>
      </c>
      <c r="H268" s="1" t="s">
        <v>433</v>
      </c>
      <c r="I268" s="1" t="s">
        <v>21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x14ac:dyDescent="0.3">
      <c r="A269" s="1">
        <v>8</v>
      </c>
      <c r="B269" s="1" t="s">
        <v>14</v>
      </c>
      <c r="C269" s="1" t="s">
        <v>426</v>
      </c>
      <c r="D269" s="1" t="s">
        <v>16</v>
      </c>
      <c r="E269" s="1" t="s">
        <v>17</v>
      </c>
      <c r="F269" s="1" t="s">
        <v>29</v>
      </c>
      <c r="G269" s="1" t="s">
        <v>79</v>
      </c>
      <c r="H269" s="1" t="s">
        <v>435</v>
      </c>
      <c r="I269" s="1" t="s">
        <v>26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x14ac:dyDescent="0.3">
      <c r="A270" s="1">
        <v>9</v>
      </c>
      <c r="B270" s="1" t="s">
        <v>14</v>
      </c>
      <c r="C270" s="1" t="s">
        <v>426</v>
      </c>
      <c r="D270" s="1" t="s">
        <v>16</v>
      </c>
      <c r="E270" s="1" t="s">
        <v>17</v>
      </c>
      <c r="F270" s="1" t="s">
        <v>29</v>
      </c>
      <c r="G270" s="1" t="s">
        <v>61</v>
      </c>
      <c r="H270" s="1" t="s">
        <v>437</v>
      </c>
      <c r="I270" s="1" t="s">
        <v>26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0</v>
      </c>
      <c r="AJ270" s="1">
        <v>0</v>
      </c>
    </row>
    <row r="271" spans="1:36" x14ac:dyDescent="0.3">
      <c r="A271" s="1">
        <v>10</v>
      </c>
      <c r="B271" s="1" t="s">
        <v>14</v>
      </c>
      <c r="C271" s="1" t="s">
        <v>426</v>
      </c>
      <c r="D271" s="1" t="s">
        <v>100</v>
      </c>
      <c r="E271" s="1" t="s">
        <v>17</v>
      </c>
      <c r="F271" s="1" t="s">
        <v>49</v>
      </c>
      <c r="G271" s="1" t="s">
        <v>88</v>
      </c>
      <c r="H271" s="1" t="s">
        <v>89</v>
      </c>
      <c r="I271" s="1" t="s">
        <v>49</v>
      </c>
      <c r="J271" s="1">
        <v>14</v>
      </c>
      <c r="K271" s="1">
        <v>1666</v>
      </c>
      <c r="L271" s="1">
        <v>1666</v>
      </c>
      <c r="M271" s="1">
        <v>76999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76999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76999</v>
      </c>
      <c r="AJ271" s="1">
        <v>46</v>
      </c>
    </row>
    <row r="272" spans="1:36" x14ac:dyDescent="0.3">
      <c r="A272" s="1">
        <v>11</v>
      </c>
      <c r="B272" s="1" t="s">
        <v>14</v>
      </c>
      <c r="C272" s="1" t="s">
        <v>426</v>
      </c>
      <c r="D272" s="1" t="s">
        <v>577</v>
      </c>
      <c r="E272" s="1" t="s">
        <v>17</v>
      </c>
      <c r="F272" s="1" t="s">
        <v>29</v>
      </c>
      <c r="G272" s="1" t="s">
        <v>30</v>
      </c>
      <c r="H272" s="1" t="s">
        <v>439</v>
      </c>
      <c r="I272" s="1" t="s">
        <v>26</v>
      </c>
      <c r="J272" s="1">
        <v>18</v>
      </c>
      <c r="K272" s="1">
        <v>2624</v>
      </c>
      <c r="L272" s="1">
        <v>2624</v>
      </c>
      <c r="M272" s="1">
        <v>300000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300000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300000</v>
      </c>
      <c r="AJ272" s="1">
        <v>114</v>
      </c>
    </row>
    <row r="273" spans="1:36" x14ac:dyDescent="0.3">
      <c r="A273" s="1">
        <v>12</v>
      </c>
      <c r="B273" s="1" t="s">
        <v>14</v>
      </c>
      <c r="C273" s="1" t="s">
        <v>426</v>
      </c>
      <c r="D273" s="1" t="s">
        <v>576</v>
      </c>
      <c r="E273" s="1" t="s">
        <v>32</v>
      </c>
      <c r="F273" s="1" t="s">
        <v>29</v>
      </c>
      <c r="G273" s="1" t="s">
        <v>268</v>
      </c>
      <c r="H273" s="1" t="s">
        <v>441</v>
      </c>
      <c r="I273" s="1" t="s">
        <v>26</v>
      </c>
      <c r="J273" s="1">
        <v>20</v>
      </c>
      <c r="K273" s="1">
        <v>3134</v>
      </c>
      <c r="L273" s="1">
        <v>3134</v>
      </c>
      <c r="M273" s="1">
        <v>480000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480000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480000</v>
      </c>
      <c r="AJ273" s="1">
        <v>153</v>
      </c>
    </row>
    <row r="274" spans="1:36" x14ac:dyDescent="0.3">
      <c r="A274" s="1">
        <v>13</v>
      </c>
      <c r="B274" s="1" t="s">
        <v>14</v>
      </c>
      <c r="C274" s="1" t="s">
        <v>426</v>
      </c>
      <c r="D274" s="1" t="s">
        <v>434</v>
      </c>
      <c r="E274" s="1" t="s">
        <v>17</v>
      </c>
      <c r="F274" s="1" t="s">
        <v>18</v>
      </c>
      <c r="G274" s="1" t="s">
        <v>104</v>
      </c>
      <c r="H274" s="1" t="s">
        <v>443</v>
      </c>
      <c r="I274" s="1" t="s">
        <v>21</v>
      </c>
      <c r="J274" s="1">
        <v>10</v>
      </c>
      <c r="K274" s="1">
        <v>875</v>
      </c>
      <c r="L274" s="1">
        <v>875</v>
      </c>
      <c r="M274" s="1">
        <v>75000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75000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75000</v>
      </c>
      <c r="AJ274" s="1">
        <v>85</v>
      </c>
    </row>
    <row r="275" spans="1:36" x14ac:dyDescent="0.3">
      <c r="A275" s="1">
        <v>14</v>
      </c>
      <c r="B275" s="1" t="s">
        <v>14</v>
      </c>
      <c r="C275" s="1" t="s">
        <v>426</v>
      </c>
      <c r="D275" s="1" t="s">
        <v>440</v>
      </c>
      <c r="E275" s="1" t="s">
        <v>17</v>
      </c>
      <c r="F275" s="1" t="s">
        <v>29</v>
      </c>
      <c r="G275" s="1" t="s">
        <v>61</v>
      </c>
      <c r="H275" s="1" t="s">
        <v>447</v>
      </c>
      <c r="I275" s="1" t="s">
        <v>26</v>
      </c>
      <c r="J275" s="1">
        <v>24</v>
      </c>
      <c r="K275" s="1">
        <v>2980</v>
      </c>
      <c r="L275" s="1">
        <v>2974</v>
      </c>
      <c r="M275" s="1">
        <v>287000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287000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287000</v>
      </c>
      <c r="AJ275" s="1">
        <v>96</v>
      </c>
    </row>
    <row r="276" spans="1:36" x14ac:dyDescent="0.3">
      <c r="A276" s="1">
        <v>15</v>
      </c>
      <c r="B276" s="1" t="s">
        <v>14</v>
      </c>
      <c r="C276" s="1" t="s">
        <v>426</v>
      </c>
      <c r="D276" s="1" t="s">
        <v>16</v>
      </c>
      <c r="E276" s="1" t="s">
        <v>17</v>
      </c>
      <c r="F276" s="1" t="s">
        <v>37</v>
      </c>
      <c r="G276" s="1" t="s">
        <v>121</v>
      </c>
      <c r="H276" s="1" t="s">
        <v>448</v>
      </c>
      <c r="I276" s="1" t="s">
        <v>198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0</v>
      </c>
      <c r="AJ276" s="1">
        <v>0</v>
      </c>
    </row>
    <row r="277" spans="1:36" x14ac:dyDescent="0.3">
      <c r="A277" s="1">
        <v>16</v>
      </c>
      <c r="B277" s="1" t="s">
        <v>14</v>
      </c>
      <c r="C277" s="1" t="s">
        <v>426</v>
      </c>
      <c r="D277" s="1" t="s">
        <v>16</v>
      </c>
      <c r="E277" s="1" t="s">
        <v>17</v>
      </c>
      <c r="F277" s="1" t="s">
        <v>152</v>
      </c>
      <c r="G277" s="1" t="s">
        <v>223</v>
      </c>
      <c r="H277" s="1" t="s">
        <v>449</v>
      </c>
      <c r="I277" s="1" t="s">
        <v>21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0</v>
      </c>
      <c r="AJ277" s="1">
        <v>0</v>
      </c>
    </row>
    <row r="278" spans="1:36" x14ac:dyDescent="0.3">
      <c r="A278" s="1">
        <v>17</v>
      </c>
      <c r="B278" s="1" t="s">
        <v>14</v>
      </c>
      <c r="C278" s="1" t="s">
        <v>426</v>
      </c>
      <c r="D278" s="1" t="s">
        <v>577</v>
      </c>
      <c r="E278" s="1" t="s">
        <v>17</v>
      </c>
      <c r="F278" s="1" t="s">
        <v>29</v>
      </c>
      <c r="G278" s="1" t="s">
        <v>129</v>
      </c>
      <c r="H278" s="1" t="s">
        <v>451</v>
      </c>
      <c r="I278" s="1" t="s">
        <v>21</v>
      </c>
      <c r="J278" s="1">
        <v>20</v>
      </c>
      <c r="K278" s="1">
        <v>2673</v>
      </c>
      <c r="L278" s="1">
        <v>2673</v>
      </c>
      <c r="M278" s="1">
        <v>360000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360000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360000</v>
      </c>
      <c r="AJ278" s="1">
        <v>134</v>
      </c>
    </row>
    <row r="279" spans="1:36" x14ac:dyDescent="0.3">
      <c r="A279" s="1">
        <v>18</v>
      </c>
      <c r="B279" s="1" t="s">
        <v>14</v>
      </c>
      <c r="C279" s="1" t="s">
        <v>426</v>
      </c>
      <c r="D279" s="1" t="s">
        <v>452</v>
      </c>
      <c r="E279" s="1" t="s">
        <v>32</v>
      </c>
      <c r="F279" s="1" t="s">
        <v>29</v>
      </c>
      <c r="G279" s="1" t="s">
        <v>33</v>
      </c>
      <c r="H279" s="1" t="s">
        <v>453</v>
      </c>
      <c r="I279" s="1" t="s">
        <v>26</v>
      </c>
      <c r="J279" s="1">
        <v>17</v>
      </c>
      <c r="K279" s="1">
        <v>2310</v>
      </c>
      <c r="L279" s="1">
        <v>2310</v>
      </c>
      <c r="M279" s="1">
        <v>340000</v>
      </c>
      <c r="N279" s="1">
        <v>9500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20000</v>
      </c>
      <c r="W279" s="7">
        <v>369500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369500</v>
      </c>
      <c r="AJ279" s="1">
        <v>147</v>
      </c>
    </row>
    <row r="280" spans="1:36" x14ac:dyDescent="0.3">
      <c r="A280" s="1">
        <v>19</v>
      </c>
      <c r="B280" s="1" t="s">
        <v>14</v>
      </c>
      <c r="C280" s="1" t="s">
        <v>426</v>
      </c>
      <c r="D280" s="1" t="s">
        <v>16</v>
      </c>
      <c r="E280" s="1" t="s">
        <v>17</v>
      </c>
      <c r="F280" s="1" t="s">
        <v>37</v>
      </c>
      <c r="G280" s="1" t="s">
        <v>454</v>
      </c>
      <c r="H280" s="1" t="s">
        <v>455</v>
      </c>
      <c r="I280" s="1" t="s">
        <v>198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0</v>
      </c>
      <c r="AJ280" s="1">
        <v>0</v>
      </c>
    </row>
    <row r="281" spans="1:36" x14ac:dyDescent="0.3">
      <c r="A281" s="1">
        <v>20</v>
      </c>
      <c r="B281" s="1" t="s">
        <v>14</v>
      </c>
      <c r="C281" s="1" t="s">
        <v>426</v>
      </c>
      <c r="D281" s="1" t="s">
        <v>434</v>
      </c>
      <c r="E281" s="1" t="s">
        <v>17</v>
      </c>
      <c r="F281" s="1" t="s">
        <v>29</v>
      </c>
      <c r="G281" s="1" t="s">
        <v>61</v>
      </c>
      <c r="H281" s="1" t="s">
        <v>456</v>
      </c>
      <c r="I281" s="1" t="s">
        <v>26</v>
      </c>
      <c r="J281" s="1">
        <v>17</v>
      </c>
      <c r="K281" s="1">
        <v>1819</v>
      </c>
      <c r="L281" s="1">
        <v>1819</v>
      </c>
      <c r="M281" s="1">
        <v>195000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195000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195000</v>
      </c>
      <c r="AJ281" s="1">
        <v>107</v>
      </c>
    </row>
    <row r="282" spans="1:36" x14ac:dyDescent="0.3">
      <c r="A282" s="1">
        <v>21</v>
      </c>
      <c r="B282" s="1" t="s">
        <v>14</v>
      </c>
      <c r="C282" s="1" t="s">
        <v>426</v>
      </c>
      <c r="D282" s="1" t="s">
        <v>575</v>
      </c>
      <c r="E282" s="1" t="s">
        <v>17</v>
      </c>
      <c r="F282" s="1" t="s">
        <v>29</v>
      </c>
      <c r="G282" s="1" t="s">
        <v>61</v>
      </c>
      <c r="H282" s="1" t="s">
        <v>457</v>
      </c>
      <c r="I282" s="1" t="s">
        <v>26</v>
      </c>
      <c r="J282" s="1">
        <v>24</v>
      </c>
      <c r="K282" s="1">
        <v>3169</v>
      </c>
      <c r="L282" s="1">
        <v>3169</v>
      </c>
      <c r="M282" s="1">
        <v>272000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272000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272000</v>
      </c>
      <c r="AJ282" s="1">
        <v>85</v>
      </c>
    </row>
    <row r="283" spans="1:36" x14ac:dyDescent="0.3">
      <c r="A283" s="1">
        <v>22</v>
      </c>
      <c r="B283" s="1" t="s">
        <v>14</v>
      </c>
      <c r="C283" s="1" t="s">
        <v>426</v>
      </c>
      <c r="D283" s="1" t="s">
        <v>16</v>
      </c>
      <c r="E283" s="1" t="s">
        <v>17</v>
      </c>
      <c r="F283" s="1" t="s">
        <v>29</v>
      </c>
      <c r="G283" s="1" t="s">
        <v>458</v>
      </c>
      <c r="H283" s="1" t="s">
        <v>459</v>
      </c>
      <c r="I283" s="1" t="s">
        <v>26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0</v>
      </c>
      <c r="AJ283" s="1">
        <v>0</v>
      </c>
    </row>
    <row r="284" spans="1:36" x14ac:dyDescent="0.3">
      <c r="A284" s="1">
        <v>23</v>
      </c>
      <c r="B284" s="1" t="s">
        <v>14</v>
      </c>
      <c r="C284" s="1" t="s">
        <v>426</v>
      </c>
      <c r="D284" s="1" t="s">
        <v>16</v>
      </c>
      <c r="E284" s="1" t="s">
        <v>17</v>
      </c>
      <c r="F284" s="1" t="s">
        <v>29</v>
      </c>
      <c r="G284" s="1" t="s">
        <v>61</v>
      </c>
      <c r="H284" s="1" t="s">
        <v>460</v>
      </c>
      <c r="I284" s="1" t="s">
        <v>26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0</v>
      </c>
      <c r="AJ284" s="1">
        <v>0</v>
      </c>
    </row>
    <row r="285" spans="1:36" x14ac:dyDescent="0.3">
      <c r="A285" s="1">
        <v>24</v>
      </c>
      <c r="B285" s="1" t="s">
        <v>14</v>
      </c>
      <c r="C285" s="1" t="s">
        <v>426</v>
      </c>
      <c r="D285" s="1" t="s">
        <v>16</v>
      </c>
      <c r="E285" s="1" t="s">
        <v>17</v>
      </c>
      <c r="F285" s="1" t="s">
        <v>29</v>
      </c>
      <c r="G285" s="1" t="s">
        <v>61</v>
      </c>
      <c r="H285" s="1" t="s">
        <v>461</v>
      </c>
      <c r="I285" s="1" t="s">
        <v>26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0</v>
      </c>
      <c r="AJ285" s="1">
        <v>0</v>
      </c>
    </row>
    <row r="286" spans="1:36" x14ac:dyDescent="0.3">
      <c r="A286" s="1">
        <v>25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29</v>
      </c>
      <c r="G286" s="1" t="s">
        <v>98</v>
      </c>
      <c r="H286" s="1" t="s">
        <v>462</v>
      </c>
      <c r="I286" s="1" t="s">
        <v>26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26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29</v>
      </c>
      <c r="G287" s="1" t="s">
        <v>44</v>
      </c>
      <c r="H287" s="1" t="s">
        <v>463</v>
      </c>
      <c r="I287" s="1" t="s">
        <v>21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x14ac:dyDescent="0.3">
      <c r="A288" s="1">
        <v>27</v>
      </c>
      <c r="B288" s="1" t="s">
        <v>14</v>
      </c>
      <c r="C288" s="1" t="s">
        <v>426</v>
      </c>
      <c r="D288" s="1" t="s">
        <v>16</v>
      </c>
      <c r="E288" s="1" t="s">
        <v>17</v>
      </c>
      <c r="F288" s="1" t="s">
        <v>18</v>
      </c>
      <c r="G288" s="1" t="s">
        <v>368</v>
      </c>
      <c r="H288" s="1" t="s">
        <v>464</v>
      </c>
      <c r="I288" s="1" t="s">
        <v>21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0</v>
      </c>
      <c r="AJ288" s="1">
        <v>0</v>
      </c>
    </row>
    <row r="289" spans="1:36" x14ac:dyDescent="0.3">
      <c r="A289" s="2"/>
      <c r="B289" s="2" t="s">
        <v>47</v>
      </c>
      <c r="C289" s="2" t="s">
        <v>426</v>
      </c>
      <c r="D289" s="2"/>
      <c r="E289" s="2"/>
      <c r="F289" s="2"/>
      <c r="G289" s="2"/>
      <c r="H289" s="2"/>
      <c r="I289" s="2"/>
      <c r="J289" s="2"/>
      <c r="K289" s="2">
        <v>21250</v>
      </c>
      <c r="L289" s="2">
        <v>21244</v>
      </c>
      <c r="M289" s="2">
        <v>2385999</v>
      </c>
      <c r="N289" s="2">
        <v>9500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20000</v>
      </c>
      <c r="W289" s="2">
        <v>2415499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2415499</v>
      </c>
      <c r="AJ289" s="2"/>
    </row>
    <row r="290" spans="1:36" x14ac:dyDescent="0.3">
      <c r="A290" s="1">
        <v>1</v>
      </c>
      <c r="B290" s="1" t="s">
        <v>14</v>
      </c>
      <c r="C290" s="1" t="s">
        <v>465</v>
      </c>
      <c r="D290" s="1" t="s">
        <v>16</v>
      </c>
      <c r="E290" s="1" t="s">
        <v>22</v>
      </c>
      <c r="F290" s="1" t="s">
        <v>29</v>
      </c>
      <c r="G290" s="1" t="s">
        <v>246</v>
      </c>
      <c r="H290" s="1" t="s">
        <v>466</v>
      </c>
      <c r="I290" s="1" t="s">
        <v>26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x14ac:dyDescent="0.3">
      <c r="A291" s="1">
        <v>2</v>
      </c>
      <c r="B291" s="1" t="s">
        <v>14</v>
      </c>
      <c r="C291" s="1" t="s">
        <v>465</v>
      </c>
      <c r="D291" s="1" t="s">
        <v>16</v>
      </c>
      <c r="E291" s="1" t="s">
        <v>17</v>
      </c>
      <c r="F291" s="1" t="s">
        <v>49</v>
      </c>
      <c r="G291" s="1" t="s">
        <v>63</v>
      </c>
      <c r="H291" s="1" t="s">
        <v>467</v>
      </c>
      <c r="I291" s="1" t="s">
        <v>49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0</v>
      </c>
      <c r="AJ291" s="1">
        <v>0</v>
      </c>
    </row>
    <row r="292" spans="1:36" x14ac:dyDescent="0.3">
      <c r="A292" s="1">
        <v>3</v>
      </c>
      <c r="B292" s="1" t="s">
        <v>14</v>
      </c>
      <c r="C292" s="1" t="s">
        <v>465</v>
      </c>
      <c r="D292" s="1" t="s">
        <v>16</v>
      </c>
      <c r="E292" s="1" t="s">
        <v>22</v>
      </c>
      <c r="F292" s="1" t="s">
        <v>49</v>
      </c>
      <c r="G292" s="1" t="s">
        <v>195</v>
      </c>
      <c r="H292" s="1" t="s">
        <v>468</v>
      </c>
      <c r="I292" s="1" t="s">
        <v>49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0</v>
      </c>
      <c r="AJ292" s="1">
        <v>0</v>
      </c>
    </row>
    <row r="293" spans="1:36" x14ac:dyDescent="0.3">
      <c r="A293" s="1">
        <v>4</v>
      </c>
      <c r="B293" s="1" t="s">
        <v>14</v>
      </c>
      <c r="C293" s="1" t="s">
        <v>465</v>
      </c>
      <c r="D293" s="1" t="s">
        <v>16</v>
      </c>
      <c r="E293" s="1" t="s">
        <v>17</v>
      </c>
      <c r="F293" s="1" t="s">
        <v>29</v>
      </c>
      <c r="G293" s="1" t="s">
        <v>98</v>
      </c>
      <c r="H293" s="1" t="s">
        <v>469</v>
      </c>
      <c r="I293" s="1" t="s">
        <v>26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x14ac:dyDescent="0.3">
      <c r="A294" s="1">
        <v>5</v>
      </c>
      <c r="B294" s="1" t="s">
        <v>14</v>
      </c>
      <c r="C294" s="1" t="s">
        <v>465</v>
      </c>
      <c r="D294" s="1" t="s">
        <v>698</v>
      </c>
      <c r="E294" s="1" t="s">
        <v>17</v>
      </c>
      <c r="F294" s="1" t="s">
        <v>29</v>
      </c>
      <c r="G294" s="1" t="s">
        <v>144</v>
      </c>
      <c r="H294" s="1" t="s">
        <v>550</v>
      </c>
      <c r="I294" s="1" t="s">
        <v>21</v>
      </c>
      <c r="J294" s="1">
        <v>10</v>
      </c>
      <c r="K294" s="1">
        <v>1019</v>
      </c>
      <c r="L294" s="1">
        <v>1019</v>
      </c>
      <c r="M294" s="1">
        <v>100000</v>
      </c>
      <c r="N294" s="1">
        <v>17700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117700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117700</v>
      </c>
      <c r="AJ294" s="1">
        <v>98</v>
      </c>
    </row>
    <row r="295" spans="1:36" x14ac:dyDescent="0.3">
      <c r="A295" s="2"/>
      <c r="B295" s="2" t="s">
        <v>47</v>
      </c>
      <c r="C295" s="2" t="s">
        <v>465</v>
      </c>
      <c r="D295" s="2"/>
      <c r="E295" s="2"/>
      <c r="F295" s="2"/>
      <c r="G295" s="2"/>
      <c r="H295" s="2"/>
      <c r="I295" s="2"/>
      <c r="J295" s="2"/>
      <c r="K295" s="2">
        <v>1019</v>
      </c>
      <c r="L295" s="2">
        <v>1019</v>
      </c>
      <c r="M295" s="2">
        <v>100000</v>
      </c>
      <c r="N295" s="2">
        <v>17700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117700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117700</v>
      </c>
      <c r="AJ295" s="2"/>
    </row>
    <row r="296" spans="1:36" x14ac:dyDescent="0.3">
      <c r="A296" s="1">
        <v>1</v>
      </c>
      <c r="B296" s="1" t="s">
        <v>14</v>
      </c>
      <c r="C296" s="1" t="s">
        <v>472</v>
      </c>
      <c r="D296" s="1" t="s">
        <v>16</v>
      </c>
      <c r="E296" s="1" t="s">
        <v>17</v>
      </c>
      <c r="F296" s="1" t="s">
        <v>49</v>
      </c>
      <c r="G296" s="1" t="s">
        <v>63</v>
      </c>
      <c r="H296" s="1" t="s">
        <v>473</v>
      </c>
      <c r="I296" s="1" t="s">
        <v>49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x14ac:dyDescent="0.3">
      <c r="A297" s="1">
        <v>2</v>
      </c>
      <c r="B297" s="1" t="s">
        <v>14</v>
      </c>
      <c r="C297" s="1" t="s">
        <v>472</v>
      </c>
      <c r="D297" s="1" t="s">
        <v>16</v>
      </c>
      <c r="E297" s="1" t="s">
        <v>17</v>
      </c>
      <c r="F297" s="1" t="s">
        <v>49</v>
      </c>
      <c r="G297" s="1" t="s">
        <v>63</v>
      </c>
      <c r="H297" s="1" t="s">
        <v>474</v>
      </c>
      <c r="I297" s="1" t="s">
        <v>49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7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>
        <v>0</v>
      </c>
      <c r="AI297" s="7">
        <v>0</v>
      </c>
      <c r="AJ297" s="1">
        <v>0</v>
      </c>
    </row>
    <row r="298" spans="1:36" x14ac:dyDescent="0.3">
      <c r="A298" s="1">
        <v>3</v>
      </c>
      <c r="B298" s="1" t="s">
        <v>14</v>
      </c>
      <c r="C298" s="1" t="s">
        <v>472</v>
      </c>
      <c r="D298" s="1" t="s">
        <v>16</v>
      </c>
      <c r="E298" s="1" t="s">
        <v>17</v>
      </c>
      <c r="F298" s="1" t="s">
        <v>49</v>
      </c>
      <c r="G298" s="1" t="s">
        <v>63</v>
      </c>
      <c r="H298" s="1" t="s">
        <v>475</v>
      </c>
      <c r="I298" s="1" t="s">
        <v>49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x14ac:dyDescent="0.3">
      <c r="A299" s="1">
        <v>4</v>
      </c>
      <c r="B299" s="1" t="s">
        <v>14</v>
      </c>
      <c r="C299" s="1" t="s">
        <v>472</v>
      </c>
      <c r="D299" s="1" t="s">
        <v>16</v>
      </c>
      <c r="E299" s="1" t="s">
        <v>17</v>
      </c>
      <c r="F299" s="1" t="s">
        <v>49</v>
      </c>
      <c r="G299" s="1" t="s">
        <v>63</v>
      </c>
      <c r="H299" s="1" t="s">
        <v>476</v>
      </c>
      <c r="I299" s="1" t="s">
        <v>49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7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7">
        <v>0</v>
      </c>
      <c r="AI299" s="7">
        <v>0</v>
      </c>
      <c r="AJ299" s="1">
        <v>0</v>
      </c>
    </row>
    <row r="300" spans="1:36" x14ac:dyDescent="0.3">
      <c r="A300" s="1">
        <v>5</v>
      </c>
      <c r="B300" s="1" t="s">
        <v>14</v>
      </c>
      <c r="C300" s="1" t="s">
        <v>472</v>
      </c>
      <c r="D300" s="1" t="s">
        <v>16</v>
      </c>
      <c r="E300" s="1" t="s">
        <v>17</v>
      </c>
      <c r="F300" s="1" t="s">
        <v>49</v>
      </c>
      <c r="G300" s="1" t="s">
        <v>63</v>
      </c>
      <c r="H300" s="1" t="s">
        <v>477</v>
      </c>
      <c r="I300" s="1" t="s">
        <v>49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x14ac:dyDescent="0.3">
      <c r="A301" s="1">
        <v>6</v>
      </c>
      <c r="B301" s="1" t="s">
        <v>14</v>
      </c>
      <c r="C301" s="1" t="s">
        <v>472</v>
      </c>
      <c r="D301" s="1" t="s">
        <v>16</v>
      </c>
      <c r="E301" s="1" t="s">
        <v>17</v>
      </c>
      <c r="F301" s="1" t="s">
        <v>18</v>
      </c>
      <c r="G301" s="1" t="s">
        <v>69</v>
      </c>
      <c r="H301" s="1" t="s">
        <v>478</v>
      </c>
      <c r="I301" s="1" t="s">
        <v>21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x14ac:dyDescent="0.3">
      <c r="A302" s="1">
        <v>7</v>
      </c>
      <c r="B302" s="1" t="s">
        <v>14</v>
      </c>
      <c r="C302" s="1" t="s">
        <v>472</v>
      </c>
      <c r="D302" s="1" t="s">
        <v>16</v>
      </c>
      <c r="E302" s="1" t="s">
        <v>17</v>
      </c>
      <c r="F302" s="1" t="s">
        <v>29</v>
      </c>
      <c r="G302" s="1" t="s">
        <v>61</v>
      </c>
      <c r="H302" s="1" t="s">
        <v>479</v>
      </c>
      <c r="I302" s="1" t="s">
        <v>26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x14ac:dyDescent="0.3">
      <c r="A303" s="1">
        <v>8</v>
      </c>
      <c r="B303" s="1" t="s">
        <v>14</v>
      </c>
      <c r="C303" s="1" t="s">
        <v>472</v>
      </c>
      <c r="D303" s="1" t="s">
        <v>16</v>
      </c>
      <c r="E303" s="1" t="s">
        <v>17</v>
      </c>
      <c r="F303" s="1" t="s">
        <v>18</v>
      </c>
      <c r="G303" s="1" t="s">
        <v>19</v>
      </c>
      <c r="H303" s="1" t="s">
        <v>480</v>
      </c>
      <c r="I303" s="1" t="s">
        <v>21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x14ac:dyDescent="0.3">
      <c r="A304" s="1">
        <v>9</v>
      </c>
      <c r="B304" s="1" t="s">
        <v>14</v>
      </c>
      <c r="C304" s="1" t="s">
        <v>472</v>
      </c>
      <c r="D304" s="1" t="s">
        <v>16</v>
      </c>
      <c r="E304" s="1" t="s">
        <v>17</v>
      </c>
      <c r="F304" s="1" t="s">
        <v>40</v>
      </c>
      <c r="G304" s="1" t="s">
        <v>242</v>
      </c>
      <c r="H304" s="1" t="s">
        <v>481</v>
      </c>
      <c r="I304" s="1" t="s">
        <v>26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x14ac:dyDescent="0.3">
      <c r="A305" s="1">
        <v>10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29</v>
      </c>
      <c r="G305" s="1" t="s">
        <v>61</v>
      </c>
      <c r="H305" s="1" t="s">
        <v>482</v>
      </c>
      <c r="I305" s="1" t="s">
        <v>26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x14ac:dyDescent="0.3">
      <c r="A306" s="1">
        <v>11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40</v>
      </c>
      <c r="G306" s="1" t="s">
        <v>242</v>
      </c>
      <c r="H306" s="1" t="s">
        <v>483</v>
      </c>
      <c r="I306" s="1" t="s">
        <v>26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x14ac:dyDescent="0.3">
      <c r="A307" s="1">
        <v>12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49</v>
      </c>
      <c r="G307" s="1" t="s">
        <v>63</v>
      </c>
      <c r="H307" s="1" t="s">
        <v>484</v>
      </c>
      <c r="I307" s="1" t="s">
        <v>49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x14ac:dyDescent="0.3">
      <c r="A308" s="1">
        <v>13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49</v>
      </c>
      <c r="G308" s="1" t="s">
        <v>63</v>
      </c>
      <c r="H308" s="1" t="s">
        <v>485</v>
      </c>
      <c r="I308" s="1" t="s">
        <v>49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x14ac:dyDescent="0.3">
      <c r="A309" s="1">
        <v>14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18</v>
      </c>
      <c r="G309" s="1" t="s">
        <v>104</v>
      </c>
      <c r="H309" s="1" t="s">
        <v>487</v>
      </c>
      <c r="I309" s="1" t="s">
        <v>21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x14ac:dyDescent="0.3">
      <c r="A310" s="1">
        <v>15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49</v>
      </c>
      <c r="G310" s="1" t="s">
        <v>88</v>
      </c>
      <c r="H310" s="1" t="s">
        <v>488</v>
      </c>
      <c r="I310" s="1" t="s">
        <v>49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x14ac:dyDescent="0.3">
      <c r="A311" s="1">
        <v>16</v>
      </c>
      <c r="B311" s="1" t="s">
        <v>14</v>
      </c>
      <c r="C311" s="1" t="s">
        <v>472</v>
      </c>
      <c r="D311" s="1" t="s">
        <v>489</v>
      </c>
      <c r="E311" s="1" t="s">
        <v>17</v>
      </c>
      <c r="F311" s="1" t="s">
        <v>49</v>
      </c>
      <c r="G311" s="1" t="s">
        <v>88</v>
      </c>
      <c r="H311" s="1" t="s">
        <v>490</v>
      </c>
      <c r="I311" s="1" t="s">
        <v>49</v>
      </c>
      <c r="J311" s="1">
        <v>15</v>
      </c>
      <c r="K311" s="1">
        <v>728</v>
      </c>
      <c r="L311" s="1">
        <v>728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x14ac:dyDescent="0.3">
      <c r="A312" s="1">
        <v>17</v>
      </c>
      <c r="B312" s="1" t="s">
        <v>14</v>
      </c>
      <c r="C312" s="1" t="s">
        <v>472</v>
      </c>
      <c r="D312" s="1" t="s">
        <v>507</v>
      </c>
      <c r="E312" s="1" t="s">
        <v>17</v>
      </c>
      <c r="F312" s="1" t="s">
        <v>49</v>
      </c>
      <c r="G312" s="1" t="s">
        <v>88</v>
      </c>
      <c r="H312" s="1" t="s">
        <v>91</v>
      </c>
      <c r="I312" s="1" t="s">
        <v>49</v>
      </c>
      <c r="J312" s="1">
        <v>18</v>
      </c>
      <c r="K312" s="1">
        <v>1689</v>
      </c>
      <c r="L312" s="1">
        <v>1689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18</v>
      </c>
      <c r="B313" s="1" t="s">
        <v>14</v>
      </c>
      <c r="C313" s="1" t="s">
        <v>472</v>
      </c>
      <c r="D313" s="1" t="s">
        <v>699</v>
      </c>
      <c r="E313" s="1" t="s">
        <v>17</v>
      </c>
      <c r="F313" s="1" t="s">
        <v>49</v>
      </c>
      <c r="G313" s="1" t="s">
        <v>88</v>
      </c>
      <c r="H313" s="1" t="s">
        <v>492</v>
      </c>
      <c r="I313" s="1" t="s">
        <v>49</v>
      </c>
      <c r="J313" s="1">
        <v>15</v>
      </c>
      <c r="K313" s="1">
        <v>484</v>
      </c>
      <c r="L313" s="1">
        <v>484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19</v>
      </c>
      <c r="B314" s="1" t="s">
        <v>14</v>
      </c>
      <c r="C314" s="1" t="s">
        <v>472</v>
      </c>
      <c r="D314" s="1" t="s">
        <v>109</v>
      </c>
      <c r="E314" s="1" t="s">
        <v>17</v>
      </c>
      <c r="F314" s="1" t="s">
        <v>49</v>
      </c>
      <c r="G314" s="1" t="s">
        <v>88</v>
      </c>
      <c r="H314" s="1" t="s">
        <v>93</v>
      </c>
      <c r="I314" s="1" t="s">
        <v>49</v>
      </c>
      <c r="J314" s="1">
        <v>16</v>
      </c>
      <c r="K314" s="1">
        <v>2019</v>
      </c>
      <c r="L314" s="1">
        <v>2019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20</v>
      </c>
      <c r="B315" s="1" t="s">
        <v>14</v>
      </c>
      <c r="C315" s="1" t="s">
        <v>472</v>
      </c>
      <c r="D315" s="1" t="s">
        <v>486</v>
      </c>
      <c r="E315" s="1" t="s">
        <v>17</v>
      </c>
      <c r="F315" s="1" t="s">
        <v>49</v>
      </c>
      <c r="G315" s="1" t="s">
        <v>88</v>
      </c>
      <c r="H315" s="1" t="s">
        <v>95</v>
      </c>
      <c r="I315" s="1" t="s">
        <v>49</v>
      </c>
      <c r="J315" s="1">
        <v>14</v>
      </c>
      <c r="K315" s="1">
        <v>1192</v>
      </c>
      <c r="L315" s="1">
        <v>1192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6000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6000</v>
      </c>
      <c r="AI315" s="7">
        <v>6000</v>
      </c>
      <c r="AJ315" s="1">
        <v>0</v>
      </c>
    </row>
    <row r="316" spans="1:36" x14ac:dyDescent="0.3">
      <c r="A316" s="1">
        <v>21</v>
      </c>
      <c r="B316" s="1" t="s">
        <v>14</v>
      </c>
      <c r="C316" s="1" t="s">
        <v>472</v>
      </c>
      <c r="D316" s="1" t="s">
        <v>16</v>
      </c>
      <c r="E316" s="1" t="s">
        <v>17</v>
      </c>
      <c r="F316" s="1" t="s">
        <v>37</v>
      </c>
      <c r="G316" s="1" t="s">
        <v>38</v>
      </c>
      <c r="H316" s="1" t="s">
        <v>495</v>
      </c>
      <c r="I316" s="1" t="s">
        <v>198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1">
        <v>22</v>
      </c>
      <c r="B317" s="1" t="s">
        <v>14</v>
      </c>
      <c r="C317" s="1" t="s">
        <v>472</v>
      </c>
      <c r="D317" s="1" t="s">
        <v>16</v>
      </c>
      <c r="E317" s="1" t="s">
        <v>17</v>
      </c>
      <c r="F317" s="1" t="s">
        <v>29</v>
      </c>
      <c r="G317" s="1" t="s">
        <v>227</v>
      </c>
      <c r="H317" s="1" t="s">
        <v>496</v>
      </c>
      <c r="I317" s="1" t="s">
        <v>26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x14ac:dyDescent="0.3">
      <c r="A318" s="1">
        <v>23</v>
      </c>
      <c r="B318" s="1" t="s">
        <v>14</v>
      </c>
      <c r="C318" s="1" t="s">
        <v>472</v>
      </c>
      <c r="D318" s="1" t="s">
        <v>600</v>
      </c>
      <c r="E318" s="1" t="s">
        <v>17</v>
      </c>
      <c r="F318" s="1" t="s">
        <v>49</v>
      </c>
      <c r="G318" s="1" t="s">
        <v>101</v>
      </c>
      <c r="H318" s="1" t="s">
        <v>498</v>
      </c>
      <c r="I318" s="1" t="s">
        <v>49</v>
      </c>
      <c r="J318" s="1">
        <v>19</v>
      </c>
      <c r="K318" s="1">
        <v>696</v>
      </c>
      <c r="L318" s="1">
        <v>696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x14ac:dyDescent="0.3">
      <c r="A319" s="1">
        <v>24</v>
      </c>
      <c r="B319" s="1" t="s">
        <v>14</v>
      </c>
      <c r="C319" s="1" t="s">
        <v>472</v>
      </c>
      <c r="D319" s="1" t="s">
        <v>499</v>
      </c>
      <c r="E319" s="1" t="s">
        <v>17</v>
      </c>
      <c r="F319" s="1" t="s">
        <v>49</v>
      </c>
      <c r="G319" s="1" t="s">
        <v>101</v>
      </c>
      <c r="H319" s="1" t="s">
        <v>500</v>
      </c>
      <c r="I319" s="1" t="s">
        <v>49</v>
      </c>
      <c r="J319" s="1">
        <v>23</v>
      </c>
      <c r="K319" s="1">
        <v>1579</v>
      </c>
      <c r="L319" s="1">
        <v>1579</v>
      </c>
      <c r="M319" s="1">
        <v>127005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127005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127005</v>
      </c>
      <c r="AJ319" s="1">
        <v>80</v>
      </c>
    </row>
    <row r="320" spans="1:36" x14ac:dyDescent="0.3">
      <c r="A320" s="1">
        <v>25</v>
      </c>
      <c r="B320" s="1" t="s">
        <v>14</v>
      </c>
      <c r="C320" s="1" t="s">
        <v>472</v>
      </c>
      <c r="D320" s="1" t="s">
        <v>582</v>
      </c>
      <c r="E320" s="1" t="s">
        <v>17</v>
      </c>
      <c r="F320" s="1" t="s">
        <v>49</v>
      </c>
      <c r="G320" s="1" t="s">
        <v>101</v>
      </c>
      <c r="H320" s="1" t="s">
        <v>502</v>
      </c>
      <c r="I320" s="1" t="s">
        <v>49</v>
      </c>
      <c r="J320" s="1">
        <v>21</v>
      </c>
      <c r="K320" s="1">
        <v>1065</v>
      </c>
      <c r="L320" s="1">
        <v>1065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26</v>
      </c>
      <c r="B321" s="1" t="s">
        <v>14</v>
      </c>
      <c r="C321" s="1" t="s">
        <v>472</v>
      </c>
      <c r="D321" s="1" t="s">
        <v>684</v>
      </c>
      <c r="E321" s="1" t="s">
        <v>17</v>
      </c>
      <c r="F321" s="1" t="s">
        <v>49</v>
      </c>
      <c r="G321" s="1" t="s">
        <v>101</v>
      </c>
      <c r="H321" s="1" t="s">
        <v>504</v>
      </c>
      <c r="I321" s="1" t="s">
        <v>49</v>
      </c>
      <c r="J321" s="1">
        <v>21</v>
      </c>
      <c r="K321" s="1">
        <v>903</v>
      </c>
      <c r="L321" s="1">
        <v>903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27</v>
      </c>
      <c r="B322" s="1" t="s">
        <v>14</v>
      </c>
      <c r="C322" s="1" t="s">
        <v>472</v>
      </c>
      <c r="D322" s="1" t="s">
        <v>505</v>
      </c>
      <c r="E322" s="1" t="s">
        <v>17</v>
      </c>
      <c r="F322" s="1" t="s">
        <v>49</v>
      </c>
      <c r="G322" s="1" t="s">
        <v>101</v>
      </c>
      <c r="H322" s="1" t="s">
        <v>506</v>
      </c>
      <c r="I322" s="1" t="s">
        <v>49</v>
      </c>
      <c r="J322" s="1">
        <v>23</v>
      </c>
      <c r="K322" s="1">
        <v>942</v>
      </c>
      <c r="L322" s="1">
        <v>942</v>
      </c>
      <c r="M322" s="1">
        <v>30689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30689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30689</v>
      </c>
      <c r="AJ322" s="1">
        <v>32</v>
      </c>
    </row>
    <row r="323" spans="1:36" x14ac:dyDescent="0.3">
      <c r="A323" s="1">
        <v>28</v>
      </c>
      <c r="B323" s="1" t="s">
        <v>14</v>
      </c>
      <c r="C323" s="1" t="s">
        <v>472</v>
      </c>
      <c r="D323" s="1" t="s">
        <v>581</v>
      </c>
      <c r="E323" s="1" t="s">
        <v>17</v>
      </c>
      <c r="F323" s="1" t="s">
        <v>49</v>
      </c>
      <c r="G323" s="1" t="s">
        <v>101</v>
      </c>
      <c r="H323" s="1" t="s">
        <v>544</v>
      </c>
      <c r="I323" s="1" t="s">
        <v>49</v>
      </c>
      <c r="J323" s="1">
        <v>18</v>
      </c>
      <c r="K323" s="1">
        <v>1131</v>
      </c>
      <c r="L323" s="1">
        <v>1131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29</v>
      </c>
      <c r="B324" s="1" t="s">
        <v>14</v>
      </c>
      <c r="C324" s="1" t="s">
        <v>472</v>
      </c>
      <c r="D324" s="1" t="s">
        <v>16</v>
      </c>
      <c r="E324" s="1" t="s">
        <v>17</v>
      </c>
      <c r="F324" s="1" t="s">
        <v>49</v>
      </c>
      <c r="G324" s="1" t="s">
        <v>221</v>
      </c>
      <c r="H324" s="1" t="s">
        <v>509</v>
      </c>
      <c r="I324" s="1" t="s">
        <v>49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30</v>
      </c>
      <c r="B325" s="1" t="s">
        <v>14</v>
      </c>
      <c r="C325" s="1" t="s">
        <v>472</v>
      </c>
      <c r="D325" s="1" t="s">
        <v>580</v>
      </c>
      <c r="E325" s="1" t="s">
        <v>17</v>
      </c>
      <c r="F325" s="1" t="s">
        <v>49</v>
      </c>
      <c r="G325" s="1" t="s">
        <v>101</v>
      </c>
      <c r="H325" s="1" t="s">
        <v>127</v>
      </c>
      <c r="I325" s="1" t="s">
        <v>49</v>
      </c>
      <c r="J325" s="1">
        <v>21</v>
      </c>
      <c r="K325" s="1">
        <v>977</v>
      </c>
      <c r="L325" s="1">
        <v>977</v>
      </c>
      <c r="M325" s="1">
        <v>58722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58722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58722</v>
      </c>
      <c r="AJ325" s="1">
        <v>60</v>
      </c>
    </row>
    <row r="326" spans="1:36" x14ac:dyDescent="0.3">
      <c r="A326" s="1">
        <v>31</v>
      </c>
      <c r="B326" s="1" t="s">
        <v>14</v>
      </c>
      <c r="C326" s="1" t="s">
        <v>472</v>
      </c>
      <c r="D326" s="1" t="s">
        <v>512</v>
      </c>
      <c r="E326" s="1" t="s">
        <v>17</v>
      </c>
      <c r="F326" s="1" t="s">
        <v>49</v>
      </c>
      <c r="G326" s="1" t="s">
        <v>101</v>
      </c>
      <c r="H326" s="1" t="s">
        <v>511</v>
      </c>
      <c r="I326" s="1" t="s">
        <v>49</v>
      </c>
      <c r="J326" s="1">
        <v>21</v>
      </c>
      <c r="K326" s="1">
        <v>1555</v>
      </c>
      <c r="L326" s="1">
        <v>1555</v>
      </c>
      <c r="M326" s="1">
        <v>136270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136270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136270</v>
      </c>
      <c r="AJ326" s="1">
        <v>87</v>
      </c>
    </row>
    <row r="327" spans="1:36" x14ac:dyDescent="0.3">
      <c r="A327" s="1">
        <v>32</v>
      </c>
      <c r="B327" s="1" t="s">
        <v>14</v>
      </c>
      <c r="C327" s="1" t="s">
        <v>472</v>
      </c>
      <c r="D327" s="1" t="s">
        <v>16</v>
      </c>
      <c r="E327" s="1" t="s">
        <v>17</v>
      </c>
      <c r="F327" s="1" t="s">
        <v>29</v>
      </c>
      <c r="G327" s="1" t="s">
        <v>98</v>
      </c>
      <c r="H327" s="1" t="s">
        <v>516</v>
      </c>
      <c r="I327" s="1" t="s">
        <v>26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0</v>
      </c>
      <c r="AJ327" s="1">
        <v>0</v>
      </c>
    </row>
    <row r="328" spans="1:36" x14ac:dyDescent="0.3">
      <c r="A328" s="1">
        <v>33</v>
      </c>
      <c r="B328" s="1" t="s">
        <v>14</v>
      </c>
      <c r="C328" s="1" t="s">
        <v>472</v>
      </c>
      <c r="D328" s="1" t="s">
        <v>700</v>
      </c>
      <c r="E328" s="1" t="s">
        <v>17</v>
      </c>
      <c r="F328" s="1" t="s">
        <v>29</v>
      </c>
      <c r="G328" s="1" t="s">
        <v>61</v>
      </c>
      <c r="H328" s="1" t="s">
        <v>518</v>
      </c>
      <c r="I328" s="1" t="s">
        <v>26</v>
      </c>
      <c r="J328" s="1">
        <v>20</v>
      </c>
      <c r="K328" s="1">
        <v>1870</v>
      </c>
      <c r="L328" s="1">
        <v>1870</v>
      </c>
      <c r="M328" s="1">
        <v>294000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294000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294000</v>
      </c>
      <c r="AJ328" s="1">
        <v>157</v>
      </c>
    </row>
    <row r="329" spans="1:36" x14ac:dyDescent="0.3">
      <c r="A329" s="1">
        <v>34</v>
      </c>
      <c r="B329" s="1" t="s">
        <v>14</v>
      </c>
      <c r="C329" s="1" t="s">
        <v>472</v>
      </c>
      <c r="D329" s="1" t="s">
        <v>182</v>
      </c>
      <c r="E329" s="1" t="s">
        <v>17</v>
      </c>
      <c r="F329" s="1" t="s">
        <v>29</v>
      </c>
      <c r="G329" s="1" t="s">
        <v>61</v>
      </c>
      <c r="H329" s="1" t="s">
        <v>520</v>
      </c>
      <c r="I329" s="1" t="s">
        <v>26</v>
      </c>
      <c r="J329" s="1">
        <v>24</v>
      </c>
      <c r="K329" s="1">
        <v>1834</v>
      </c>
      <c r="L329" s="1">
        <v>1834</v>
      </c>
      <c r="M329" s="1">
        <v>249000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249000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249000</v>
      </c>
      <c r="AJ329" s="1">
        <v>135</v>
      </c>
    </row>
    <row r="330" spans="1:36" x14ac:dyDescent="0.3">
      <c r="A330" s="1">
        <v>35</v>
      </c>
      <c r="B330" s="1" t="s">
        <v>14</v>
      </c>
      <c r="C330" s="1" t="s">
        <v>472</v>
      </c>
      <c r="D330" s="1" t="s">
        <v>497</v>
      </c>
      <c r="E330" s="1" t="s">
        <v>32</v>
      </c>
      <c r="F330" s="1" t="s">
        <v>29</v>
      </c>
      <c r="G330" s="1" t="s">
        <v>33</v>
      </c>
      <c r="H330" s="1" t="s">
        <v>226</v>
      </c>
      <c r="I330" s="1" t="s">
        <v>26</v>
      </c>
      <c r="J330" s="1">
        <v>20</v>
      </c>
      <c r="K330" s="1">
        <v>1651</v>
      </c>
      <c r="L330" s="1">
        <v>1651</v>
      </c>
      <c r="M330" s="1">
        <v>270000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270000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270000</v>
      </c>
      <c r="AJ330" s="1">
        <v>163</v>
      </c>
    </row>
    <row r="331" spans="1:36" x14ac:dyDescent="0.3">
      <c r="A331" s="1">
        <v>36</v>
      </c>
      <c r="B331" s="1" t="s">
        <v>14</v>
      </c>
      <c r="C331" s="1" t="s">
        <v>472</v>
      </c>
      <c r="D331" s="1" t="s">
        <v>586</v>
      </c>
      <c r="E331" s="1" t="s">
        <v>32</v>
      </c>
      <c r="F331" s="1" t="s">
        <v>29</v>
      </c>
      <c r="G331" s="1" t="s">
        <v>33</v>
      </c>
      <c r="H331" s="1" t="s">
        <v>522</v>
      </c>
      <c r="I331" s="1" t="s">
        <v>26</v>
      </c>
      <c r="J331" s="1">
        <v>21</v>
      </c>
      <c r="K331" s="1">
        <v>1891</v>
      </c>
      <c r="L331" s="1">
        <v>1891</v>
      </c>
      <c r="M331" s="1">
        <v>199000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199000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199000</v>
      </c>
      <c r="AJ331" s="1">
        <v>105</v>
      </c>
    </row>
    <row r="332" spans="1:36" x14ac:dyDescent="0.3">
      <c r="A332" s="1">
        <v>37</v>
      </c>
      <c r="B332" s="1" t="s">
        <v>14</v>
      </c>
      <c r="C332" s="1" t="s">
        <v>472</v>
      </c>
      <c r="D332" s="1" t="s">
        <v>16</v>
      </c>
      <c r="E332" s="1" t="s">
        <v>17</v>
      </c>
      <c r="F332" s="1" t="s">
        <v>29</v>
      </c>
      <c r="G332" s="1" t="s">
        <v>38</v>
      </c>
      <c r="H332" s="1" t="s">
        <v>523</v>
      </c>
      <c r="I332" s="1" t="s">
        <v>21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0</v>
      </c>
      <c r="AJ332" s="1">
        <v>0</v>
      </c>
    </row>
    <row r="333" spans="1:36" x14ac:dyDescent="0.3">
      <c r="A333" s="1">
        <v>38</v>
      </c>
      <c r="B333" s="1" t="s">
        <v>14</v>
      </c>
      <c r="C333" s="1" t="s">
        <v>472</v>
      </c>
      <c r="D333" s="1" t="s">
        <v>16</v>
      </c>
      <c r="E333" s="1" t="s">
        <v>17</v>
      </c>
      <c r="F333" s="1" t="s">
        <v>49</v>
      </c>
      <c r="G333" s="1" t="s">
        <v>221</v>
      </c>
      <c r="H333" s="1" t="s">
        <v>524</v>
      </c>
      <c r="I333" s="1" t="s">
        <v>49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0</v>
      </c>
      <c r="AJ333" s="1">
        <v>0</v>
      </c>
    </row>
    <row r="334" spans="1:36" x14ac:dyDescent="0.3">
      <c r="A334" s="1">
        <v>39</v>
      </c>
      <c r="B334" s="1" t="s">
        <v>14</v>
      </c>
      <c r="C334" s="1" t="s">
        <v>472</v>
      </c>
      <c r="D334" s="1" t="s">
        <v>16</v>
      </c>
      <c r="E334" s="1" t="s">
        <v>17</v>
      </c>
      <c r="F334" s="1" t="s">
        <v>37</v>
      </c>
      <c r="G334" s="1" t="s">
        <v>123</v>
      </c>
      <c r="H334" s="1" t="s">
        <v>525</v>
      </c>
      <c r="I334" s="1" t="s">
        <v>21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0</v>
      </c>
      <c r="AJ334" s="1">
        <v>0</v>
      </c>
    </row>
    <row r="335" spans="1:36" x14ac:dyDescent="0.3">
      <c r="A335" s="1">
        <v>40</v>
      </c>
      <c r="B335" s="1" t="s">
        <v>14</v>
      </c>
      <c r="C335" s="1" t="s">
        <v>472</v>
      </c>
      <c r="D335" s="1" t="s">
        <v>16</v>
      </c>
      <c r="E335" s="1" t="s">
        <v>17</v>
      </c>
      <c r="F335" s="1" t="s">
        <v>49</v>
      </c>
      <c r="G335" s="1" t="s">
        <v>101</v>
      </c>
      <c r="H335" s="1" t="s">
        <v>526</v>
      </c>
      <c r="I335" s="1" t="s">
        <v>49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x14ac:dyDescent="0.3">
      <c r="A336" s="1">
        <v>41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29</v>
      </c>
      <c r="G336" s="1" t="s">
        <v>44</v>
      </c>
      <c r="H336" s="1" t="s">
        <v>527</v>
      </c>
      <c r="I336" s="1" t="s">
        <v>21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x14ac:dyDescent="0.3">
      <c r="A337" s="1">
        <v>42</v>
      </c>
      <c r="B337" s="1" t="s">
        <v>14</v>
      </c>
      <c r="C337" s="1" t="s">
        <v>472</v>
      </c>
      <c r="D337" s="1" t="s">
        <v>16</v>
      </c>
      <c r="E337" s="1" t="s">
        <v>17</v>
      </c>
      <c r="F337" s="1" t="s">
        <v>29</v>
      </c>
      <c r="G337" s="1" t="s">
        <v>44</v>
      </c>
      <c r="H337" s="1" t="s">
        <v>528</v>
      </c>
      <c r="I337" s="1" t="s">
        <v>21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0</v>
      </c>
      <c r="AJ337" s="1">
        <v>0</v>
      </c>
    </row>
    <row r="338" spans="1:36" x14ac:dyDescent="0.3">
      <c r="A338" s="1">
        <v>43</v>
      </c>
      <c r="B338" s="1" t="s">
        <v>14</v>
      </c>
      <c r="C338" s="1" t="s">
        <v>472</v>
      </c>
      <c r="D338" s="1" t="s">
        <v>16</v>
      </c>
      <c r="E338" s="1" t="s">
        <v>17</v>
      </c>
      <c r="F338" s="1" t="s">
        <v>29</v>
      </c>
      <c r="G338" s="1" t="s">
        <v>44</v>
      </c>
      <c r="H338" s="1" t="s">
        <v>529</v>
      </c>
      <c r="I338" s="1" t="s">
        <v>21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x14ac:dyDescent="0.3">
      <c r="A339" s="1">
        <v>44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29</v>
      </c>
      <c r="G339" s="1" t="s">
        <v>44</v>
      </c>
      <c r="H339" s="1" t="s">
        <v>530</v>
      </c>
      <c r="I339" s="1" t="s">
        <v>21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x14ac:dyDescent="0.3">
      <c r="A340" s="1">
        <v>45</v>
      </c>
      <c r="B340" s="1" t="s">
        <v>14</v>
      </c>
      <c r="C340" s="1" t="s">
        <v>472</v>
      </c>
      <c r="D340" s="1" t="s">
        <v>16</v>
      </c>
      <c r="E340" s="1" t="s">
        <v>17</v>
      </c>
      <c r="F340" s="1" t="s">
        <v>29</v>
      </c>
      <c r="G340" s="1" t="s">
        <v>44</v>
      </c>
      <c r="H340" s="1" t="s">
        <v>531</v>
      </c>
      <c r="I340" s="1" t="s">
        <v>21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x14ac:dyDescent="0.3">
      <c r="A341" s="1">
        <v>46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29</v>
      </c>
      <c r="G341" s="1" t="s">
        <v>44</v>
      </c>
      <c r="H341" s="1" t="s">
        <v>532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x14ac:dyDescent="0.3">
      <c r="A342" s="1">
        <v>47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37</v>
      </c>
      <c r="G342" s="1" t="s">
        <v>533</v>
      </c>
      <c r="H342" s="1" t="s">
        <v>534</v>
      </c>
      <c r="I342" s="1" t="s">
        <v>21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x14ac:dyDescent="0.3">
      <c r="A343" s="1">
        <v>48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18</v>
      </c>
      <c r="G343" s="1" t="s">
        <v>368</v>
      </c>
      <c r="H343" s="1" t="s">
        <v>535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x14ac:dyDescent="0.3">
      <c r="A344" s="1">
        <v>49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18</v>
      </c>
      <c r="G344" s="1" t="s">
        <v>368</v>
      </c>
      <c r="H344" s="1" t="s">
        <v>536</v>
      </c>
      <c r="I344" s="1" t="s">
        <v>21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x14ac:dyDescent="0.3">
      <c r="A345" s="1">
        <v>50</v>
      </c>
      <c r="B345" s="1" t="s">
        <v>14</v>
      </c>
      <c r="C345" s="1" t="s">
        <v>472</v>
      </c>
      <c r="D345" s="1" t="s">
        <v>16</v>
      </c>
      <c r="E345" s="1" t="s">
        <v>17</v>
      </c>
      <c r="F345" s="1" t="s">
        <v>18</v>
      </c>
      <c r="G345" s="1" t="s">
        <v>368</v>
      </c>
      <c r="H345" s="1" t="s">
        <v>537</v>
      </c>
      <c r="I345" s="1" t="s">
        <v>21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0</v>
      </c>
      <c r="AJ345" s="1">
        <v>0</v>
      </c>
    </row>
    <row r="346" spans="1:36" x14ac:dyDescent="0.3">
      <c r="A346" s="1">
        <v>51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18</v>
      </c>
      <c r="G346" s="1" t="s">
        <v>368</v>
      </c>
      <c r="H346" s="1" t="s">
        <v>538</v>
      </c>
      <c r="I346" s="1" t="s">
        <v>21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x14ac:dyDescent="0.3">
      <c r="A347" s="1">
        <v>52</v>
      </c>
      <c r="B347" s="1" t="s">
        <v>14</v>
      </c>
      <c r="C347" s="1" t="s">
        <v>472</v>
      </c>
      <c r="D347" s="1" t="s">
        <v>16</v>
      </c>
      <c r="E347" s="1" t="s">
        <v>17</v>
      </c>
      <c r="F347" s="1" t="s">
        <v>18</v>
      </c>
      <c r="G347" s="1" t="s">
        <v>368</v>
      </c>
      <c r="H347" s="1" t="s">
        <v>539</v>
      </c>
      <c r="I347" s="1" t="s">
        <v>21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x14ac:dyDescent="0.3">
      <c r="A348" s="1">
        <v>53</v>
      </c>
      <c r="B348" s="1" t="s">
        <v>14</v>
      </c>
      <c r="C348" s="1" t="s">
        <v>472</v>
      </c>
      <c r="D348" s="1" t="s">
        <v>16</v>
      </c>
      <c r="E348" s="1" t="s">
        <v>17</v>
      </c>
      <c r="F348" s="1" t="s">
        <v>29</v>
      </c>
      <c r="G348" s="1" t="s">
        <v>246</v>
      </c>
      <c r="H348" s="1" t="s">
        <v>540</v>
      </c>
      <c r="I348" s="1" t="s">
        <v>26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0</v>
      </c>
      <c r="AJ348" s="1">
        <v>0</v>
      </c>
    </row>
    <row r="349" spans="1:36" x14ac:dyDescent="0.3">
      <c r="A349" s="2"/>
      <c r="B349" s="2" t="s">
        <v>47</v>
      </c>
      <c r="C349" s="2" t="s">
        <v>472</v>
      </c>
      <c r="D349" s="2"/>
      <c r="E349" s="2"/>
      <c r="F349" s="2"/>
      <c r="G349" s="2"/>
      <c r="H349" s="2"/>
      <c r="I349" s="2"/>
      <c r="J349" s="2"/>
      <c r="K349" s="2">
        <v>22206</v>
      </c>
      <c r="L349" s="2">
        <v>22206</v>
      </c>
      <c r="M349" s="2">
        <v>1364686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1364686</v>
      </c>
      <c r="X349" s="2">
        <v>0</v>
      </c>
      <c r="Y349" s="2">
        <v>0</v>
      </c>
      <c r="Z349" s="2">
        <v>6000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6000</v>
      </c>
      <c r="AI349" s="2">
        <v>1370686</v>
      </c>
      <c r="AJ349" s="2"/>
    </row>
    <row r="350" spans="1:36" x14ac:dyDescent="0.3">
      <c r="A350" s="1">
        <v>1</v>
      </c>
      <c r="B350" s="1" t="s">
        <v>14</v>
      </c>
      <c r="C350" s="1" t="s">
        <v>541</v>
      </c>
      <c r="D350" s="1" t="s">
        <v>715</v>
      </c>
      <c r="E350" s="1" t="s">
        <v>17</v>
      </c>
      <c r="F350" s="1" t="s">
        <v>29</v>
      </c>
      <c r="G350" s="1" t="s">
        <v>144</v>
      </c>
      <c r="H350" s="1" t="s">
        <v>285</v>
      </c>
      <c r="I350" s="1" t="s">
        <v>21</v>
      </c>
      <c r="J350" s="1">
        <v>10</v>
      </c>
      <c r="K350" s="1">
        <v>659</v>
      </c>
      <c r="L350" s="1">
        <v>659</v>
      </c>
      <c r="M350" s="1">
        <v>49870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7">
        <v>49870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7">
        <v>0</v>
      </c>
      <c r="AI350" s="7">
        <v>49870</v>
      </c>
      <c r="AJ350" s="1">
        <v>75</v>
      </c>
    </row>
    <row r="351" spans="1:36" x14ac:dyDescent="0.3">
      <c r="A351" s="2"/>
      <c r="B351" s="2" t="s">
        <v>47</v>
      </c>
      <c r="C351" s="2" t="s">
        <v>541</v>
      </c>
      <c r="D351" s="2"/>
      <c r="E351" s="2"/>
      <c r="F351" s="2"/>
      <c r="G351" s="2"/>
      <c r="H351" s="2"/>
      <c r="I351" s="2"/>
      <c r="J351" s="2"/>
      <c r="K351" s="2">
        <v>659</v>
      </c>
      <c r="L351" s="2">
        <v>659</v>
      </c>
      <c r="M351" s="2">
        <v>49870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49870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49870</v>
      </c>
      <c r="AJ351" s="2"/>
    </row>
    <row r="352" spans="1:36" x14ac:dyDescent="0.3">
      <c r="A352" s="1">
        <v>1</v>
      </c>
      <c r="B352" s="1" t="s">
        <v>14</v>
      </c>
      <c r="C352" s="1" t="s">
        <v>545</v>
      </c>
      <c r="D352" s="1" t="s">
        <v>87</v>
      </c>
      <c r="E352" s="1" t="s">
        <v>17</v>
      </c>
      <c r="F352" s="1" t="s">
        <v>29</v>
      </c>
      <c r="G352" s="1" t="s">
        <v>144</v>
      </c>
      <c r="H352" s="1" t="s">
        <v>546</v>
      </c>
      <c r="I352" s="1" t="s">
        <v>21</v>
      </c>
      <c r="J352" s="1">
        <v>8</v>
      </c>
      <c r="K352" s="1">
        <v>630</v>
      </c>
      <c r="L352" s="1">
        <v>630</v>
      </c>
      <c r="M352" s="1">
        <v>90000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7">
        <v>90000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7">
        <v>0</v>
      </c>
      <c r="AI352" s="7">
        <v>90000</v>
      </c>
      <c r="AJ352" s="1">
        <v>142</v>
      </c>
    </row>
    <row r="353" spans="1:36" x14ac:dyDescent="0.3">
      <c r="A353" s="2"/>
      <c r="B353" s="2" t="s">
        <v>47</v>
      </c>
      <c r="C353" s="2" t="s">
        <v>545</v>
      </c>
      <c r="D353" s="2"/>
      <c r="E353" s="2"/>
      <c r="F353" s="2"/>
      <c r="G353" s="2"/>
      <c r="H353" s="2"/>
      <c r="I353" s="2"/>
      <c r="J353" s="2"/>
      <c r="K353" s="2">
        <v>630</v>
      </c>
      <c r="L353" s="2">
        <v>630</v>
      </c>
      <c r="M353" s="2">
        <v>90000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90000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90000</v>
      </c>
      <c r="AJ353" s="2"/>
    </row>
    <row r="354" spans="1:36" x14ac:dyDescent="0.3">
      <c r="A354" s="1">
        <v>1</v>
      </c>
      <c r="B354" s="1" t="s">
        <v>14</v>
      </c>
      <c r="C354" s="1" t="s">
        <v>547</v>
      </c>
      <c r="D354" s="1" t="s">
        <v>313</v>
      </c>
      <c r="E354" s="1" t="s">
        <v>17</v>
      </c>
      <c r="F354" s="1" t="s">
        <v>49</v>
      </c>
      <c r="G354" s="1" t="s">
        <v>101</v>
      </c>
      <c r="H354" s="1" t="s">
        <v>102</v>
      </c>
      <c r="I354" s="1" t="s">
        <v>49</v>
      </c>
      <c r="J354" s="1">
        <v>5</v>
      </c>
      <c r="K354" s="1">
        <v>409</v>
      </c>
      <c r="L354" s="1">
        <v>409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7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7">
        <v>0</v>
      </c>
      <c r="AI354" s="7">
        <v>0</v>
      </c>
      <c r="AJ354" s="1">
        <v>0</v>
      </c>
    </row>
    <row r="355" spans="1:36" x14ac:dyDescent="0.3">
      <c r="A355" s="1">
        <v>2</v>
      </c>
      <c r="B355" s="1" t="s">
        <v>14</v>
      </c>
      <c r="C355" s="1" t="s">
        <v>547</v>
      </c>
      <c r="D355" s="1" t="s">
        <v>16</v>
      </c>
      <c r="E355" s="1" t="s">
        <v>17</v>
      </c>
      <c r="F355" s="1" t="s">
        <v>29</v>
      </c>
      <c r="G355" s="1" t="s">
        <v>44</v>
      </c>
      <c r="H355" s="1" t="s">
        <v>548</v>
      </c>
      <c r="I355" s="1" t="s">
        <v>21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0</v>
      </c>
      <c r="AJ355" s="1">
        <v>0</v>
      </c>
    </row>
    <row r="356" spans="1:36" x14ac:dyDescent="0.3">
      <c r="A356" s="2"/>
      <c r="B356" s="2" t="s">
        <v>47</v>
      </c>
      <c r="C356" s="2" t="s">
        <v>547</v>
      </c>
      <c r="D356" s="2"/>
      <c r="E356" s="2"/>
      <c r="F356" s="2"/>
      <c r="G356" s="2"/>
      <c r="H356" s="2"/>
      <c r="I356" s="2"/>
      <c r="J356" s="2"/>
      <c r="K356" s="2">
        <v>409</v>
      </c>
      <c r="L356" s="2">
        <v>409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</row>
    <row r="357" spans="1:36" x14ac:dyDescent="0.3">
      <c r="A357" s="2"/>
      <c r="B357" s="2" t="s">
        <v>12</v>
      </c>
      <c r="C357" s="2" t="s">
        <v>14</v>
      </c>
      <c r="D357" s="2"/>
      <c r="E357" s="2"/>
      <c r="F357" s="2"/>
      <c r="G357" s="2"/>
      <c r="H357" s="2"/>
      <c r="I357" s="2"/>
      <c r="J357" s="2"/>
      <c r="K357" s="2">
        <v>210131</v>
      </c>
      <c r="L357" s="2">
        <v>209912</v>
      </c>
      <c r="M357" s="2">
        <v>22160555</v>
      </c>
      <c r="N357" s="2">
        <v>31000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20000</v>
      </c>
      <c r="W357" s="2">
        <v>22211555</v>
      </c>
      <c r="X357" s="2">
        <v>0</v>
      </c>
      <c r="Y357" s="2">
        <v>0</v>
      </c>
      <c r="Z357" s="2">
        <v>9500</v>
      </c>
      <c r="AA357" s="2">
        <v>0</v>
      </c>
      <c r="AB357" s="2">
        <v>0</v>
      </c>
      <c r="AC357" s="2">
        <v>0</v>
      </c>
      <c r="AD357" s="2">
        <v>0</v>
      </c>
      <c r="AE357" s="2">
        <v>10000</v>
      </c>
      <c r="AF357" s="2">
        <v>0</v>
      </c>
      <c r="AG357" s="2">
        <v>0</v>
      </c>
      <c r="AH357" s="2">
        <v>19500</v>
      </c>
      <c r="AI357" s="2">
        <v>22231055</v>
      </c>
      <c r="AJ357" s="2"/>
    </row>
    <row r="358" spans="1:36" x14ac:dyDescent="0.3">
      <c r="A358" s="3">
        <v>341</v>
      </c>
      <c r="B358" s="3"/>
      <c r="C358" s="3"/>
      <c r="D358" s="3"/>
      <c r="E358" s="3"/>
      <c r="F358" s="3"/>
      <c r="G358" s="3"/>
      <c r="H358" s="3"/>
      <c r="I358" s="3"/>
      <c r="J358" s="3"/>
      <c r="K358" s="3">
        <v>210131</v>
      </c>
      <c r="L358" s="3">
        <v>209912</v>
      </c>
      <c r="M358" s="3">
        <v>22160555</v>
      </c>
      <c r="N358" s="3">
        <v>31000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20000</v>
      </c>
      <c r="W358" s="3">
        <v>22211555</v>
      </c>
      <c r="X358" s="3">
        <v>0</v>
      </c>
      <c r="Y358" s="3">
        <v>0</v>
      </c>
      <c r="Z358" s="3">
        <v>9500</v>
      </c>
      <c r="AA358" s="3">
        <v>0</v>
      </c>
      <c r="AB358" s="3">
        <v>0</v>
      </c>
      <c r="AC358" s="3">
        <v>0</v>
      </c>
      <c r="AD358" s="3">
        <v>0</v>
      </c>
      <c r="AE358" s="3">
        <v>10000</v>
      </c>
      <c r="AF358" s="3">
        <v>0</v>
      </c>
      <c r="AG358" s="3">
        <v>0</v>
      </c>
      <c r="AH358" s="3">
        <v>19500</v>
      </c>
      <c r="AI358" s="3">
        <v>22231055</v>
      </c>
      <c r="AJ358" s="3"/>
    </row>
    <row r="359" spans="1:3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7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7"/>
      <c r="AJ359" s="1"/>
    </row>
  </sheetData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0.79998168889431442"/>
  </sheetPr>
  <dimension ref="A1:AQ383"/>
  <sheetViews>
    <sheetView topLeftCell="A330" zoomScale="70" zoomScaleNormal="70" workbookViewId="0">
      <selection activeCell="K382" sqref="K382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685</v>
      </c>
      <c r="B1" s="114" t="s">
        <v>686</v>
      </c>
      <c r="C1" s="116" t="s">
        <v>687</v>
      </c>
      <c r="D1" s="116" t="s">
        <v>615</v>
      </c>
      <c r="E1" s="114" t="s">
        <v>688</v>
      </c>
      <c r="F1" s="114" t="s">
        <v>689</v>
      </c>
      <c r="G1" s="114" t="s">
        <v>618</v>
      </c>
      <c r="H1" s="114" t="s">
        <v>672</v>
      </c>
      <c r="I1" s="114" t="s">
        <v>690</v>
      </c>
      <c r="J1" s="114" t="s">
        <v>691</v>
      </c>
      <c r="K1" s="115" t="s">
        <v>692</v>
      </c>
      <c r="L1" s="115" t="s">
        <v>623</v>
      </c>
      <c r="M1" s="110" t="s">
        <v>693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694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626</v>
      </c>
      <c r="AJ1" s="113" t="s">
        <v>639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638</v>
      </c>
      <c r="AI2" s="113"/>
      <c r="AJ2" s="113" t="s">
        <v>639</v>
      </c>
    </row>
    <row r="3" spans="1:43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587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13</v>
      </c>
      <c r="K6" s="1">
        <v>572</v>
      </c>
      <c r="L6" s="1">
        <v>572</v>
      </c>
      <c r="M6" s="1">
        <v>50000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50000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50000</v>
      </c>
      <c r="AJ6" s="1">
        <v>87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28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11</v>
      </c>
      <c r="K7" s="1">
        <v>1021</v>
      </c>
      <c r="L7" s="1">
        <v>1021</v>
      </c>
      <c r="M7" s="1">
        <v>180000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180000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180000</v>
      </c>
      <c r="AJ7" s="1">
        <v>176</v>
      </c>
    </row>
    <row r="8" spans="1:43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x14ac:dyDescent="0.3">
      <c r="A12" s="1">
        <v>10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0</v>
      </c>
      <c r="AJ12" s="1">
        <v>0</v>
      </c>
    </row>
    <row r="13" spans="1:43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1593</v>
      </c>
      <c r="L14" s="2">
        <v>1593</v>
      </c>
      <c r="M14" s="2">
        <v>230000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230000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230000</v>
      </c>
      <c r="AJ14" s="2"/>
    </row>
    <row r="15" spans="1:43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14</v>
      </c>
      <c r="K17" s="1">
        <v>1576</v>
      </c>
      <c r="L17" s="1">
        <v>1576</v>
      </c>
      <c r="M17" s="1">
        <v>160000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160000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160000</v>
      </c>
      <c r="AJ17" s="1">
        <v>101</v>
      </c>
    </row>
    <row r="18" spans="1:36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14</v>
      </c>
      <c r="K19" s="1">
        <v>795</v>
      </c>
      <c r="L19" s="1">
        <v>795</v>
      </c>
      <c r="M19" s="1">
        <v>120000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120000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120000</v>
      </c>
      <c r="AJ19" s="1">
        <v>150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2371</v>
      </c>
      <c r="L20" s="2">
        <v>2371</v>
      </c>
      <c r="M20" s="2">
        <v>280000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280000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280000</v>
      </c>
      <c r="AJ20" s="2"/>
    </row>
    <row r="21" spans="1:36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x14ac:dyDescent="0.3">
      <c r="A34" s="1">
        <v>14</v>
      </c>
      <c r="B34" s="1" t="s">
        <v>14</v>
      </c>
      <c r="C34" s="1" t="s">
        <v>60</v>
      </c>
      <c r="D34" s="1" t="s">
        <v>16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0</v>
      </c>
      <c r="AJ34" s="1">
        <v>0</v>
      </c>
    </row>
    <row r="35" spans="1:36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92</v>
      </c>
      <c r="E37" s="1" t="s">
        <v>17</v>
      </c>
      <c r="F37" s="1" t="s">
        <v>29</v>
      </c>
      <c r="G37" s="1" t="s">
        <v>30</v>
      </c>
      <c r="H37" s="1" t="s">
        <v>392</v>
      </c>
      <c r="I37" s="1" t="s">
        <v>21</v>
      </c>
      <c r="J37" s="1">
        <v>1</v>
      </c>
      <c r="K37" s="1">
        <v>48</v>
      </c>
      <c r="L37" s="1">
        <v>48</v>
      </c>
      <c r="M37" s="1">
        <v>0</v>
      </c>
      <c r="N37" s="1">
        <v>0</v>
      </c>
      <c r="O37" s="1">
        <v>0</v>
      </c>
      <c r="P37" s="1">
        <v>0</v>
      </c>
      <c r="Q37" s="1">
        <v>32000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32000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32000</v>
      </c>
      <c r="AJ37" s="1">
        <v>0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16</v>
      </c>
      <c r="E38" s="1" t="s">
        <v>17</v>
      </c>
      <c r="F38" s="1" t="s">
        <v>29</v>
      </c>
      <c r="G38" s="1" t="s">
        <v>85</v>
      </c>
      <c r="H38" s="1" t="s">
        <v>86</v>
      </c>
      <c r="I38" s="1" t="s">
        <v>26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0</v>
      </c>
      <c r="AJ38" s="1">
        <v>0</v>
      </c>
    </row>
    <row r="39" spans="1:36" x14ac:dyDescent="0.3">
      <c r="A39" s="1">
        <v>19</v>
      </c>
      <c r="B39" s="1" t="s">
        <v>14</v>
      </c>
      <c r="C39" s="1" t="s">
        <v>60</v>
      </c>
      <c r="D39" s="1" t="s">
        <v>491</v>
      </c>
      <c r="E39" s="1" t="s">
        <v>17</v>
      </c>
      <c r="F39" s="1" t="s">
        <v>49</v>
      </c>
      <c r="G39" s="1" t="s">
        <v>88</v>
      </c>
      <c r="H39" s="1" t="s">
        <v>89</v>
      </c>
      <c r="I39" s="1" t="s">
        <v>49</v>
      </c>
      <c r="J39" s="1">
        <v>20</v>
      </c>
      <c r="K39" s="1">
        <v>1467</v>
      </c>
      <c r="L39" s="1">
        <v>1467</v>
      </c>
      <c r="M39" s="1">
        <v>71534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71534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71534</v>
      </c>
      <c r="AJ39" s="1">
        <v>48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131</v>
      </c>
      <c r="E40" s="1" t="s">
        <v>17</v>
      </c>
      <c r="F40" s="1" t="s">
        <v>49</v>
      </c>
      <c r="G40" s="1" t="s">
        <v>88</v>
      </c>
      <c r="H40" s="1" t="s">
        <v>91</v>
      </c>
      <c r="I40" s="1" t="s">
        <v>49</v>
      </c>
      <c r="J40" s="1">
        <v>17</v>
      </c>
      <c r="K40" s="1">
        <v>1203</v>
      </c>
      <c r="L40" s="1">
        <v>1203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0</v>
      </c>
      <c r="AJ40" s="1">
        <v>0</v>
      </c>
    </row>
    <row r="41" spans="1:36" x14ac:dyDescent="0.3">
      <c r="A41" s="1">
        <v>21</v>
      </c>
      <c r="B41" s="1" t="s">
        <v>14</v>
      </c>
      <c r="C41" s="1" t="s">
        <v>60</v>
      </c>
      <c r="D41" s="1" t="s">
        <v>92</v>
      </c>
      <c r="E41" s="1" t="s">
        <v>17</v>
      </c>
      <c r="F41" s="1" t="s">
        <v>49</v>
      </c>
      <c r="G41" s="1" t="s">
        <v>88</v>
      </c>
      <c r="H41" s="1" t="s">
        <v>93</v>
      </c>
      <c r="I41" s="1" t="s">
        <v>49</v>
      </c>
      <c r="J41" s="1">
        <v>18</v>
      </c>
      <c r="K41" s="1">
        <v>1166</v>
      </c>
      <c r="L41" s="1">
        <v>1166</v>
      </c>
      <c r="M41" s="1">
        <v>92639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92639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92639</v>
      </c>
      <c r="AJ41" s="1">
        <v>79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603</v>
      </c>
      <c r="E42" s="1" t="s">
        <v>17</v>
      </c>
      <c r="F42" s="1" t="s">
        <v>29</v>
      </c>
      <c r="G42" s="1" t="s">
        <v>30</v>
      </c>
      <c r="H42" s="1" t="s">
        <v>395</v>
      </c>
      <c r="I42" s="1" t="s">
        <v>26</v>
      </c>
      <c r="J42" s="1">
        <v>1</v>
      </c>
      <c r="K42" s="1">
        <v>151</v>
      </c>
      <c r="L42" s="1">
        <v>151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0</v>
      </c>
      <c r="AJ42" s="1">
        <v>0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554</v>
      </c>
      <c r="E43" s="1" t="s">
        <v>17</v>
      </c>
      <c r="F43" s="1" t="s">
        <v>29</v>
      </c>
      <c r="G43" s="1" t="s">
        <v>30</v>
      </c>
      <c r="H43" s="1" t="s">
        <v>97</v>
      </c>
      <c r="I43" s="1" t="s">
        <v>26</v>
      </c>
      <c r="J43" s="1">
        <v>20</v>
      </c>
      <c r="K43" s="1">
        <v>2542</v>
      </c>
      <c r="L43" s="1">
        <v>2542</v>
      </c>
      <c r="M43" s="1">
        <v>290000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290000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290000</v>
      </c>
      <c r="AJ43" s="1">
        <v>114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16</v>
      </c>
      <c r="E44" s="1" t="s">
        <v>17</v>
      </c>
      <c r="F44" s="1" t="s">
        <v>29</v>
      </c>
      <c r="G44" s="1" t="s">
        <v>98</v>
      </c>
      <c r="H44" s="1" t="s">
        <v>99</v>
      </c>
      <c r="I44" s="1" t="s">
        <v>26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0</v>
      </c>
      <c r="AJ44" s="1">
        <v>0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128</v>
      </c>
      <c r="E45" s="1" t="s">
        <v>17</v>
      </c>
      <c r="F45" s="1" t="s">
        <v>49</v>
      </c>
      <c r="G45" s="1" t="s">
        <v>101</v>
      </c>
      <c r="H45" s="1" t="s">
        <v>544</v>
      </c>
      <c r="I45" s="1" t="s">
        <v>49</v>
      </c>
      <c r="J45" s="1">
        <v>22</v>
      </c>
      <c r="K45" s="1">
        <v>2396</v>
      </c>
      <c r="L45" s="1">
        <v>2396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0</v>
      </c>
      <c r="AJ45" s="1">
        <v>0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131</v>
      </c>
      <c r="E46" s="1" t="s">
        <v>17</v>
      </c>
      <c r="F46" s="1" t="s">
        <v>49</v>
      </c>
      <c r="G46" s="1" t="s">
        <v>101</v>
      </c>
      <c r="H46" s="1" t="s">
        <v>102</v>
      </c>
      <c r="I46" s="1" t="s">
        <v>49</v>
      </c>
      <c r="J46" s="1">
        <v>4</v>
      </c>
      <c r="K46" s="1">
        <v>716</v>
      </c>
      <c r="L46" s="1">
        <v>716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0</v>
      </c>
      <c r="AJ46" s="1">
        <v>0</v>
      </c>
    </row>
    <row r="47" spans="1:36" x14ac:dyDescent="0.3">
      <c r="A47" s="1">
        <v>27</v>
      </c>
      <c r="B47" s="1" t="s">
        <v>14</v>
      </c>
      <c r="C47" s="1" t="s">
        <v>60</v>
      </c>
      <c r="D47" s="1" t="s">
        <v>106</v>
      </c>
      <c r="E47" s="1" t="s">
        <v>17</v>
      </c>
      <c r="F47" s="1" t="s">
        <v>18</v>
      </c>
      <c r="G47" s="1" t="s">
        <v>107</v>
      </c>
      <c r="H47" s="1" t="s">
        <v>108</v>
      </c>
      <c r="I47" s="1" t="s">
        <v>21</v>
      </c>
      <c r="J47" s="1">
        <v>7</v>
      </c>
      <c r="K47" s="1">
        <v>831</v>
      </c>
      <c r="L47" s="1">
        <v>831</v>
      </c>
      <c r="M47" s="1">
        <v>131000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131000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131000</v>
      </c>
      <c r="AJ47" s="1">
        <v>157</v>
      </c>
    </row>
    <row r="48" spans="1:36" x14ac:dyDescent="0.3">
      <c r="A48" s="1">
        <v>28</v>
      </c>
      <c r="B48" s="1" t="s">
        <v>14</v>
      </c>
      <c r="C48" s="1" t="s">
        <v>60</v>
      </c>
      <c r="D48" s="1" t="s">
        <v>589</v>
      </c>
      <c r="E48" s="1" t="s">
        <v>17</v>
      </c>
      <c r="F48" s="1" t="s">
        <v>18</v>
      </c>
      <c r="G48" s="1" t="s">
        <v>107</v>
      </c>
      <c r="H48" s="1" t="s">
        <v>110</v>
      </c>
      <c r="I48" s="1" t="s">
        <v>21</v>
      </c>
      <c r="J48" s="1">
        <v>13</v>
      </c>
      <c r="K48" s="1">
        <v>1147</v>
      </c>
      <c r="L48" s="1">
        <v>1147</v>
      </c>
      <c r="M48" s="1">
        <v>189000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189000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189000</v>
      </c>
      <c r="AJ48" s="1">
        <v>164</v>
      </c>
    </row>
    <row r="49" spans="1:36" x14ac:dyDescent="0.3">
      <c r="A49" s="1">
        <v>29</v>
      </c>
      <c r="B49" s="1" t="s">
        <v>14</v>
      </c>
      <c r="C49" s="1" t="s">
        <v>60</v>
      </c>
      <c r="D49" s="1" t="s">
        <v>111</v>
      </c>
      <c r="E49" s="1" t="s">
        <v>17</v>
      </c>
      <c r="F49" s="1" t="s">
        <v>40</v>
      </c>
      <c r="G49" s="1" t="s">
        <v>55</v>
      </c>
      <c r="H49" s="1" t="s">
        <v>112</v>
      </c>
      <c r="I49" s="1" t="s">
        <v>21</v>
      </c>
      <c r="J49" s="1">
        <v>18</v>
      </c>
      <c r="K49" s="1">
        <v>2397</v>
      </c>
      <c r="L49" s="1">
        <v>2397</v>
      </c>
      <c r="M49" s="1">
        <v>270000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270000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270000</v>
      </c>
      <c r="AJ49" s="1">
        <v>112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695</v>
      </c>
      <c r="E50" s="1" t="s">
        <v>17</v>
      </c>
      <c r="F50" s="1" t="s">
        <v>29</v>
      </c>
      <c r="G50" s="1" t="s">
        <v>61</v>
      </c>
      <c r="H50" s="1" t="s">
        <v>114</v>
      </c>
      <c r="I50" s="1" t="s">
        <v>26</v>
      </c>
      <c r="J50" s="1">
        <v>24</v>
      </c>
      <c r="K50" s="1">
        <v>3530</v>
      </c>
      <c r="L50" s="1">
        <v>3530</v>
      </c>
      <c r="M50" s="1">
        <v>440000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440000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440000</v>
      </c>
      <c r="AJ50" s="1">
        <v>124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590</v>
      </c>
      <c r="E51" s="1" t="s">
        <v>17</v>
      </c>
      <c r="F51" s="1" t="s">
        <v>29</v>
      </c>
      <c r="G51" s="1" t="s">
        <v>61</v>
      </c>
      <c r="H51" s="1" t="s">
        <v>116</v>
      </c>
      <c r="I51" s="1" t="s">
        <v>26</v>
      </c>
      <c r="J51" s="1">
        <v>25</v>
      </c>
      <c r="K51" s="1">
        <v>2211</v>
      </c>
      <c r="L51" s="1">
        <v>2181</v>
      </c>
      <c r="M51" s="1">
        <v>300000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300000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300000</v>
      </c>
      <c r="AJ51" s="1">
        <v>135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78</v>
      </c>
      <c r="E52" s="1" t="s">
        <v>32</v>
      </c>
      <c r="F52" s="1" t="s">
        <v>118</v>
      </c>
      <c r="G52" s="1" t="s">
        <v>119</v>
      </c>
      <c r="H52" s="1" t="s">
        <v>120</v>
      </c>
      <c r="I52" s="1" t="s">
        <v>26</v>
      </c>
      <c r="J52" s="1">
        <v>2</v>
      </c>
      <c r="K52" s="1">
        <v>116</v>
      </c>
      <c r="L52" s="1">
        <v>116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0</v>
      </c>
      <c r="AJ52" s="1">
        <v>0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16</v>
      </c>
      <c r="E53" s="1" t="s">
        <v>17</v>
      </c>
      <c r="F53" s="1" t="s">
        <v>37</v>
      </c>
      <c r="G53" s="1" t="s">
        <v>121</v>
      </c>
      <c r="H53" s="1" t="s">
        <v>122</v>
      </c>
      <c r="I53" s="1" t="s">
        <v>21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0</v>
      </c>
      <c r="AJ53" s="1">
        <v>0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16</v>
      </c>
      <c r="E54" s="1" t="s">
        <v>17</v>
      </c>
      <c r="F54" s="1" t="s">
        <v>40</v>
      </c>
      <c r="G54" s="1" t="s">
        <v>123</v>
      </c>
      <c r="H54" s="1" t="s">
        <v>124</v>
      </c>
      <c r="I54" s="1" t="s">
        <v>21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0</v>
      </c>
      <c r="AJ54" s="1">
        <v>0</v>
      </c>
    </row>
    <row r="55" spans="1:36" x14ac:dyDescent="0.3">
      <c r="A55" s="1">
        <v>35</v>
      </c>
      <c r="B55" s="1" t="s">
        <v>14</v>
      </c>
      <c r="C55" s="1" t="s">
        <v>60</v>
      </c>
      <c r="D55" s="1" t="s">
        <v>16</v>
      </c>
      <c r="E55" s="1" t="s">
        <v>17</v>
      </c>
      <c r="F55" s="1" t="s">
        <v>37</v>
      </c>
      <c r="G55" s="1" t="s">
        <v>121</v>
      </c>
      <c r="H55" s="1" t="s">
        <v>125</v>
      </c>
      <c r="I55" s="1" t="s">
        <v>26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0</v>
      </c>
      <c r="AJ55" s="1">
        <v>0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556</v>
      </c>
      <c r="E56" s="1" t="s">
        <v>17</v>
      </c>
      <c r="F56" s="1" t="s">
        <v>49</v>
      </c>
      <c r="G56" s="1" t="s">
        <v>101</v>
      </c>
      <c r="H56" s="1" t="s">
        <v>127</v>
      </c>
      <c r="I56" s="1" t="s">
        <v>49</v>
      </c>
      <c r="J56" s="1">
        <v>20</v>
      </c>
      <c r="K56" s="1">
        <v>1985</v>
      </c>
      <c r="L56" s="1">
        <v>1969</v>
      </c>
      <c r="M56" s="1">
        <v>160095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160095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160095</v>
      </c>
      <c r="AJ56" s="1">
        <v>80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555</v>
      </c>
      <c r="E57" s="1" t="s">
        <v>17</v>
      </c>
      <c r="F57" s="1" t="s">
        <v>29</v>
      </c>
      <c r="G57" s="1" t="s">
        <v>129</v>
      </c>
      <c r="H57" s="1" t="s">
        <v>130</v>
      </c>
      <c r="I57" s="1" t="s">
        <v>21</v>
      </c>
      <c r="J57" s="1">
        <v>21</v>
      </c>
      <c r="K57" s="1">
        <v>1571</v>
      </c>
      <c r="L57" s="1">
        <v>1571</v>
      </c>
      <c r="M57" s="1">
        <v>360000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360000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360000</v>
      </c>
      <c r="AJ57" s="1">
        <v>229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201</v>
      </c>
      <c r="E58" s="1" t="s">
        <v>17</v>
      </c>
      <c r="F58" s="1" t="s">
        <v>29</v>
      </c>
      <c r="G58" s="1" t="s">
        <v>129</v>
      </c>
      <c r="H58" s="1" t="s">
        <v>132</v>
      </c>
      <c r="I58" s="1" t="s">
        <v>21</v>
      </c>
      <c r="J58" s="1">
        <v>23</v>
      </c>
      <c r="K58" s="1">
        <v>1677</v>
      </c>
      <c r="L58" s="1">
        <v>1668</v>
      </c>
      <c r="M58" s="1">
        <v>386000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386000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386000</v>
      </c>
      <c r="AJ58" s="1">
        <v>230</v>
      </c>
    </row>
    <row r="59" spans="1:36" x14ac:dyDescent="0.3">
      <c r="A59" s="1">
        <v>39</v>
      </c>
      <c r="B59" s="1" t="s">
        <v>14</v>
      </c>
      <c r="C59" s="1" t="s">
        <v>60</v>
      </c>
      <c r="D59" s="1" t="s">
        <v>128</v>
      </c>
      <c r="E59" s="1" t="s">
        <v>17</v>
      </c>
      <c r="F59" s="1" t="s">
        <v>29</v>
      </c>
      <c r="G59" s="1" t="s">
        <v>129</v>
      </c>
      <c r="H59" s="1" t="s">
        <v>345</v>
      </c>
      <c r="I59" s="1" t="s">
        <v>21</v>
      </c>
      <c r="J59" s="1">
        <v>2</v>
      </c>
      <c r="K59" s="1">
        <v>299</v>
      </c>
      <c r="L59" s="1">
        <v>299</v>
      </c>
      <c r="M59" s="1">
        <v>0</v>
      </c>
      <c r="N59" s="1">
        <v>0</v>
      </c>
      <c r="O59" s="1">
        <v>0</v>
      </c>
      <c r="P59" s="1">
        <v>0</v>
      </c>
      <c r="Q59" s="1">
        <v>35000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35000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35000</v>
      </c>
      <c r="AJ59" s="1">
        <v>0</v>
      </c>
    </row>
    <row r="60" spans="1:36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85</v>
      </c>
      <c r="H60" s="1" t="s">
        <v>133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x14ac:dyDescent="0.3">
      <c r="A61" s="1">
        <v>41</v>
      </c>
      <c r="B61" s="1" t="s">
        <v>14</v>
      </c>
      <c r="C61" s="1" t="s">
        <v>60</v>
      </c>
      <c r="D61" s="1" t="s">
        <v>134</v>
      </c>
      <c r="E61" s="1" t="s">
        <v>17</v>
      </c>
      <c r="F61" s="1" t="s">
        <v>29</v>
      </c>
      <c r="G61" s="1" t="s">
        <v>61</v>
      </c>
      <c r="H61" s="1" t="s">
        <v>135</v>
      </c>
      <c r="I61" s="1" t="s">
        <v>26</v>
      </c>
      <c r="J61" s="1">
        <v>22</v>
      </c>
      <c r="K61" s="1">
        <v>3160</v>
      </c>
      <c r="L61" s="1">
        <v>3160</v>
      </c>
      <c r="M61" s="1">
        <v>465000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465000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465000</v>
      </c>
      <c r="AJ61" s="1">
        <v>147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117</v>
      </c>
      <c r="E62" s="1" t="s">
        <v>32</v>
      </c>
      <c r="F62" s="1" t="s">
        <v>29</v>
      </c>
      <c r="G62" s="1" t="s">
        <v>33</v>
      </c>
      <c r="H62" s="1" t="s">
        <v>137</v>
      </c>
      <c r="I62" s="1" t="s">
        <v>26</v>
      </c>
      <c r="J62" s="1">
        <v>21</v>
      </c>
      <c r="K62" s="1">
        <v>3328</v>
      </c>
      <c r="L62" s="1">
        <v>3328</v>
      </c>
      <c r="M62" s="1">
        <v>400000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400000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400000</v>
      </c>
      <c r="AJ62" s="1">
        <v>120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16</v>
      </c>
      <c r="E63" s="1" t="s">
        <v>17</v>
      </c>
      <c r="F63" s="1" t="s">
        <v>29</v>
      </c>
      <c r="G63" s="1" t="s">
        <v>138</v>
      </c>
      <c r="H63" s="1" t="s">
        <v>139</v>
      </c>
      <c r="I63" s="1" t="s">
        <v>26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0</v>
      </c>
      <c r="AJ63" s="1">
        <v>0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16</v>
      </c>
      <c r="E64" s="1" t="s">
        <v>17</v>
      </c>
      <c r="F64" s="1" t="s">
        <v>29</v>
      </c>
      <c r="G64" s="1" t="s">
        <v>98</v>
      </c>
      <c r="H64" s="1" t="s">
        <v>141</v>
      </c>
      <c r="I64" s="1" t="s">
        <v>26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0</v>
      </c>
      <c r="AJ64" s="1">
        <v>0</v>
      </c>
    </row>
    <row r="65" spans="1:36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17</v>
      </c>
      <c r="F65" s="1" t="s">
        <v>29</v>
      </c>
      <c r="G65" s="1" t="s">
        <v>61</v>
      </c>
      <c r="H65" s="1" t="s">
        <v>142</v>
      </c>
      <c r="I65" s="1" t="s">
        <v>26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x14ac:dyDescent="0.3">
      <c r="A66" s="1">
        <v>46</v>
      </c>
      <c r="B66" s="1" t="s">
        <v>14</v>
      </c>
      <c r="C66" s="1" t="s">
        <v>60</v>
      </c>
      <c r="D66" s="1" t="s">
        <v>521</v>
      </c>
      <c r="E66" s="1" t="s">
        <v>32</v>
      </c>
      <c r="F66" s="1" t="s">
        <v>29</v>
      </c>
      <c r="G66" s="1" t="s">
        <v>33</v>
      </c>
      <c r="H66" s="1" t="s">
        <v>143</v>
      </c>
      <c r="I66" s="1" t="s">
        <v>26</v>
      </c>
      <c r="J66" s="1">
        <v>20</v>
      </c>
      <c r="K66" s="1">
        <v>2188</v>
      </c>
      <c r="L66" s="1">
        <v>2188</v>
      </c>
      <c r="M66" s="1">
        <v>329000</v>
      </c>
      <c r="N66" s="1">
        <v>5700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334700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334700</v>
      </c>
      <c r="AJ66" s="1">
        <v>150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103</v>
      </c>
      <c r="E67" s="1" t="s">
        <v>17</v>
      </c>
      <c r="F67" s="1" t="s">
        <v>29</v>
      </c>
      <c r="G67" s="1" t="s">
        <v>144</v>
      </c>
      <c r="H67" s="1" t="s">
        <v>145</v>
      </c>
      <c r="I67" s="1" t="s">
        <v>21</v>
      </c>
      <c r="J67" s="1">
        <v>19</v>
      </c>
      <c r="K67" s="1">
        <v>2673</v>
      </c>
      <c r="L67" s="1">
        <v>2673</v>
      </c>
      <c r="M67" s="1">
        <v>528000</v>
      </c>
      <c r="N67" s="1">
        <v>0</v>
      </c>
      <c r="O67" s="1">
        <v>0</v>
      </c>
      <c r="P67" s="1">
        <v>0</v>
      </c>
      <c r="Q67" s="1">
        <v>25000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553000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553000</v>
      </c>
      <c r="AJ67" s="1">
        <v>197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78</v>
      </c>
      <c r="E68" s="1" t="s">
        <v>17</v>
      </c>
      <c r="F68" s="1" t="s">
        <v>29</v>
      </c>
      <c r="G68" s="1" t="s">
        <v>61</v>
      </c>
      <c r="H68" s="1" t="s">
        <v>146</v>
      </c>
      <c r="I68" s="1" t="s">
        <v>26</v>
      </c>
      <c r="J68" s="1">
        <v>23</v>
      </c>
      <c r="K68" s="1">
        <v>2963</v>
      </c>
      <c r="L68" s="1">
        <v>2963</v>
      </c>
      <c r="M68" s="1">
        <v>376000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376000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376000</v>
      </c>
      <c r="AJ68" s="1">
        <v>126</v>
      </c>
    </row>
    <row r="69" spans="1:36" x14ac:dyDescent="0.3">
      <c r="A69" s="1">
        <v>49</v>
      </c>
      <c r="B69" s="1" t="s">
        <v>14</v>
      </c>
      <c r="C69" s="1" t="s">
        <v>60</v>
      </c>
      <c r="D69" s="1" t="s">
        <v>591</v>
      </c>
      <c r="E69" s="1" t="s">
        <v>17</v>
      </c>
      <c r="F69" s="1" t="s">
        <v>29</v>
      </c>
      <c r="G69" s="1" t="s">
        <v>61</v>
      </c>
      <c r="H69" s="1" t="s">
        <v>147</v>
      </c>
      <c r="I69" s="1" t="s">
        <v>26</v>
      </c>
      <c r="J69" s="1">
        <v>24</v>
      </c>
      <c r="K69" s="1">
        <v>4198</v>
      </c>
      <c r="L69" s="1">
        <v>4198</v>
      </c>
      <c r="M69" s="1">
        <v>409000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409000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409000</v>
      </c>
      <c r="AJ69" s="1">
        <v>97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29</v>
      </c>
      <c r="G70" s="1" t="s">
        <v>61</v>
      </c>
      <c r="H70" s="1" t="s">
        <v>148</v>
      </c>
      <c r="I70" s="1" t="s">
        <v>26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29</v>
      </c>
      <c r="G71" s="1" t="s">
        <v>61</v>
      </c>
      <c r="H71" s="1" t="s">
        <v>149</v>
      </c>
      <c r="I71" s="1" t="s">
        <v>26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16</v>
      </c>
      <c r="E72" s="1" t="s">
        <v>17</v>
      </c>
      <c r="F72" s="1" t="s">
        <v>29</v>
      </c>
      <c r="G72" s="1" t="s">
        <v>150</v>
      </c>
      <c r="H72" s="1" t="s">
        <v>151</v>
      </c>
      <c r="I72" s="1" t="s">
        <v>21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0</v>
      </c>
      <c r="AJ72" s="1">
        <v>0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16</v>
      </c>
      <c r="E73" s="1" t="s">
        <v>17</v>
      </c>
      <c r="F73" s="1" t="s">
        <v>152</v>
      </c>
      <c r="G73" s="1" t="s">
        <v>153</v>
      </c>
      <c r="H73" s="1" t="s">
        <v>154</v>
      </c>
      <c r="I73" s="1" t="s">
        <v>21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0</v>
      </c>
      <c r="AJ73" s="1">
        <v>0</v>
      </c>
    </row>
    <row r="74" spans="1:36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37</v>
      </c>
      <c r="G74" s="1" t="s">
        <v>155</v>
      </c>
      <c r="H74" s="1" t="s">
        <v>156</v>
      </c>
      <c r="I74" s="1" t="s">
        <v>21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44</v>
      </c>
      <c r="H75" s="1" t="s">
        <v>157</v>
      </c>
      <c r="I75" s="1" t="s">
        <v>21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x14ac:dyDescent="0.3">
      <c r="A76" s="1">
        <v>56</v>
      </c>
      <c r="B76" s="1" t="s">
        <v>14</v>
      </c>
      <c r="C76" s="1" t="s">
        <v>60</v>
      </c>
      <c r="D76" s="1" t="s">
        <v>16</v>
      </c>
      <c r="E76" s="1" t="s">
        <v>17</v>
      </c>
      <c r="F76" s="1" t="s">
        <v>29</v>
      </c>
      <c r="G76" s="1" t="s">
        <v>44</v>
      </c>
      <c r="H76" s="1" t="s">
        <v>158</v>
      </c>
      <c r="I76" s="1" t="s">
        <v>21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0</v>
      </c>
      <c r="AJ76" s="1">
        <v>0</v>
      </c>
    </row>
    <row r="77" spans="1:36" x14ac:dyDescent="0.3">
      <c r="A77" s="1">
        <v>57</v>
      </c>
      <c r="B77" s="1" t="s">
        <v>14</v>
      </c>
      <c r="C77" s="1" t="s">
        <v>60</v>
      </c>
      <c r="D77" s="1" t="s">
        <v>16</v>
      </c>
      <c r="E77" s="1" t="s">
        <v>17</v>
      </c>
      <c r="F77" s="1" t="s">
        <v>29</v>
      </c>
      <c r="G77" s="1" t="s">
        <v>44</v>
      </c>
      <c r="H77" s="1" t="s">
        <v>159</v>
      </c>
      <c r="I77" s="1" t="s">
        <v>21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7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7">
        <v>0</v>
      </c>
      <c r="AI77" s="7">
        <v>0</v>
      </c>
      <c r="AJ77" s="1">
        <v>0</v>
      </c>
    </row>
    <row r="78" spans="1:36" x14ac:dyDescent="0.3">
      <c r="A78" s="1">
        <v>58</v>
      </c>
      <c r="B78" s="1" t="s">
        <v>14</v>
      </c>
      <c r="C78" s="1" t="s">
        <v>60</v>
      </c>
      <c r="D78" s="1" t="s">
        <v>16</v>
      </c>
      <c r="E78" s="1" t="s">
        <v>17</v>
      </c>
      <c r="F78" s="1" t="s">
        <v>29</v>
      </c>
      <c r="G78" s="1" t="s">
        <v>85</v>
      </c>
      <c r="H78" s="1" t="s">
        <v>160</v>
      </c>
      <c r="I78" s="1" t="s">
        <v>26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x14ac:dyDescent="0.3">
      <c r="A79" s="1">
        <v>59</v>
      </c>
      <c r="B79" s="1" t="s">
        <v>14</v>
      </c>
      <c r="C79" s="1" t="s">
        <v>60</v>
      </c>
      <c r="D79" s="1" t="s">
        <v>16</v>
      </c>
      <c r="E79" s="1" t="s">
        <v>17</v>
      </c>
      <c r="F79" s="1" t="s">
        <v>29</v>
      </c>
      <c r="G79" s="1" t="s">
        <v>161</v>
      </c>
      <c r="H79" s="1" t="s">
        <v>162</v>
      </c>
      <c r="I79" s="1" t="s">
        <v>26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x14ac:dyDescent="0.3">
      <c r="A80" s="2"/>
      <c r="B80" s="2" t="s">
        <v>47</v>
      </c>
      <c r="C80" s="2" t="s">
        <v>60</v>
      </c>
      <c r="D80" s="2"/>
      <c r="E80" s="2"/>
      <c r="F80" s="2"/>
      <c r="G80" s="2"/>
      <c r="H80" s="2"/>
      <c r="I80" s="2"/>
      <c r="J80" s="2"/>
      <c r="K80" s="2">
        <v>43963</v>
      </c>
      <c r="L80" s="2">
        <v>43908</v>
      </c>
      <c r="M80" s="2">
        <v>5197268</v>
      </c>
      <c r="N80" s="2">
        <v>5700</v>
      </c>
      <c r="O80" s="2">
        <v>0</v>
      </c>
      <c r="P80" s="2">
        <v>0</v>
      </c>
      <c r="Q80" s="2">
        <v>92000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5294968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5294968</v>
      </c>
      <c r="AJ80" s="2"/>
    </row>
    <row r="81" spans="1:36" x14ac:dyDescent="0.3">
      <c r="A81" s="1">
        <v>1</v>
      </c>
      <c r="B81" s="1" t="s">
        <v>14</v>
      </c>
      <c r="C81" s="1" t="s">
        <v>163</v>
      </c>
      <c r="D81" s="1" t="s">
        <v>16</v>
      </c>
      <c r="E81" s="1" t="s">
        <v>32</v>
      </c>
      <c r="F81" s="1" t="s">
        <v>118</v>
      </c>
      <c r="G81" s="1" t="s">
        <v>164</v>
      </c>
      <c r="H81" s="1" t="s">
        <v>165</v>
      </c>
      <c r="I81" s="1" t="s">
        <v>26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x14ac:dyDescent="0.3">
      <c r="A82" s="1">
        <v>2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18</v>
      </c>
      <c r="G82" s="1" t="s">
        <v>19</v>
      </c>
      <c r="H82" s="1" t="s">
        <v>166</v>
      </c>
      <c r="I82" s="1" t="s">
        <v>21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x14ac:dyDescent="0.3">
      <c r="A83" s="1">
        <v>3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49</v>
      </c>
      <c r="G83" s="1" t="s">
        <v>63</v>
      </c>
      <c r="H83" s="1" t="s">
        <v>167</v>
      </c>
      <c r="I83" s="1" t="s">
        <v>49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x14ac:dyDescent="0.3">
      <c r="A84" s="1">
        <v>4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49</v>
      </c>
      <c r="G84" s="1" t="s">
        <v>63</v>
      </c>
      <c r="H84" s="1" t="s">
        <v>168</v>
      </c>
      <c r="I84" s="1" t="s">
        <v>49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x14ac:dyDescent="0.3">
      <c r="A85" s="1">
        <v>5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49</v>
      </c>
      <c r="G85" s="1" t="s">
        <v>63</v>
      </c>
      <c r="H85" s="1" t="s">
        <v>169</v>
      </c>
      <c r="I85" s="1" t="s">
        <v>49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x14ac:dyDescent="0.3">
      <c r="A86" s="1">
        <v>6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170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x14ac:dyDescent="0.3">
      <c r="A87" s="1">
        <v>7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18</v>
      </c>
      <c r="G87" s="1" t="s">
        <v>19</v>
      </c>
      <c r="H87" s="1" t="s">
        <v>171</v>
      </c>
      <c r="I87" s="1" t="s">
        <v>21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x14ac:dyDescent="0.3">
      <c r="A88" s="1">
        <v>8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18</v>
      </c>
      <c r="G88" s="1" t="s">
        <v>19</v>
      </c>
      <c r="H88" s="1" t="s">
        <v>172</v>
      </c>
      <c r="I88" s="1" t="s">
        <v>21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x14ac:dyDescent="0.3">
      <c r="A89" s="1">
        <v>9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18</v>
      </c>
      <c r="G89" s="1" t="s">
        <v>19</v>
      </c>
      <c r="H89" s="1" t="s">
        <v>173</v>
      </c>
      <c r="I89" s="1" t="s">
        <v>21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x14ac:dyDescent="0.3">
      <c r="A90" s="1">
        <v>10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29</v>
      </c>
      <c r="G90" s="1" t="s">
        <v>61</v>
      </c>
      <c r="H90" s="1" t="s">
        <v>174</v>
      </c>
      <c r="I90" s="1" t="s">
        <v>26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x14ac:dyDescent="0.3">
      <c r="A91" s="1">
        <v>11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18</v>
      </c>
      <c r="G91" s="1" t="s">
        <v>69</v>
      </c>
      <c r="H91" s="1" t="s">
        <v>175</v>
      </c>
      <c r="I91" s="1" t="s">
        <v>21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x14ac:dyDescent="0.3">
      <c r="A92" s="1">
        <v>12</v>
      </c>
      <c r="B92" s="1" t="s">
        <v>14</v>
      </c>
      <c r="C92" s="1" t="s">
        <v>163</v>
      </c>
      <c r="D92" s="1" t="s">
        <v>16</v>
      </c>
      <c r="E92" s="1" t="s">
        <v>17</v>
      </c>
      <c r="F92" s="1" t="s">
        <v>29</v>
      </c>
      <c r="G92" s="1" t="s">
        <v>61</v>
      </c>
      <c r="H92" s="1" t="s">
        <v>176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x14ac:dyDescent="0.3">
      <c r="A93" s="1">
        <v>13</v>
      </c>
      <c r="B93" s="1" t="s">
        <v>14</v>
      </c>
      <c r="C93" s="1" t="s">
        <v>163</v>
      </c>
      <c r="D93" s="1" t="s">
        <v>16</v>
      </c>
      <c r="E93" s="1" t="s">
        <v>17</v>
      </c>
      <c r="F93" s="1" t="s">
        <v>18</v>
      </c>
      <c r="G93" s="1" t="s">
        <v>69</v>
      </c>
      <c r="H93" s="1" t="s">
        <v>177</v>
      </c>
      <c r="I93" s="1" t="s">
        <v>21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0</v>
      </c>
      <c r="AJ93" s="1">
        <v>0</v>
      </c>
    </row>
    <row r="94" spans="1:36" x14ac:dyDescent="0.3">
      <c r="A94" s="1">
        <v>14</v>
      </c>
      <c r="B94" s="1" t="s">
        <v>14</v>
      </c>
      <c r="C94" s="1" t="s">
        <v>163</v>
      </c>
      <c r="D94" s="1" t="s">
        <v>16</v>
      </c>
      <c r="E94" s="1" t="s">
        <v>17</v>
      </c>
      <c r="F94" s="1" t="s">
        <v>29</v>
      </c>
      <c r="G94" s="1" t="s">
        <v>61</v>
      </c>
      <c r="H94" s="1" t="s">
        <v>178</v>
      </c>
      <c r="I94" s="1" t="s">
        <v>26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0</v>
      </c>
      <c r="AJ94" s="1">
        <v>0</v>
      </c>
    </row>
    <row r="95" spans="1:36" x14ac:dyDescent="0.3">
      <c r="A95" s="1">
        <v>15</v>
      </c>
      <c r="B95" s="1" t="s">
        <v>14</v>
      </c>
      <c r="C95" s="1" t="s">
        <v>163</v>
      </c>
      <c r="D95" s="1" t="s">
        <v>16</v>
      </c>
      <c r="E95" s="1" t="s">
        <v>22</v>
      </c>
      <c r="F95" s="1" t="s">
        <v>23</v>
      </c>
      <c r="G95" s="1" t="s">
        <v>24</v>
      </c>
      <c r="H95" s="1" t="s">
        <v>179</v>
      </c>
      <c r="I95" s="1" t="s">
        <v>26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0</v>
      </c>
      <c r="AJ95" s="1">
        <v>0</v>
      </c>
    </row>
    <row r="96" spans="1:36" x14ac:dyDescent="0.3">
      <c r="A96" s="1">
        <v>16</v>
      </c>
      <c r="B96" s="1" t="s">
        <v>14</v>
      </c>
      <c r="C96" s="1" t="s">
        <v>163</v>
      </c>
      <c r="D96" s="1" t="s">
        <v>16</v>
      </c>
      <c r="E96" s="1" t="s">
        <v>17</v>
      </c>
      <c r="F96" s="1" t="s">
        <v>29</v>
      </c>
      <c r="G96" s="1" t="s">
        <v>79</v>
      </c>
      <c r="H96" s="1" t="s">
        <v>183</v>
      </c>
      <c r="I96" s="1" t="s">
        <v>26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0</v>
      </c>
      <c r="AJ96" s="1">
        <v>0</v>
      </c>
    </row>
    <row r="97" spans="1:36" x14ac:dyDescent="0.3">
      <c r="A97" s="1">
        <v>17</v>
      </c>
      <c r="B97" s="1" t="s">
        <v>14</v>
      </c>
      <c r="C97" s="1" t="s">
        <v>163</v>
      </c>
      <c r="D97" s="1" t="s">
        <v>606</v>
      </c>
      <c r="E97" s="1" t="s">
        <v>17</v>
      </c>
      <c r="F97" s="1" t="s">
        <v>49</v>
      </c>
      <c r="G97" s="1" t="s">
        <v>88</v>
      </c>
      <c r="H97" s="1" t="s">
        <v>185</v>
      </c>
      <c r="I97" s="1" t="s">
        <v>49</v>
      </c>
      <c r="J97" s="1">
        <v>23</v>
      </c>
      <c r="K97" s="1">
        <v>1229</v>
      </c>
      <c r="L97" s="1">
        <v>1229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x14ac:dyDescent="0.3">
      <c r="A98" s="1">
        <v>18</v>
      </c>
      <c r="B98" s="1" t="s">
        <v>14</v>
      </c>
      <c r="C98" s="1" t="s">
        <v>163</v>
      </c>
      <c r="D98" s="1" t="s">
        <v>186</v>
      </c>
      <c r="E98" s="1" t="s">
        <v>17</v>
      </c>
      <c r="F98" s="1" t="s">
        <v>49</v>
      </c>
      <c r="G98" s="1" t="s">
        <v>88</v>
      </c>
      <c r="H98" s="1" t="s">
        <v>187</v>
      </c>
      <c r="I98" s="1" t="s">
        <v>49</v>
      </c>
      <c r="J98" s="1">
        <v>25</v>
      </c>
      <c r="K98" s="1">
        <v>913</v>
      </c>
      <c r="L98" s="1">
        <v>913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x14ac:dyDescent="0.3">
      <c r="A99" s="1">
        <v>19</v>
      </c>
      <c r="B99" s="1" t="s">
        <v>14</v>
      </c>
      <c r="C99" s="1" t="s">
        <v>163</v>
      </c>
      <c r="D99" s="1" t="s">
        <v>557</v>
      </c>
      <c r="E99" s="1" t="s">
        <v>17</v>
      </c>
      <c r="F99" s="1" t="s">
        <v>49</v>
      </c>
      <c r="G99" s="1" t="s">
        <v>88</v>
      </c>
      <c r="H99" s="1" t="s">
        <v>189</v>
      </c>
      <c r="I99" s="1" t="s">
        <v>49</v>
      </c>
      <c r="J99" s="1">
        <v>4</v>
      </c>
      <c r="K99" s="1">
        <v>155</v>
      </c>
      <c r="L99" s="1">
        <v>155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0</v>
      </c>
      <c r="AJ99" s="1">
        <v>0</v>
      </c>
    </row>
    <row r="100" spans="1:36" x14ac:dyDescent="0.3">
      <c r="A100" s="1">
        <v>20</v>
      </c>
      <c r="B100" s="1" t="s">
        <v>14</v>
      </c>
      <c r="C100" s="1" t="s">
        <v>163</v>
      </c>
      <c r="D100" s="1" t="s">
        <v>190</v>
      </c>
      <c r="E100" s="1" t="s">
        <v>17</v>
      </c>
      <c r="F100" s="1" t="s">
        <v>49</v>
      </c>
      <c r="G100" s="1" t="s">
        <v>88</v>
      </c>
      <c r="H100" s="1" t="s">
        <v>191</v>
      </c>
      <c r="I100" s="1" t="s">
        <v>49</v>
      </c>
      <c r="J100" s="1">
        <v>19</v>
      </c>
      <c r="K100" s="1">
        <v>1517</v>
      </c>
      <c r="L100" s="1">
        <v>1517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x14ac:dyDescent="0.3">
      <c r="A101" s="1">
        <v>21</v>
      </c>
      <c r="B101" s="1" t="s">
        <v>14</v>
      </c>
      <c r="C101" s="1" t="s">
        <v>163</v>
      </c>
      <c r="D101" s="1" t="s">
        <v>493</v>
      </c>
      <c r="E101" s="1" t="s">
        <v>17</v>
      </c>
      <c r="F101" s="1" t="s">
        <v>29</v>
      </c>
      <c r="G101" s="1" t="s">
        <v>30</v>
      </c>
      <c r="H101" s="1" t="s">
        <v>193</v>
      </c>
      <c r="I101" s="1" t="s">
        <v>26</v>
      </c>
      <c r="J101" s="1">
        <v>21</v>
      </c>
      <c r="K101" s="1">
        <v>2867</v>
      </c>
      <c r="L101" s="1">
        <v>2867</v>
      </c>
      <c r="M101" s="1">
        <v>400000</v>
      </c>
      <c r="N101" s="1">
        <v>0</v>
      </c>
      <c r="O101" s="1">
        <v>0</v>
      </c>
      <c r="P101" s="1">
        <v>0</v>
      </c>
      <c r="Q101" s="1">
        <v>44000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444000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444000</v>
      </c>
      <c r="AJ101" s="1">
        <v>139</v>
      </c>
    </row>
    <row r="102" spans="1:36" x14ac:dyDescent="0.3">
      <c r="A102" s="1">
        <v>22</v>
      </c>
      <c r="B102" s="1" t="s">
        <v>14</v>
      </c>
      <c r="C102" s="1" t="s">
        <v>163</v>
      </c>
      <c r="D102" s="1" t="s">
        <v>190</v>
      </c>
      <c r="E102" s="1" t="s">
        <v>17</v>
      </c>
      <c r="F102" s="1" t="s">
        <v>29</v>
      </c>
      <c r="G102" s="1" t="s">
        <v>30</v>
      </c>
      <c r="H102" s="1" t="s">
        <v>494</v>
      </c>
      <c r="I102" s="1" t="s">
        <v>26</v>
      </c>
      <c r="J102" s="1">
        <v>1</v>
      </c>
      <c r="K102" s="1">
        <v>37</v>
      </c>
      <c r="L102" s="1">
        <v>37</v>
      </c>
      <c r="M102" s="1">
        <v>0</v>
      </c>
      <c r="N102" s="1">
        <v>0</v>
      </c>
      <c r="O102" s="1">
        <v>0</v>
      </c>
      <c r="P102" s="1">
        <v>0</v>
      </c>
      <c r="Q102" s="1">
        <v>44000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44000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44000</v>
      </c>
      <c r="AJ102" s="1">
        <v>0</v>
      </c>
    </row>
    <row r="103" spans="1:36" x14ac:dyDescent="0.3">
      <c r="A103" s="1">
        <v>23</v>
      </c>
      <c r="B103" s="1" t="s">
        <v>14</v>
      </c>
      <c r="C103" s="1" t="s">
        <v>163</v>
      </c>
      <c r="D103" s="1" t="s">
        <v>16</v>
      </c>
      <c r="E103" s="1" t="s">
        <v>17</v>
      </c>
      <c r="F103" s="1" t="s">
        <v>29</v>
      </c>
      <c r="G103" s="1" t="s">
        <v>98</v>
      </c>
      <c r="H103" s="1" t="s">
        <v>194</v>
      </c>
      <c r="I103" s="1" t="s">
        <v>26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0</v>
      </c>
      <c r="AJ103" s="1">
        <v>0</v>
      </c>
    </row>
    <row r="104" spans="1:36" x14ac:dyDescent="0.3">
      <c r="A104" s="1">
        <v>24</v>
      </c>
      <c r="B104" s="1" t="s">
        <v>14</v>
      </c>
      <c r="C104" s="1" t="s">
        <v>163</v>
      </c>
      <c r="D104" s="1" t="s">
        <v>16</v>
      </c>
      <c r="E104" s="1" t="s">
        <v>17</v>
      </c>
      <c r="F104" s="1" t="s">
        <v>49</v>
      </c>
      <c r="G104" s="1" t="s">
        <v>195</v>
      </c>
      <c r="H104" s="1" t="s">
        <v>196</v>
      </c>
      <c r="I104" s="1" t="s">
        <v>49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0</v>
      </c>
      <c r="AJ104" s="1">
        <v>0</v>
      </c>
    </row>
    <row r="105" spans="1:36" x14ac:dyDescent="0.3">
      <c r="A105" s="1">
        <v>25</v>
      </c>
      <c r="B105" s="1" t="s">
        <v>14</v>
      </c>
      <c r="C105" s="1" t="s">
        <v>163</v>
      </c>
      <c r="D105" s="1" t="s">
        <v>16</v>
      </c>
      <c r="E105" s="1" t="s">
        <v>17</v>
      </c>
      <c r="F105" s="1" t="s">
        <v>18</v>
      </c>
      <c r="G105" s="1" t="s">
        <v>19</v>
      </c>
      <c r="H105" s="1" t="s">
        <v>197</v>
      </c>
      <c r="I105" s="1" t="s">
        <v>198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0</v>
      </c>
      <c r="AJ105" s="1">
        <v>0</v>
      </c>
    </row>
    <row r="106" spans="1:36" x14ac:dyDescent="0.3">
      <c r="A106" s="1">
        <v>26</v>
      </c>
      <c r="B106" s="1" t="s">
        <v>14</v>
      </c>
      <c r="C106" s="1" t="s">
        <v>163</v>
      </c>
      <c r="D106" s="1" t="s">
        <v>559</v>
      </c>
      <c r="E106" s="1" t="s">
        <v>17</v>
      </c>
      <c r="F106" s="1" t="s">
        <v>49</v>
      </c>
      <c r="G106" s="1" t="s">
        <v>101</v>
      </c>
      <c r="H106" s="1" t="s">
        <v>200</v>
      </c>
      <c r="I106" s="1" t="s">
        <v>49</v>
      </c>
      <c r="J106" s="1">
        <v>24</v>
      </c>
      <c r="K106" s="1">
        <v>1124</v>
      </c>
      <c r="L106" s="1">
        <v>1124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0</v>
      </c>
      <c r="AJ106" s="1">
        <v>0</v>
      </c>
    </row>
    <row r="107" spans="1:36" x14ac:dyDescent="0.3">
      <c r="A107" s="1">
        <v>27</v>
      </c>
      <c r="B107" s="1" t="s">
        <v>14</v>
      </c>
      <c r="C107" s="1" t="s">
        <v>163</v>
      </c>
      <c r="D107" s="1" t="s">
        <v>184</v>
      </c>
      <c r="E107" s="1" t="s">
        <v>17</v>
      </c>
      <c r="F107" s="1" t="s">
        <v>49</v>
      </c>
      <c r="G107" s="1" t="s">
        <v>101</v>
      </c>
      <c r="H107" s="1" t="s">
        <v>202</v>
      </c>
      <c r="I107" s="1" t="s">
        <v>49</v>
      </c>
      <c r="J107" s="1">
        <v>20</v>
      </c>
      <c r="K107" s="1">
        <v>610</v>
      </c>
      <c r="L107" s="1">
        <v>610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0</v>
      </c>
      <c r="AJ107" s="1">
        <v>0</v>
      </c>
    </row>
    <row r="108" spans="1:36" x14ac:dyDescent="0.3">
      <c r="A108" s="1">
        <v>28</v>
      </c>
      <c r="B108" s="1" t="s">
        <v>14</v>
      </c>
      <c r="C108" s="1" t="s">
        <v>163</v>
      </c>
      <c r="D108" s="1" t="s">
        <v>16</v>
      </c>
      <c r="E108" s="1" t="s">
        <v>17</v>
      </c>
      <c r="F108" s="1" t="s">
        <v>37</v>
      </c>
      <c r="G108" s="1" t="s">
        <v>123</v>
      </c>
      <c r="H108" s="1" t="s">
        <v>203</v>
      </c>
      <c r="I108" s="1" t="s">
        <v>21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0</v>
      </c>
      <c r="AJ108" s="1">
        <v>0</v>
      </c>
    </row>
    <row r="109" spans="1:36" x14ac:dyDescent="0.3">
      <c r="A109" s="1">
        <v>29</v>
      </c>
      <c r="B109" s="1" t="s">
        <v>14</v>
      </c>
      <c r="C109" s="1" t="s">
        <v>163</v>
      </c>
      <c r="D109" s="1" t="s">
        <v>210</v>
      </c>
      <c r="E109" s="1" t="s">
        <v>17</v>
      </c>
      <c r="F109" s="1" t="s">
        <v>18</v>
      </c>
      <c r="G109" s="1" t="s">
        <v>107</v>
      </c>
      <c r="H109" s="1" t="s">
        <v>508</v>
      </c>
      <c r="I109" s="1" t="s">
        <v>21</v>
      </c>
      <c r="J109" s="1">
        <v>1</v>
      </c>
      <c r="K109" s="1">
        <v>16</v>
      </c>
      <c r="L109" s="1">
        <v>16</v>
      </c>
      <c r="M109" s="1">
        <v>0</v>
      </c>
      <c r="N109" s="1">
        <v>0</v>
      </c>
      <c r="O109" s="1">
        <v>0</v>
      </c>
      <c r="P109" s="1">
        <v>0</v>
      </c>
      <c r="Q109" s="1">
        <v>33000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33000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33000</v>
      </c>
      <c r="AJ109" s="1">
        <v>0</v>
      </c>
    </row>
    <row r="110" spans="1:36" x14ac:dyDescent="0.3">
      <c r="A110" s="1">
        <v>30</v>
      </c>
      <c r="B110" s="1" t="s">
        <v>14</v>
      </c>
      <c r="C110" s="1" t="s">
        <v>163</v>
      </c>
      <c r="D110" s="1" t="s">
        <v>206</v>
      </c>
      <c r="E110" s="1" t="s">
        <v>17</v>
      </c>
      <c r="F110" s="1" t="s">
        <v>18</v>
      </c>
      <c r="G110" s="1" t="s">
        <v>107</v>
      </c>
      <c r="H110" s="1" t="s">
        <v>207</v>
      </c>
      <c r="I110" s="1" t="s">
        <v>21</v>
      </c>
      <c r="J110" s="1">
        <v>23</v>
      </c>
      <c r="K110" s="1">
        <v>736</v>
      </c>
      <c r="L110" s="1">
        <v>736</v>
      </c>
      <c r="M110" s="1">
        <v>94000</v>
      </c>
      <c r="N110" s="1">
        <v>0</v>
      </c>
      <c r="O110" s="1">
        <v>0</v>
      </c>
      <c r="P110" s="1">
        <v>0</v>
      </c>
      <c r="Q110" s="1">
        <v>33000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127000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127000</v>
      </c>
      <c r="AJ110" s="1">
        <v>127</v>
      </c>
    </row>
    <row r="111" spans="1:36" x14ac:dyDescent="0.3">
      <c r="A111" s="1">
        <v>31</v>
      </c>
      <c r="B111" s="1" t="s">
        <v>14</v>
      </c>
      <c r="C111" s="1" t="s">
        <v>163</v>
      </c>
      <c r="D111" s="1" t="s">
        <v>208</v>
      </c>
      <c r="E111" s="1" t="s">
        <v>17</v>
      </c>
      <c r="F111" s="1" t="s">
        <v>18</v>
      </c>
      <c r="G111" s="1" t="s">
        <v>107</v>
      </c>
      <c r="H111" s="1" t="s">
        <v>209</v>
      </c>
      <c r="I111" s="1" t="s">
        <v>21</v>
      </c>
      <c r="J111" s="1">
        <v>17</v>
      </c>
      <c r="K111" s="1">
        <v>2411</v>
      </c>
      <c r="L111" s="1">
        <v>2411</v>
      </c>
      <c r="M111" s="1">
        <v>346000</v>
      </c>
      <c r="N111" s="1">
        <v>0</v>
      </c>
      <c r="O111" s="1">
        <v>0</v>
      </c>
      <c r="P111" s="1">
        <v>0</v>
      </c>
      <c r="Q111" s="1">
        <v>33000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379000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379000</v>
      </c>
      <c r="AJ111" s="1">
        <v>143</v>
      </c>
    </row>
    <row r="112" spans="1:36" x14ac:dyDescent="0.3">
      <c r="A112" s="1">
        <v>32</v>
      </c>
      <c r="B112" s="1" t="s">
        <v>14</v>
      </c>
      <c r="C112" s="1" t="s">
        <v>163</v>
      </c>
      <c r="D112" s="1" t="s">
        <v>204</v>
      </c>
      <c r="E112" s="1" t="s">
        <v>17</v>
      </c>
      <c r="F112" s="1" t="s">
        <v>18</v>
      </c>
      <c r="G112" s="1" t="s">
        <v>107</v>
      </c>
      <c r="H112" s="1" t="s">
        <v>211</v>
      </c>
      <c r="I112" s="1" t="s">
        <v>21</v>
      </c>
      <c r="J112" s="1">
        <v>11</v>
      </c>
      <c r="K112" s="1">
        <v>446</v>
      </c>
      <c r="L112" s="1">
        <v>446</v>
      </c>
      <c r="M112" s="1">
        <v>53000</v>
      </c>
      <c r="N112" s="1">
        <v>0</v>
      </c>
      <c r="O112" s="1">
        <v>0</v>
      </c>
      <c r="P112" s="1">
        <v>0</v>
      </c>
      <c r="Q112" s="1">
        <v>33000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86000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86000</v>
      </c>
      <c r="AJ112" s="1">
        <v>118</v>
      </c>
    </row>
    <row r="113" spans="1:36" x14ac:dyDescent="0.3">
      <c r="A113" s="1">
        <v>33</v>
      </c>
      <c r="B113" s="1" t="s">
        <v>14</v>
      </c>
      <c r="C113" s="1" t="s">
        <v>163</v>
      </c>
      <c r="D113" s="1" t="s">
        <v>214</v>
      </c>
      <c r="E113" s="1" t="s">
        <v>17</v>
      </c>
      <c r="F113" s="1" t="s">
        <v>29</v>
      </c>
      <c r="G113" s="1" t="s">
        <v>61</v>
      </c>
      <c r="H113" s="1" t="s">
        <v>338</v>
      </c>
      <c r="I113" s="1" t="s">
        <v>26</v>
      </c>
      <c r="J113" s="1">
        <v>1</v>
      </c>
      <c r="K113" s="1">
        <v>42</v>
      </c>
      <c r="L113" s="1">
        <v>42</v>
      </c>
      <c r="M113" s="1">
        <v>0</v>
      </c>
      <c r="N113" s="1">
        <v>0</v>
      </c>
      <c r="O113" s="1">
        <v>0</v>
      </c>
      <c r="P113" s="1">
        <v>0</v>
      </c>
      <c r="Q113" s="1">
        <v>44000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44000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44000</v>
      </c>
      <c r="AJ113" s="1">
        <v>0</v>
      </c>
    </row>
    <row r="114" spans="1:36" x14ac:dyDescent="0.3">
      <c r="A114" s="1">
        <v>34</v>
      </c>
      <c r="B114" s="1" t="s">
        <v>14</v>
      </c>
      <c r="C114" s="1" t="s">
        <v>163</v>
      </c>
      <c r="D114" s="1" t="s">
        <v>560</v>
      </c>
      <c r="E114" s="1" t="s">
        <v>17</v>
      </c>
      <c r="F114" s="1" t="s">
        <v>29</v>
      </c>
      <c r="G114" s="1" t="s">
        <v>61</v>
      </c>
      <c r="H114" s="1" t="s">
        <v>213</v>
      </c>
      <c r="I114" s="1" t="s">
        <v>26</v>
      </c>
      <c r="J114" s="1">
        <v>25</v>
      </c>
      <c r="K114" s="1">
        <v>3066</v>
      </c>
      <c r="L114" s="1">
        <v>3066</v>
      </c>
      <c r="M114" s="1">
        <v>356000</v>
      </c>
      <c r="N114" s="1">
        <v>0</v>
      </c>
      <c r="O114" s="1">
        <v>0</v>
      </c>
      <c r="P114" s="1">
        <v>0</v>
      </c>
      <c r="Q114" s="1">
        <v>44000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400000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400000</v>
      </c>
      <c r="AJ114" s="1">
        <v>116</v>
      </c>
    </row>
    <row r="115" spans="1:36" x14ac:dyDescent="0.3">
      <c r="A115" s="1">
        <v>35</v>
      </c>
      <c r="B115" s="1" t="s">
        <v>14</v>
      </c>
      <c r="C115" s="1" t="s">
        <v>163</v>
      </c>
      <c r="D115" s="1" t="s">
        <v>593</v>
      </c>
      <c r="E115" s="1" t="s">
        <v>17</v>
      </c>
      <c r="F115" s="1" t="s">
        <v>18</v>
      </c>
      <c r="G115" s="1" t="s">
        <v>69</v>
      </c>
      <c r="H115" s="1" t="s">
        <v>403</v>
      </c>
      <c r="I115" s="1" t="s">
        <v>21</v>
      </c>
      <c r="J115" s="1">
        <v>1</v>
      </c>
      <c r="K115" s="1">
        <v>15</v>
      </c>
      <c r="L115" s="1">
        <v>15</v>
      </c>
      <c r="M115" s="1">
        <v>0</v>
      </c>
      <c r="N115" s="1">
        <v>0</v>
      </c>
      <c r="O115" s="1">
        <v>0</v>
      </c>
      <c r="P115" s="1">
        <v>0</v>
      </c>
      <c r="Q115" s="1">
        <v>33000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33000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33000</v>
      </c>
      <c r="AJ115" s="1">
        <v>0</v>
      </c>
    </row>
    <row r="116" spans="1:36" x14ac:dyDescent="0.3">
      <c r="A116" s="1">
        <v>36</v>
      </c>
      <c r="B116" s="1" t="s">
        <v>14</v>
      </c>
      <c r="C116" s="1" t="s">
        <v>163</v>
      </c>
      <c r="D116" s="1" t="s">
        <v>214</v>
      </c>
      <c r="E116" s="1" t="s">
        <v>17</v>
      </c>
      <c r="F116" s="1" t="s">
        <v>49</v>
      </c>
      <c r="G116" s="1" t="s">
        <v>101</v>
      </c>
      <c r="H116" s="1" t="s">
        <v>215</v>
      </c>
      <c r="I116" s="1" t="s">
        <v>49</v>
      </c>
      <c r="J116" s="1">
        <v>23</v>
      </c>
      <c r="K116" s="1">
        <v>1723</v>
      </c>
      <c r="L116" s="1">
        <v>1723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0</v>
      </c>
      <c r="AJ116" s="1">
        <v>0</v>
      </c>
    </row>
    <row r="117" spans="1:36" x14ac:dyDescent="0.3">
      <c r="A117" s="1">
        <v>37</v>
      </c>
      <c r="B117" s="1" t="s">
        <v>14</v>
      </c>
      <c r="C117" s="1" t="s">
        <v>163</v>
      </c>
      <c r="D117" s="1" t="s">
        <v>16</v>
      </c>
      <c r="E117" s="1" t="s">
        <v>17</v>
      </c>
      <c r="F117" s="1" t="s">
        <v>37</v>
      </c>
      <c r="G117" s="1" t="s">
        <v>38</v>
      </c>
      <c r="H117" s="1" t="s">
        <v>216</v>
      </c>
      <c r="I117" s="1" t="s">
        <v>21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0</v>
      </c>
      <c r="AJ117" s="1">
        <v>0</v>
      </c>
    </row>
    <row r="118" spans="1:36" x14ac:dyDescent="0.3">
      <c r="A118" s="1">
        <v>38</v>
      </c>
      <c r="B118" s="1" t="s">
        <v>14</v>
      </c>
      <c r="C118" s="1" t="s">
        <v>163</v>
      </c>
      <c r="D118" s="1" t="s">
        <v>126</v>
      </c>
      <c r="E118" s="1" t="s">
        <v>17</v>
      </c>
      <c r="F118" s="1" t="s">
        <v>29</v>
      </c>
      <c r="G118" s="1" t="s">
        <v>129</v>
      </c>
      <c r="H118" s="1" t="s">
        <v>513</v>
      </c>
      <c r="I118" s="1" t="s">
        <v>21</v>
      </c>
      <c r="J118" s="1">
        <v>1</v>
      </c>
      <c r="K118" s="1">
        <v>28</v>
      </c>
      <c r="L118" s="1">
        <v>28</v>
      </c>
      <c r="M118" s="1">
        <v>0</v>
      </c>
      <c r="N118" s="1">
        <v>0</v>
      </c>
      <c r="O118" s="1">
        <v>0</v>
      </c>
      <c r="P118" s="1">
        <v>0</v>
      </c>
      <c r="Q118" s="1">
        <v>44000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44000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44000</v>
      </c>
      <c r="AJ118" s="1">
        <v>0</v>
      </c>
    </row>
    <row r="119" spans="1:36" x14ac:dyDescent="0.3">
      <c r="A119" s="1">
        <v>39</v>
      </c>
      <c r="B119" s="1" t="s">
        <v>14</v>
      </c>
      <c r="C119" s="1" t="s">
        <v>163</v>
      </c>
      <c r="D119" s="1" t="s">
        <v>510</v>
      </c>
      <c r="E119" s="1" t="s">
        <v>17</v>
      </c>
      <c r="F119" s="1" t="s">
        <v>29</v>
      </c>
      <c r="G119" s="1" t="s">
        <v>129</v>
      </c>
      <c r="H119" s="1" t="s">
        <v>515</v>
      </c>
      <c r="I119" s="1" t="s">
        <v>21</v>
      </c>
      <c r="J119" s="1">
        <v>1</v>
      </c>
      <c r="K119" s="1">
        <v>27</v>
      </c>
      <c r="L119" s="1">
        <v>27</v>
      </c>
      <c r="M119" s="1">
        <v>0</v>
      </c>
      <c r="N119" s="1">
        <v>0</v>
      </c>
      <c r="O119" s="1">
        <v>0</v>
      </c>
      <c r="P119" s="1">
        <v>0</v>
      </c>
      <c r="Q119" s="1">
        <v>44000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44000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44000</v>
      </c>
      <c r="AJ119" s="1">
        <v>0</v>
      </c>
    </row>
    <row r="120" spans="1:36" x14ac:dyDescent="0.3">
      <c r="A120" s="1">
        <v>40</v>
      </c>
      <c r="B120" s="1" t="s">
        <v>14</v>
      </c>
      <c r="C120" s="1" t="s">
        <v>163</v>
      </c>
      <c r="D120" s="1" t="s">
        <v>696</v>
      </c>
      <c r="E120" s="1" t="s">
        <v>17</v>
      </c>
      <c r="F120" s="1" t="s">
        <v>29</v>
      </c>
      <c r="G120" s="1" t="s">
        <v>129</v>
      </c>
      <c r="H120" s="1" t="s">
        <v>218</v>
      </c>
      <c r="I120" s="1" t="s">
        <v>21</v>
      </c>
      <c r="J120" s="1">
        <v>26</v>
      </c>
      <c r="K120" s="1">
        <v>1454</v>
      </c>
      <c r="L120" s="1">
        <v>1454</v>
      </c>
      <c r="M120" s="1">
        <v>387000</v>
      </c>
      <c r="N120" s="1">
        <v>0</v>
      </c>
      <c r="O120" s="1">
        <v>0</v>
      </c>
      <c r="P120" s="1">
        <v>0</v>
      </c>
      <c r="Q120" s="1">
        <v>44000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431000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431000</v>
      </c>
      <c r="AJ120" s="1">
        <v>266</v>
      </c>
    </row>
    <row r="121" spans="1:36" x14ac:dyDescent="0.3">
      <c r="A121" s="1">
        <v>41</v>
      </c>
      <c r="B121" s="1" t="s">
        <v>14</v>
      </c>
      <c r="C121" s="1" t="s">
        <v>163</v>
      </c>
      <c r="D121" s="1" t="s">
        <v>219</v>
      </c>
      <c r="E121" s="1" t="s">
        <v>17</v>
      </c>
      <c r="F121" s="1" t="s">
        <v>29</v>
      </c>
      <c r="G121" s="1" t="s">
        <v>129</v>
      </c>
      <c r="H121" s="1" t="s">
        <v>220</v>
      </c>
      <c r="I121" s="1" t="s">
        <v>21</v>
      </c>
      <c r="J121" s="1">
        <v>24</v>
      </c>
      <c r="K121" s="1">
        <v>1601</v>
      </c>
      <c r="L121" s="1">
        <v>1601</v>
      </c>
      <c r="M121" s="1">
        <v>332000</v>
      </c>
      <c r="N121" s="1">
        <v>0</v>
      </c>
      <c r="O121" s="1">
        <v>0</v>
      </c>
      <c r="P121" s="1">
        <v>0</v>
      </c>
      <c r="Q121" s="1">
        <v>44000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376000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376000</v>
      </c>
      <c r="AJ121" s="1">
        <v>207</v>
      </c>
    </row>
    <row r="122" spans="1:36" x14ac:dyDescent="0.3">
      <c r="A122" s="1">
        <v>42</v>
      </c>
      <c r="B122" s="1" t="s">
        <v>14</v>
      </c>
      <c r="C122" s="1" t="s">
        <v>163</v>
      </c>
      <c r="D122" s="1" t="s">
        <v>606</v>
      </c>
      <c r="E122" s="1" t="s">
        <v>17</v>
      </c>
      <c r="F122" s="1" t="s">
        <v>29</v>
      </c>
      <c r="G122" s="1" t="s">
        <v>129</v>
      </c>
      <c r="H122" s="1" t="s">
        <v>347</v>
      </c>
      <c r="I122" s="1" t="s">
        <v>21</v>
      </c>
      <c r="J122" s="1">
        <v>1</v>
      </c>
      <c r="K122" s="1">
        <v>24</v>
      </c>
      <c r="L122" s="1">
        <v>24</v>
      </c>
      <c r="M122" s="1">
        <v>0</v>
      </c>
      <c r="N122" s="1">
        <v>0</v>
      </c>
      <c r="O122" s="1">
        <v>0</v>
      </c>
      <c r="P122" s="1">
        <v>0</v>
      </c>
      <c r="Q122" s="1">
        <v>44000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44000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44000</v>
      </c>
      <c r="AJ122" s="1">
        <v>0</v>
      </c>
    </row>
    <row r="123" spans="1:36" x14ac:dyDescent="0.3">
      <c r="A123" s="1">
        <v>43</v>
      </c>
      <c r="B123" s="1" t="s">
        <v>14</v>
      </c>
      <c r="C123" s="1" t="s">
        <v>163</v>
      </c>
      <c r="D123" s="1" t="s">
        <v>16</v>
      </c>
      <c r="E123" s="1" t="s">
        <v>17</v>
      </c>
      <c r="F123" s="1" t="s">
        <v>49</v>
      </c>
      <c r="G123" s="1" t="s">
        <v>221</v>
      </c>
      <c r="H123" s="1" t="s">
        <v>222</v>
      </c>
      <c r="I123" s="1" t="s">
        <v>49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0</v>
      </c>
      <c r="AJ123" s="1">
        <v>0</v>
      </c>
    </row>
    <row r="124" spans="1:36" x14ac:dyDescent="0.3">
      <c r="A124" s="1">
        <v>44</v>
      </c>
      <c r="B124" s="1" t="s">
        <v>14</v>
      </c>
      <c r="C124" s="1" t="s">
        <v>163</v>
      </c>
      <c r="D124" s="1" t="s">
        <v>16</v>
      </c>
      <c r="E124" s="1" t="s">
        <v>17</v>
      </c>
      <c r="F124" s="1" t="s">
        <v>152</v>
      </c>
      <c r="G124" s="1" t="s">
        <v>223</v>
      </c>
      <c r="H124" s="1" t="s">
        <v>224</v>
      </c>
      <c r="I124" s="1" t="s">
        <v>198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0</v>
      </c>
      <c r="AJ124" s="1">
        <v>0</v>
      </c>
    </row>
    <row r="125" spans="1:36" x14ac:dyDescent="0.3">
      <c r="A125" s="1">
        <v>45</v>
      </c>
      <c r="B125" s="1" t="s">
        <v>14</v>
      </c>
      <c r="C125" s="1" t="s">
        <v>163</v>
      </c>
      <c r="D125" s="1" t="s">
        <v>16</v>
      </c>
      <c r="E125" s="1" t="s">
        <v>17</v>
      </c>
      <c r="F125" s="1" t="s">
        <v>29</v>
      </c>
      <c r="G125" s="1" t="s">
        <v>227</v>
      </c>
      <c r="H125" s="1" t="s">
        <v>228</v>
      </c>
      <c r="I125" s="1" t="s">
        <v>26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7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7">
        <v>0</v>
      </c>
      <c r="AI125" s="7">
        <v>0</v>
      </c>
      <c r="AJ125" s="1">
        <v>0</v>
      </c>
    </row>
    <row r="126" spans="1:36" x14ac:dyDescent="0.3">
      <c r="A126" s="1">
        <v>46</v>
      </c>
      <c r="B126" s="1" t="s">
        <v>14</v>
      </c>
      <c r="C126" s="1" t="s">
        <v>163</v>
      </c>
      <c r="D126" s="1" t="s">
        <v>199</v>
      </c>
      <c r="E126" s="1" t="s">
        <v>17</v>
      </c>
      <c r="F126" s="1" t="s">
        <v>29</v>
      </c>
      <c r="G126" s="1" t="s">
        <v>61</v>
      </c>
      <c r="H126" s="1" t="s">
        <v>229</v>
      </c>
      <c r="I126" s="1" t="s">
        <v>26</v>
      </c>
      <c r="J126" s="1">
        <v>22</v>
      </c>
      <c r="K126" s="1">
        <v>1767</v>
      </c>
      <c r="L126" s="1">
        <v>1767</v>
      </c>
      <c r="M126" s="1">
        <v>268000</v>
      </c>
      <c r="N126" s="1">
        <v>0</v>
      </c>
      <c r="O126" s="1">
        <v>0</v>
      </c>
      <c r="P126" s="1">
        <v>0</v>
      </c>
      <c r="Q126" s="1">
        <v>44000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312000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312000</v>
      </c>
      <c r="AJ126" s="1">
        <v>151</v>
      </c>
    </row>
    <row r="127" spans="1:36" x14ac:dyDescent="0.3">
      <c r="A127" s="1">
        <v>47</v>
      </c>
      <c r="B127" s="1" t="s">
        <v>14</v>
      </c>
      <c r="C127" s="1" t="s">
        <v>163</v>
      </c>
      <c r="D127" s="1" t="s">
        <v>16</v>
      </c>
      <c r="E127" s="1" t="s">
        <v>17</v>
      </c>
      <c r="F127" s="1" t="s">
        <v>29</v>
      </c>
      <c r="G127" s="1" t="s">
        <v>61</v>
      </c>
      <c r="H127" s="1" t="s">
        <v>230</v>
      </c>
      <c r="I127" s="1" t="s">
        <v>26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x14ac:dyDescent="0.3">
      <c r="A128" s="1">
        <v>48</v>
      </c>
      <c r="B128" s="1" t="s">
        <v>14</v>
      </c>
      <c r="C128" s="1" t="s">
        <v>163</v>
      </c>
      <c r="D128" s="1" t="s">
        <v>16</v>
      </c>
      <c r="E128" s="1" t="s">
        <v>17</v>
      </c>
      <c r="F128" s="1" t="s">
        <v>37</v>
      </c>
      <c r="G128" s="1" t="s">
        <v>123</v>
      </c>
      <c r="H128" s="1" t="s">
        <v>231</v>
      </c>
      <c r="I128" s="1" t="s">
        <v>21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x14ac:dyDescent="0.3">
      <c r="A129" s="1">
        <v>49</v>
      </c>
      <c r="B129" s="1" t="s">
        <v>14</v>
      </c>
      <c r="C129" s="1" t="s">
        <v>163</v>
      </c>
      <c r="D129" s="1" t="s">
        <v>16</v>
      </c>
      <c r="E129" s="1" t="s">
        <v>17</v>
      </c>
      <c r="F129" s="1" t="s">
        <v>29</v>
      </c>
      <c r="G129" s="1" t="s">
        <v>98</v>
      </c>
      <c r="H129" s="1" t="s">
        <v>232</v>
      </c>
      <c r="I129" s="1" t="s">
        <v>21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x14ac:dyDescent="0.3">
      <c r="A130" s="1">
        <v>50</v>
      </c>
      <c r="B130" s="1" t="s">
        <v>14</v>
      </c>
      <c r="C130" s="1" t="s">
        <v>163</v>
      </c>
      <c r="D130" s="1" t="s">
        <v>16</v>
      </c>
      <c r="E130" s="1" t="s">
        <v>17</v>
      </c>
      <c r="F130" s="1" t="s">
        <v>18</v>
      </c>
      <c r="G130" s="1" t="s">
        <v>69</v>
      </c>
      <c r="H130" s="1" t="s">
        <v>233</v>
      </c>
      <c r="I130" s="1" t="s">
        <v>21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x14ac:dyDescent="0.3">
      <c r="A131" s="1">
        <v>51</v>
      </c>
      <c r="B131" s="1" t="s">
        <v>14</v>
      </c>
      <c r="C131" s="1" t="s">
        <v>163</v>
      </c>
      <c r="D131" s="1" t="s">
        <v>16</v>
      </c>
      <c r="E131" s="1" t="s">
        <v>17</v>
      </c>
      <c r="F131" s="1" t="s">
        <v>29</v>
      </c>
      <c r="G131" s="1" t="s">
        <v>44</v>
      </c>
      <c r="H131" s="1" t="s">
        <v>234</v>
      </c>
      <c r="I131" s="1" t="s">
        <v>21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x14ac:dyDescent="0.3">
      <c r="A132" s="1">
        <v>52</v>
      </c>
      <c r="B132" s="1" t="s">
        <v>14</v>
      </c>
      <c r="C132" s="1" t="s">
        <v>163</v>
      </c>
      <c r="D132" s="1" t="s">
        <v>16</v>
      </c>
      <c r="E132" s="1" t="s">
        <v>17</v>
      </c>
      <c r="F132" s="1" t="s">
        <v>29</v>
      </c>
      <c r="G132" s="1" t="s">
        <v>44</v>
      </c>
      <c r="H132" s="1" t="s">
        <v>235</v>
      </c>
      <c r="I132" s="1" t="s">
        <v>21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x14ac:dyDescent="0.3">
      <c r="A133" s="1">
        <v>53</v>
      </c>
      <c r="B133" s="1" t="s">
        <v>14</v>
      </c>
      <c r="C133" s="1" t="s">
        <v>163</v>
      </c>
      <c r="D133" s="1" t="s">
        <v>16</v>
      </c>
      <c r="E133" s="1" t="s">
        <v>17</v>
      </c>
      <c r="F133" s="1" t="s">
        <v>29</v>
      </c>
      <c r="G133" s="1" t="s">
        <v>44</v>
      </c>
      <c r="H133" s="1" t="s">
        <v>236</v>
      </c>
      <c r="I133" s="1" t="s">
        <v>21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x14ac:dyDescent="0.3">
      <c r="A134" s="2"/>
      <c r="B134" s="2" t="s">
        <v>47</v>
      </c>
      <c r="C134" s="2" t="s">
        <v>163</v>
      </c>
      <c r="D134" s="2"/>
      <c r="E134" s="2"/>
      <c r="F134" s="2"/>
      <c r="G134" s="2"/>
      <c r="H134" s="2"/>
      <c r="I134" s="2"/>
      <c r="J134" s="2"/>
      <c r="K134" s="2">
        <v>21808</v>
      </c>
      <c r="L134" s="2">
        <v>21808</v>
      </c>
      <c r="M134" s="2">
        <v>2236000</v>
      </c>
      <c r="N134" s="2">
        <v>0</v>
      </c>
      <c r="O134" s="2">
        <v>0</v>
      </c>
      <c r="P134" s="2">
        <v>0</v>
      </c>
      <c r="Q134" s="2">
        <v>605000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2841000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2841000</v>
      </c>
      <c r="AJ134" s="2"/>
    </row>
    <row r="135" spans="1:36" x14ac:dyDescent="0.3">
      <c r="A135" s="1">
        <v>1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49</v>
      </c>
      <c r="G135" s="1" t="s">
        <v>63</v>
      </c>
      <c r="H135" s="1" t="s">
        <v>238</v>
      </c>
      <c r="I135" s="1" t="s">
        <v>49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x14ac:dyDescent="0.3">
      <c r="A136" s="1">
        <v>2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61</v>
      </c>
      <c r="H136" s="1" t="s">
        <v>239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x14ac:dyDescent="0.3">
      <c r="A137" s="1">
        <v>3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61</v>
      </c>
      <c r="H137" s="1" t="s">
        <v>240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x14ac:dyDescent="0.3">
      <c r="A138" s="1">
        <v>4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61</v>
      </c>
      <c r="H138" s="1" t="s">
        <v>241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x14ac:dyDescent="0.3">
      <c r="A139" s="1">
        <v>5</v>
      </c>
      <c r="B139" s="1" t="s">
        <v>14</v>
      </c>
      <c r="C139" s="1" t="s">
        <v>237</v>
      </c>
      <c r="D139" s="1" t="s">
        <v>16</v>
      </c>
      <c r="E139" s="1" t="s">
        <v>17</v>
      </c>
      <c r="F139" s="1" t="s">
        <v>40</v>
      </c>
      <c r="G139" s="1" t="s">
        <v>242</v>
      </c>
      <c r="H139" s="1" t="s">
        <v>243</v>
      </c>
      <c r="I139" s="1" t="s">
        <v>26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0</v>
      </c>
      <c r="AJ139" s="1">
        <v>0</v>
      </c>
    </row>
    <row r="140" spans="1:36" x14ac:dyDescent="0.3">
      <c r="A140" s="1">
        <v>6</v>
      </c>
      <c r="B140" s="1" t="s">
        <v>14</v>
      </c>
      <c r="C140" s="1" t="s">
        <v>237</v>
      </c>
      <c r="D140" s="1" t="s">
        <v>16</v>
      </c>
      <c r="E140" s="1" t="s">
        <v>17</v>
      </c>
      <c r="F140" s="1" t="s">
        <v>29</v>
      </c>
      <c r="G140" s="1" t="s">
        <v>61</v>
      </c>
      <c r="H140" s="1" t="s">
        <v>244</v>
      </c>
      <c r="I140" s="1" t="s">
        <v>26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0</v>
      </c>
      <c r="AJ140" s="1">
        <v>0</v>
      </c>
    </row>
    <row r="141" spans="1:36" x14ac:dyDescent="0.3">
      <c r="A141" s="1">
        <v>7</v>
      </c>
      <c r="B141" s="1" t="s">
        <v>14</v>
      </c>
      <c r="C141" s="1" t="s">
        <v>237</v>
      </c>
      <c r="D141" s="1" t="s">
        <v>16</v>
      </c>
      <c r="E141" s="1" t="s">
        <v>17</v>
      </c>
      <c r="F141" s="1" t="s">
        <v>18</v>
      </c>
      <c r="G141" s="1" t="s">
        <v>69</v>
      </c>
      <c r="H141" s="1" t="s">
        <v>245</v>
      </c>
      <c r="I141" s="1" t="s">
        <v>21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0</v>
      </c>
      <c r="AJ141" s="1">
        <v>0</v>
      </c>
    </row>
    <row r="142" spans="1:36" x14ac:dyDescent="0.3">
      <c r="A142" s="1">
        <v>8</v>
      </c>
      <c r="B142" s="1" t="s">
        <v>14</v>
      </c>
      <c r="C142" s="1" t="s">
        <v>237</v>
      </c>
      <c r="D142" s="1" t="s">
        <v>16</v>
      </c>
      <c r="E142" s="1" t="s">
        <v>17</v>
      </c>
      <c r="F142" s="1" t="s">
        <v>29</v>
      </c>
      <c r="G142" s="1" t="s">
        <v>246</v>
      </c>
      <c r="H142" s="1" t="s">
        <v>247</v>
      </c>
      <c r="I142" s="1" t="s">
        <v>26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0</v>
      </c>
      <c r="AJ142" s="1">
        <v>0</v>
      </c>
    </row>
    <row r="143" spans="1:36" x14ac:dyDescent="0.3">
      <c r="A143" s="1">
        <v>9</v>
      </c>
      <c r="B143" s="1" t="s">
        <v>14</v>
      </c>
      <c r="C143" s="1" t="s">
        <v>237</v>
      </c>
      <c r="D143" s="1" t="s">
        <v>16</v>
      </c>
      <c r="E143" s="1" t="s">
        <v>17</v>
      </c>
      <c r="F143" s="1" t="s">
        <v>29</v>
      </c>
      <c r="G143" s="1" t="s">
        <v>246</v>
      </c>
      <c r="H143" s="1" t="s">
        <v>248</v>
      </c>
      <c r="I143" s="1" t="s">
        <v>26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0</v>
      </c>
      <c r="AJ143" s="1">
        <v>0</v>
      </c>
    </row>
    <row r="144" spans="1:36" x14ac:dyDescent="0.3">
      <c r="A144" s="1">
        <v>10</v>
      </c>
      <c r="B144" s="1" t="s">
        <v>14</v>
      </c>
      <c r="C144" s="1" t="s">
        <v>237</v>
      </c>
      <c r="D144" s="1" t="s">
        <v>16</v>
      </c>
      <c r="E144" s="1" t="s">
        <v>17</v>
      </c>
      <c r="F144" s="1" t="s">
        <v>29</v>
      </c>
      <c r="G144" s="1" t="s">
        <v>61</v>
      </c>
      <c r="H144" s="1" t="s">
        <v>249</v>
      </c>
      <c r="I144" s="1" t="s">
        <v>26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0</v>
      </c>
      <c r="AI144" s="7">
        <v>0</v>
      </c>
      <c r="AJ144" s="1">
        <v>0</v>
      </c>
    </row>
    <row r="145" spans="1:36" x14ac:dyDescent="0.3">
      <c r="A145" s="1">
        <v>11</v>
      </c>
      <c r="B145" s="1" t="s">
        <v>14</v>
      </c>
      <c r="C145" s="1" t="s">
        <v>237</v>
      </c>
      <c r="D145" s="1" t="s">
        <v>16</v>
      </c>
      <c r="E145" s="1" t="s">
        <v>17</v>
      </c>
      <c r="F145" s="1" t="s">
        <v>29</v>
      </c>
      <c r="G145" s="1" t="s">
        <v>61</v>
      </c>
      <c r="H145" s="1" t="s">
        <v>250</v>
      </c>
      <c r="I145" s="1" t="s">
        <v>26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0</v>
      </c>
      <c r="AJ145" s="1">
        <v>0</v>
      </c>
    </row>
    <row r="146" spans="1:36" x14ac:dyDescent="0.3">
      <c r="A146" s="1">
        <v>12</v>
      </c>
      <c r="B146" s="1" t="s">
        <v>14</v>
      </c>
      <c r="C146" s="1" t="s">
        <v>237</v>
      </c>
      <c r="D146" s="1" t="s">
        <v>16</v>
      </c>
      <c r="E146" s="1" t="s">
        <v>17</v>
      </c>
      <c r="F146" s="1" t="s">
        <v>29</v>
      </c>
      <c r="G146" s="1" t="s">
        <v>61</v>
      </c>
      <c r="H146" s="1" t="s">
        <v>251</v>
      </c>
      <c r="I146" s="1" t="s">
        <v>26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0</v>
      </c>
      <c r="AJ146" s="1">
        <v>0</v>
      </c>
    </row>
    <row r="147" spans="1:36" x14ac:dyDescent="0.3">
      <c r="A147" s="1">
        <v>13</v>
      </c>
      <c r="B147" s="1" t="s">
        <v>14</v>
      </c>
      <c r="C147" s="1" t="s">
        <v>237</v>
      </c>
      <c r="D147" s="1" t="s">
        <v>16</v>
      </c>
      <c r="E147" s="1" t="s">
        <v>17</v>
      </c>
      <c r="F147" s="1" t="s">
        <v>29</v>
      </c>
      <c r="G147" s="1" t="s">
        <v>79</v>
      </c>
      <c r="H147" s="1" t="s">
        <v>253</v>
      </c>
      <c r="I147" s="1" t="s">
        <v>26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0</v>
      </c>
      <c r="AJ147" s="1">
        <v>0</v>
      </c>
    </row>
    <row r="148" spans="1:36" x14ac:dyDescent="0.3">
      <c r="A148" s="1">
        <v>14</v>
      </c>
      <c r="B148" s="1" t="s">
        <v>14</v>
      </c>
      <c r="C148" s="1" t="s">
        <v>237</v>
      </c>
      <c r="D148" s="1" t="s">
        <v>16</v>
      </c>
      <c r="E148" s="1" t="s">
        <v>17</v>
      </c>
      <c r="F148" s="1" t="s">
        <v>29</v>
      </c>
      <c r="G148" s="1" t="s">
        <v>61</v>
      </c>
      <c r="H148" s="1" t="s">
        <v>256</v>
      </c>
      <c r="I148" s="1" t="s">
        <v>26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0</v>
      </c>
      <c r="AJ148" s="1">
        <v>0</v>
      </c>
    </row>
    <row r="149" spans="1:36" x14ac:dyDescent="0.3">
      <c r="A149" s="1">
        <v>15</v>
      </c>
      <c r="B149" s="1" t="s">
        <v>14</v>
      </c>
      <c r="C149" s="1" t="s">
        <v>237</v>
      </c>
      <c r="D149" s="1" t="s">
        <v>16</v>
      </c>
      <c r="E149" s="1" t="s">
        <v>17</v>
      </c>
      <c r="F149" s="1" t="s">
        <v>29</v>
      </c>
      <c r="G149" s="1" t="s">
        <v>61</v>
      </c>
      <c r="H149" s="1" t="s">
        <v>258</v>
      </c>
      <c r="I149" s="1" t="s">
        <v>26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0</v>
      </c>
      <c r="AJ149" s="1">
        <v>0</v>
      </c>
    </row>
    <row r="150" spans="1:36" x14ac:dyDescent="0.3">
      <c r="A150" s="1">
        <v>16</v>
      </c>
      <c r="B150" s="1" t="s">
        <v>14</v>
      </c>
      <c r="C150" s="1" t="s">
        <v>237</v>
      </c>
      <c r="D150" s="1" t="s">
        <v>259</v>
      </c>
      <c r="E150" s="1" t="s">
        <v>17</v>
      </c>
      <c r="F150" s="1" t="s">
        <v>29</v>
      </c>
      <c r="G150" s="1" t="s">
        <v>61</v>
      </c>
      <c r="H150" s="1" t="s">
        <v>260</v>
      </c>
      <c r="I150" s="1" t="s">
        <v>26</v>
      </c>
      <c r="J150" s="1">
        <v>19</v>
      </c>
      <c r="K150" s="1">
        <v>3545</v>
      </c>
      <c r="L150" s="1">
        <v>3545</v>
      </c>
      <c r="M150" s="1">
        <v>560000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560000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560000</v>
      </c>
      <c r="AJ150" s="1">
        <v>157</v>
      </c>
    </row>
    <row r="151" spans="1:36" x14ac:dyDescent="0.3">
      <c r="A151" s="1">
        <v>17</v>
      </c>
      <c r="B151" s="1" t="s">
        <v>14</v>
      </c>
      <c r="C151" s="1" t="s">
        <v>237</v>
      </c>
      <c r="D151" s="1" t="s">
        <v>562</v>
      </c>
      <c r="E151" s="1" t="s">
        <v>17</v>
      </c>
      <c r="F151" s="1" t="s">
        <v>29</v>
      </c>
      <c r="G151" s="1" t="s">
        <v>30</v>
      </c>
      <c r="H151" s="1" t="s">
        <v>262</v>
      </c>
      <c r="I151" s="1" t="s">
        <v>26</v>
      </c>
      <c r="J151" s="1">
        <v>19</v>
      </c>
      <c r="K151" s="1">
        <v>3711</v>
      </c>
      <c r="L151" s="1">
        <v>3711</v>
      </c>
      <c r="M151" s="1">
        <v>410000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410000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410000</v>
      </c>
      <c r="AJ151" s="1">
        <v>110</v>
      </c>
    </row>
    <row r="152" spans="1:36" x14ac:dyDescent="0.3">
      <c r="A152" s="1">
        <v>18</v>
      </c>
      <c r="B152" s="1" t="s">
        <v>14</v>
      </c>
      <c r="C152" s="1" t="s">
        <v>237</v>
      </c>
      <c r="D152" s="1" t="s">
        <v>265</v>
      </c>
      <c r="E152" s="1" t="s">
        <v>32</v>
      </c>
      <c r="F152" s="1" t="s">
        <v>75</v>
      </c>
      <c r="G152" s="1" t="s">
        <v>76</v>
      </c>
      <c r="H152" s="1" t="s">
        <v>264</v>
      </c>
      <c r="I152" s="1" t="s">
        <v>26</v>
      </c>
      <c r="J152" s="1">
        <v>5</v>
      </c>
      <c r="K152" s="1">
        <v>377</v>
      </c>
      <c r="L152" s="1">
        <v>377</v>
      </c>
      <c r="M152" s="1">
        <v>50000</v>
      </c>
      <c r="N152" s="1">
        <v>8400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58400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58400</v>
      </c>
      <c r="AJ152" s="1">
        <v>132</v>
      </c>
    </row>
    <row r="153" spans="1:36" x14ac:dyDescent="0.3">
      <c r="A153" s="1">
        <v>19</v>
      </c>
      <c r="B153" s="1" t="s">
        <v>14</v>
      </c>
      <c r="C153" s="1" t="s">
        <v>237</v>
      </c>
      <c r="D153" s="1" t="s">
        <v>265</v>
      </c>
      <c r="E153" s="1" t="s">
        <v>17</v>
      </c>
      <c r="F153" s="1" t="s">
        <v>40</v>
      </c>
      <c r="G153" s="1" t="s">
        <v>55</v>
      </c>
      <c r="H153" s="1" t="s">
        <v>266</v>
      </c>
      <c r="I153" s="1" t="s">
        <v>21</v>
      </c>
      <c r="J153" s="1">
        <v>18</v>
      </c>
      <c r="K153" s="1">
        <v>1816</v>
      </c>
      <c r="L153" s="1">
        <v>1816</v>
      </c>
      <c r="M153" s="1">
        <v>200000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200000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200000</v>
      </c>
      <c r="AJ153" s="1">
        <v>110</v>
      </c>
    </row>
    <row r="154" spans="1:36" x14ac:dyDescent="0.3">
      <c r="A154" s="1">
        <v>20</v>
      </c>
      <c r="B154" s="1" t="s">
        <v>14</v>
      </c>
      <c r="C154" s="1" t="s">
        <v>237</v>
      </c>
      <c r="D154" s="1" t="s">
        <v>267</v>
      </c>
      <c r="E154" s="1" t="s">
        <v>32</v>
      </c>
      <c r="F154" s="1" t="s">
        <v>29</v>
      </c>
      <c r="G154" s="1" t="s">
        <v>268</v>
      </c>
      <c r="H154" s="1" t="s">
        <v>269</v>
      </c>
      <c r="I154" s="1" t="s">
        <v>26</v>
      </c>
      <c r="J154" s="1">
        <v>14</v>
      </c>
      <c r="K154" s="1">
        <v>1381</v>
      </c>
      <c r="L154" s="1">
        <v>1381</v>
      </c>
      <c r="M154" s="1">
        <v>190000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190000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190000</v>
      </c>
      <c r="AJ154" s="1">
        <v>137</v>
      </c>
    </row>
    <row r="155" spans="1:36" x14ac:dyDescent="0.3">
      <c r="A155" s="1">
        <v>21</v>
      </c>
      <c r="B155" s="1" t="s">
        <v>14</v>
      </c>
      <c r="C155" s="1" t="s">
        <v>237</v>
      </c>
      <c r="D155" s="1" t="s">
        <v>255</v>
      </c>
      <c r="E155" s="1" t="s">
        <v>17</v>
      </c>
      <c r="F155" s="1" t="s">
        <v>29</v>
      </c>
      <c r="G155" s="1" t="s">
        <v>61</v>
      </c>
      <c r="H155" s="1" t="s">
        <v>401</v>
      </c>
      <c r="I155" s="1" t="s">
        <v>26</v>
      </c>
      <c r="J155" s="1">
        <v>1</v>
      </c>
      <c r="K155" s="1">
        <v>67</v>
      </c>
      <c r="L155" s="1">
        <v>67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0</v>
      </c>
      <c r="AJ155" s="1">
        <v>0</v>
      </c>
    </row>
    <row r="156" spans="1:36" x14ac:dyDescent="0.3">
      <c r="A156" s="1">
        <v>22</v>
      </c>
      <c r="B156" s="1" t="s">
        <v>14</v>
      </c>
      <c r="C156" s="1" t="s">
        <v>237</v>
      </c>
      <c r="D156" s="1" t="s">
        <v>16</v>
      </c>
      <c r="E156" s="1" t="s">
        <v>17</v>
      </c>
      <c r="F156" s="1" t="s">
        <v>29</v>
      </c>
      <c r="G156" s="1" t="s">
        <v>246</v>
      </c>
      <c r="H156" s="1" t="s">
        <v>270</v>
      </c>
      <c r="I156" s="1" t="s">
        <v>21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0</v>
      </c>
      <c r="AJ156" s="1">
        <v>0</v>
      </c>
    </row>
    <row r="157" spans="1:36" x14ac:dyDescent="0.3">
      <c r="A157" s="1">
        <v>23</v>
      </c>
      <c r="B157" s="1" t="s">
        <v>14</v>
      </c>
      <c r="C157" s="1" t="s">
        <v>237</v>
      </c>
      <c r="D157" s="1" t="s">
        <v>255</v>
      </c>
      <c r="E157" s="1" t="s">
        <v>17</v>
      </c>
      <c r="F157" s="1" t="s">
        <v>49</v>
      </c>
      <c r="G157" s="1" t="s">
        <v>101</v>
      </c>
      <c r="H157" s="1" t="s">
        <v>271</v>
      </c>
      <c r="I157" s="1" t="s">
        <v>49</v>
      </c>
      <c r="J157" s="1">
        <v>24</v>
      </c>
      <c r="K157" s="1">
        <v>1871</v>
      </c>
      <c r="L157" s="1">
        <v>1871</v>
      </c>
      <c r="M157" s="1">
        <v>129037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129037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129037</v>
      </c>
      <c r="AJ157" s="1">
        <v>68</v>
      </c>
    </row>
    <row r="158" spans="1:36" x14ac:dyDescent="0.3">
      <c r="A158" s="1">
        <v>24</v>
      </c>
      <c r="B158" s="1" t="s">
        <v>14</v>
      </c>
      <c r="C158" s="1" t="s">
        <v>237</v>
      </c>
      <c r="D158" s="1" t="s">
        <v>277</v>
      </c>
      <c r="E158" s="1" t="s">
        <v>17</v>
      </c>
      <c r="F158" s="1" t="s">
        <v>29</v>
      </c>
      <c r="G158" s="1" t="s">
        <v>129</v>
      </c>
      <c r="H158" s="1" t="s">
        <v>273</v>
      </c>
      <c r="I158" s="1" t="s">
        <v>21</v>
      </c>
      <c r="J158" s="1">
        <v>23</v>
      </c>
      <c r="K158" s="1">
        <v>2248</v>
      </c>
      <c r="L158" s="1">
        <v>2248</v>
      </c>
      <c r="M158" s="1">
        <v>480000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480000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480000</v>
      </c>
      <c r="AJ158" s="1">
        <v>213</v>
      </c>
    </row>
    <row r="159" spans="1:36" x14ac:dyDescent="0.3">
      <c r="A159" s="1">
        <v>25</v>
      </c>
      <c r="B159" s="1" t="s">
        <v>14</v>
      </c>
      <c r="C159" s="1" t="s">
        <v>237</v>
      </c>
      <c r="D159" s="1" t="s">
        <v>16</v>
      </c>
      <c r="E159" s="1" t="s">
        <v>17</v>
      </c>
      <c r="F159" s="1" t="s">
        <v>37</v>
      </c>
      <c r="G159" s="1" t="s">
        <v>83</v>
      </c>
      <c r="H159" s="1" t="s">
        <v>274</v>
      </c>
      <c r="I159" s="1" t="s">
        <v>49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0</v>
      </c>
      <c r="AJ159" s="1">
        <v>0</v>
      </c>
    </row>
    <row r="160" spans="1:36" x14ac:dyDescent="0.3">
      <c r="A160" s="1">
        <v>26</v>
      </c>
      <c r="B160" s="1" t="s">
        <v>14</v>
      </c>
      <c r="C160" s="1" t="s">
        <v>237</v>
      </c>
      <c r="D160" s="1" t="s">
        <v>275</v>
      </c>
      <c r="E160" s="1" t="s">
        <v>17</v>
      </c>
      <c r="F160" s="1" t="s">
        <v>29</v>
      </c>
      <c r="G160" s="1" t="s">
        <v>61</v>
      </c>
      <c r="H160" s="1" t="s">
        <v>276</v>
      </c>
      <c r="I160" s="1" t="s">
        <v>26</v>
      </c>
      <c r="J160" s="1">
        <v>21</v>
      </c>
      <c r="K160" s="1">
        <v>2753</v>
      </c>
      <c r="L160" s="1">
        <v>2753</v>
      </c>
      <c r="M160" s="1">
        <v>350000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350000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350000</v>
      </c>
      <c r="AJ160" s="1">
        <v>127</v>
      </c>
    </row>
    <row r="161" spans="1:36" x14ac:dyDescent="0.3">
      <c r="A161" s="1">
        <v>27</v>
      </c>
      <c r="B161" s="1" t="s">
        <v>14</v>
      </c>
      <c r="C161" s="1" t="s">
        <v>237</v>
      </c>
      <c r="D161" s="1" t="s">
        <v>563</v>
      </c>
      <c r="E161" s="1" t="s">
        <v>17</v>
      </c>
      <c r="F161" s="1" t="s">
        <v>29</v>
      </c>
      <c r="G161" s="1" t="s">
        <v>61</v>
      </c>
      <c r="H161" s="1" t="s">
        <v>278</v>
      </c>
      <c r="I161" s="1" t="s">
        <v>26</v>
      </c>
      <c r="J161" s="1">
        <v>21</v>
      </c>
      <c r="K161" s="1">
        <v>2572</v>
      </c>
      <c r="L161" s="1">
        <v>2572</v>
      </c>
      <c r="M161" s="1">
        <v>280000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280000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280000</v>
      </c>
      <c r="AJ161" s="1">
        <v>108</v>
      </c>
    </row>
    <row r="162" spans="1:36" x14ac:dyDescent="0.3">
      <c r="A162" s="1">
        <v>28</v>
      </c>
      <c r="B162" s="1" t="s">
        <v>14</v>
      </c>
      <c r="C162" s="1" t="s">
        <v>237</v>
      </c>
      <c r="D162" s="1" t="s">
        <v>279</v>
      </c>
      <c r="E162" s="1" t="s">
        <v>17</v>
      </c>
      <c r="F162" s="1" t="s">
        <v>29</v>
      </c>
      <c r="G162" s="1" t="s">
        <v>61</v>
      </c>
      <c r="H162" s="1" t="s">
        <v>280</v>
      </c>
      <c r="I162" s="1" t="s">
        <v>26</v>
      </c>
      <c r="J162" s="1">
        <v>22</v>
      </c>
      <c r="K162" s="1">
        <v>4397</v>
      </c>
      <c r="L162" s="1">
        <v>4397</v>
      </c>
      <c r="M162" s="1">
        <v>486000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486000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486000</v>
      </c>
      <c r="AJ162" s="1">
        <v>110</v>
      </c>
    </row>
    <row r="163" spans="1:36" x14ac:dyDescent="0.3">
      <c r="A163" s="1">
        <v>29</v>
      </c>
      <c r="B163" s="1" t="s">
        <v>14</v>
      </c>
      <c r="C163" s="1" t="s">
        <v>237</v>
      </c>
      <c r="D163" s="1" t="s">
        <v>564</v>
      </c>
      <c r="E163" s="1" t="s">
        <v>32</v>
      </c>
      <c r="F163" s="1" t="s">
        <v>29</v>
      </c>
      <c r="G163" s="1" t="s">
        <v>33</v>
      </c>
      <c r="H163" s="1" t="s">
        <v>281</v>
      </c>
      <c r="I163" s="1" t="s">
        <v>26</v>
      </c>
      <c r="J163" s="1">
        <v>19</v>
      </c>
      <c r="K163" s="1">
        <v>2494</v>
      </c>
      <c r="L163" s="1">
        <v>2494</v>
      </c>
      <c r="M163" s="1">
        <v>350000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350000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350000</v>
      </c>
      <c r="AJ163" s="1">
        <v>140</v>
      </c>
    </row>
    <row r="164" spans="1:36" x14ac:dyDescent="0.3">
      <c r="A164" s="1">
        <v>30</v>
      </c>
      <c r="B164" s="1" t="s">
        <v>14</v>
      </c>
      <c r="C164" s="1" t="s">
        <v>237</v>
      </c>
      <c r="D164" s="1" t="s">
        <v>16</v>
      </c>
      <c r="E164" s="1" t="s">
        <v>17</v>
      </c>
      <c r="F164" s="1" t="s">
        <v>29</v>
      </c>
      <c r="G164" s="1" t="s">
        <v>282</v>
      </c>
      <c r="H164" s="1" t="s">
        <v>283</v>
      </c>
      <c r="I164" s="1" t="s">
        <v>21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0</v>
      </c>
      <c r="AJ164" s="1">
        <v>0</v>
      </c>
    </row>
    <row r="165" spans="1:36" x14ac:dyDescent="0.3">
      <c r="A165" s="1">
        <v>31</v>
      </c>
      <c r="B165" s="1" t="s">
        <v>14</v>
      </c>
      <c r="C165" s="1" t="s">
        <v>237</v>
      </c>
      <c r="D165" s="1" t="s">
        <v>594</v>
      </c>
      <c r="E165" s="1" t="s">
        <v>32</v>
      </c>
      <c r="F165" s="1" t="s">
        <v>29</v>
      </c>
      <c r="G165" s="1" t="s">
        <v>33</v>
      </c>
      <c r="H165" s="1" t="s">
        <v>284</v>
      </c>
      <c r="I165" s="1" t="s">
        <v>26</v>
      </c>
      <c r="J165" s="1">
        <v>23</v>
      </c>
      <c r="K165" s="1">
        <v>3512</v>
      </c>
      <c r="L165" s="1">
        <v>3512</v>
      </c>
      <c r="M165" s="1">
        <v>550000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550000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550000</v>
      </c>
      <c r="AJ165" s="1">
        <v>156</v>
      </c>
    </row>
    <row r="166" spans="1:36" x14ac:dyDescent="0.3">
      <c r="A166" s="1">
        <v>32</v>
      </c>
      <c r="B166" s="1" t="s">
        <v>14</v>
      </c>
      <c r="C166" s="1" t="s">
        <v>237</v>
      </c>
      <c r="D166" s="1" t="s">
        <v>272</v>
      </c>
      <c r="E166" s="1" t="s">
        <v>17</v>
      </c>
      <c r="F166" s="1" t="s">
        <v>29</v>
      </c>
      <c r="G166" s="1" t="s">
        <v>61</v>
      </c>
      <c r="H166" s="1" t="s">
        <v>286</v>
      </c>
      <c r="I166" s="1" t="s">
        <v>26</v>
      </c>
      <c r="J166" s="1">
        <v>22</v>
      </c>
      <c r="K166" s="1">
        <v>3779</v>
      </c>
      <c r="L166" s="1">
        <v>3779</v>
      </c>
      <c r="M166" s="1">
        <v>370000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7">
        <v>370000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370000</v>
      </c>
      <c r="AJ166" s="1">
        <v>97</v>
      </c>
    </row>
    <row r="167" spans="1:36" x14ac:dyDescent="0.3">
      <c r="A167" s="1">
        <v>33</v>
      </c>
      <c r="B167" s="1" t="s">
        <v>14</v>
      </c>
      <c r="C167" s="1" t="s">
        <v>237</v>
      </c>
      <c r="D167" s="1" t="s">
        <v>608</v>
      </c>
      <c r="E167" s="1" t="s">
        <v>17</v>
      </c>
      <c r="F167" s="1" t="s">
        <v>29</v>
      </c>
      <c r="G167" s="1" t="s">
        <v>61</v>
      </c>
      <c r="H167" s="1" t="s">
        <v>287</v>
      </c>
      <c r="I167" s="1" t="s">
        <v>26</v>
      </c>
      <c r="J167" s="1">
        <v>25</v>
      </c>
      <c r="K167" s="1">
        <v>3745</v>
      </c>
      <c r="L167" s="1">
        <v>3745</v>
      </c>
      <c r="M167" s="1">
        <v>470000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470000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470000</v>
      </c>
      <c r="AJ167" s="1">
        <v>125</v>
      </c>
    </row>
    <row r="168" spans="1:36" x14ac:dyDescent="0.3">
      <c r="A168" s="1">
        <v>34</v>
      </c>
      <c r="B168" s="1" t="s">
        <v>14</v>
      </c>
      <c r="C168" s="1" t="s">
        <v>237</v>
      </c>
      <c r="D168" s="1" t="s">
        <v>561</v>
      </c>
      <c r="E168" s="1" t="s">
        <v>17</v>
      </c>
      <c r="F168" s="1" t="s">
        <v>29</v>
      </c>
      <c r="G168" s="1" t="s">
        <v>61</v>
      </c>
      <c r="H168" s="1" t="s">
        <v>288</v>
      </c>
      <c r="I168" s="1" t="s">
        <v>26</v>
      </c>
      <c r="J168" s="1">
        <v>24</v>
      </c>
      <c r="K168" s="1">
        <v>4168</v>
      </c>
      <c r="L168" s="1">
        <v>4168</v>
      </c>
      <c r="M168" s="1">
        <v>490000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490000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490000</v>
      </c>
      <c r="AJ168" s="1">
        <v>117</v>
      </c>
    </row>
    <row r="169" spans="1:36" x14ac:dyDescent="0.3">
      <c r="A169" s="1">
        <v>35</v>
      </c>
      <c r="B169" s="1" t="s">
        <v>14</v>
      </c>
      <c r="C169" s="1" t="s">
        <v>237</v>
      </c>
      <c r="D169" s="1" t="s">
        <v>16</v>
      </c>
      <c r="E169" s="1" t="s">
        <v>17</v>
      </c>
      <c r="F169" s="1" t="s">
        <v>29</v>
      </c>
      <c r="G169" s="1" t="s">
        <v>61</v>
      </c>
      <c r="H169" s="1" t="s">
        <v>289</v>
      </c>
      <c r="I169" s="1" t="s">
        <v>26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x14ac:dyDescent="0.3">
      <c r="A170" s="1">
        <v>36</v>
      </c>
      <c r="B170" s="1" t="s">
        <v>14</v>
      </c>
      <c r="C170" s="1" t="s">
        <v>237</v>
      </c>
      <c r="D170" s="1" t="s">
        <v>16</v>
      </c>
      <c r="E170" s="1" t="s">
        <v>17</v>
      </c>
      <c r="F170" s="1" t="s">
        <v>29</v>
      </c>
      <c r="G170" s="1" t="s">
        <v>61</v>
      </c>
      <c r="H170" s="1" t="s">
        <v>290</v>
      </c>
      <c r="I170" s="1" t="s">
        <v>26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x14ac:dyDescent="0.3">
      <c r="A171" s="1">
        <v>37</v>
      </c>
      <c r="B171" s="1" t="s">
        <v>14</v>
      </c>
      <c r="C171" s="1" t="s">
        <v>237</v>
      </c>
      <c r="D171" s="1" t="s">
        <v>16</v>
      </c>
      <c r="E171" s="1" t="s">
        <v>17</v>
      </c>
      <c r="F171" s="1" t="s">
        <v>29</v>
      </c>
      <c r="G171" s="1" t="s">
        <v>61</v>
      </c>
      <c r="H171" s="1" t="s">
        <v>291</v>
      </c>
      <c r="I171" s="1" t="s">
        <v>26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x14ac:dyDescent="0.3">
      <c r="A172" s="1">
        <v>38</v>
      </c>
      <c r="B172" s="1" t="s">
        <v>14</v>
      </c>
      <c r="C172" s="1" t="s">
        <v>237</v>
      </c>
      <c r="D172" s="1" t="s">
        <v>16</v>
      </c>
      <c r="E172" s="1" t="s">
        <v>17</v>
      </c>
      <c r="F172" s="1" t="s">
        <v>29</v>
      </c>
      <c r="G172" s="1" t="s">
        <v>44</v>
      </c>
      <c r="H172" s="1" t="s">
        <v>292</v>
      </c>
      <c r="I172" s="1" t="s">
        <v>21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x14ac:dyDescent="0.3">
      <c r="A173" s="1">
        <v>39</v>
      </c>
      <c r="B173" s="1" t="s">
        <v>14</v>
      </c>
      <c r="C173" s="1" t="s">
        <v>237</v>
      </c>
      <c r="D173" s="1" t="s">
        <v>16</v>
      </c>
      <c r="E173" s="1" t="s">
        <v>17</v>
      </c>
      <c r="F173" s="1" t="s">
        <v>29</v>
      </c>
      <c r="G173" s="1" t="s">
        <v>98</v>
      </c>
      <c r="H173" s="1" t="s">
        <v>293</v>
      </c>
      <c r="I173" s="1" t="s">
        <v>21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x14ac:dyDescent="0.3">
      <c r="A174" s="1">
        <v>40</v>
      </c>
      <c r="B174" s="1" t="s">
        <v>14</v>
      </c>
      <c r="C174" s="1" t="s">
        <v>237</v>
      </c>
      <c r="D174" s="1" t="s">
        <v>16</v>
      </c>
      <c r="E174" s="1" t="s">
        <v>17</v>
      </c>
      <c r="F174" s="1" t="s">
        <v>37</v>
      </c>
      <c r="G174" s="1" t="s">
        <v>83</v>
      </c>
      <c r="H174" s="1" t="s">
        <v>294</v>
      </c>
      <c r="I174" s="1" t="s">
        <v>21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x14ac:dyDescent="0.3">
      <c r="A175" s="2"/>
      <c r="B175" s="2" t="s">
        <v>47</v>
      </c>
      <c r="C175" s="2" t="s">
        <v>237</v>
      </c>
      <c r="D175" s="2"/>
      <c r="E175" s="2"/>
      <c r="F175" s="2"/>
      <c r="G175" s="2"/>
      <c r="H175" s="2"/>
      <c r="I175" s="2"/>
      <c r="J175" s="2"/>
      <c r="K175" s="2">
        <v>42436</v>
      </c>
      <c r="L175" s="2">
        <v>42436</v>
      </c>
      <c r="M175" s="2">
        <v>5365037</v>
      </c>
      <c r="N175" s="2">
        <v>8400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5373437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5373437</v>
      </c>
      <c r="AJ175" s="2"/>
    </row>
    <row r="176" spans="1:36" x14ac:dyDescent="0.3">
      <c r="A176" s="1">
        <v>1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29</v>
      </c>
      <c r="G176" s="1" t="s">
        <v>61</v>
      </c>
      <c r="H176" s="1" t="s">
        <v>296</v>
      </c>
      <c r="I176" s="1" t="s">
        <v>26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x14ac:dyDescent="0.3">
      <c r="A177" s="1">
        <v>2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18</v>
      </c>
      <c r="G177" s="1" t="s">
        <v>19</v>
      </c>
      <c r="H177" s="1" t="s">
        <v>297</v>
      </c>
      <c r="I177" s="1" t="s">
        <v>21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x14ac:dyDescent="0.3">
      <c r="A178" s="1">
        <v>3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246</v>
      </c>
      <c r="H178" s="1" t="s">
        <v>298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x14ac:dyDescent="0.3">
      <c r="A179" s="1">
        <v>4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18</v>
      </c>
      <c r="G179" s="1" t="s">
        <v>19</v>
      </c>
      <c r="H179" s="1" t="s">
        <v>299</v>
      </c>
      <c r="I179" s="1" t="s">
        <v>21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x14ac:dyDescent="0.3">
      <c r="A180" s="1">
        <v>5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29</v>
      </c>
      <c r="G180" s="1" t="s">
        <v>61</v>
      </c>
      <c r="H180" s="1" t="s">
        <v>300</v>
      </c>
      <c r="I180" s="1" t="s">
        <v>26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x14ac:dyDescent="0.3">
      <c r="A181" s="1">
        <v>6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29</v>
      </c>
      <c r="G181" s="1" t="s">
        <v>61</v>
      </c>
      <c r="H181" s="1" t="s">
        <v>301</v>
      </c>
      <c r="I181" s="1" t="s">
        <v>26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x14ac:dyDescent="0.3">
      <c r="A182" s="1">
        <v>7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18</v>
      </c>
      <c r="G182" s="1" t="s">
        <v>19</v>
      </c>
      <c r="H182" s="1" t="s">
        <v>302</v>
      </c>
      <c r="I182" s="1" t="s">
        <v>198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x14ac:dyDescent="0.3">
      <c r="A183" s="1">
        <v>8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40</v>
      </c>
      <c r="G183" s="1" t="s">
        <v>242</v>
      </c>
      <c r="H183" s="1" t="s">
        <v>303</v>
      </c>
      <c r="I183" s="1" t="s">
        <v>26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x14ac:dyDescent="0.3">
      <c r="A184" s="1">
        <v>9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29</v>
      </c>
      <c r="G184" s="1" t="s">
        <v>61</v>
      </c>
      <c r="H184" s="1" t="s">
        <v>304</v>
      </c>
      <c r="I184" s="1" t="s">
        <v>26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x14ac:dyDescent="0.3">
      <c r="A185" s="1">
        <v>10</v>
      </c>
      <c r="B185" s="1" t="s">
        <v>14</v>
      </c>
      <c r="C185" s="1" t="s">
        <v>295</v>
      </c>
      <c r="D185" s="1" t="s">
        <v>16</v>
      </c>
      <c r="E185" s="1" t="s">
        <v>17</v>
      </c>
      <c r="F185" s="1" t="s">
        <v>29</v>
      </c>
      <c r="G185" s="1" t="s">
        <v>61</v>
      </c>
      <c r="H185" s="1" t="s">
        <v>305</v>
      </c>
      <c r="I185" s="1" t="s">
        <v>26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x14ac:dyDescent="0.3">
      <c r="A186" s="1">
        <v>11</v>
      </c>
      <c r="B186" s="1" t="s">
        <v>14</v>
      </c>
      <c r="C186" s="1" t="s">
        <v>295</v>
      </c>
      <c r="D186" s="1" t="s">
        <v>16</v>
      </c>
      <c r="E186" s="1" t="s">
        <v>17</v>
      </c>
      <c r="F186" s="1" t="s">
        <v>29</v>
      </c>
      <c r="G186" s="1" t="s">
        <v>61</v>
      </c>
      <c r="H186" s="1" t="s">
        <v>306</v>
      </c>
      <c r="I186" s="1" t="s">
        <v>26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0</v>
      </c>
      <c r="AJ186" s="1">
        <v>0</v>
      </c>
    </row>
    <row r="187" spans="1:36" x14ac:dyDescent="0.3">
      <c r="A187" s="1">
        <v>12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29</v>
      </c>
      <c r="G187" s="1" t="s">
        <v>61</v>
      </c>
      <c r="H187" s="1" t="s">
        <v>307</v>
      </c>
      <c r="I187" s="1" t="s">
        <v>26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13</v>
      </c>
      <c r="B188" s="1" t="s">
        <v>14</v>
      </c>
      <c r="C188" s="1" t="s">
        <v>295</v>
      </c>
      <c r="D188" s="1" t="s">
        <v>16</v>
      </c>
      <c r="E188" s="1" t="s">
        <v>17</v>
      </c>
      <c r="F188" s="1" t="s">
        <v>18</v>
      </c>
      <c r="G188" s="1" t="s">
        <v>69</v>
      </c>
      <c r="H188" s="1" t="s">
        <v>308</v>
      </c>
      <c r="I188" s="1" t="s">
        <v>21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14</v>
      </c>
      <c r="B189" s="1" t="s">
        <v>14</v>
      </c>
      <c r="C189" s="1" t="s">
        <v>295</v>
      </c>
      <c r="D189" s="1" t="s">
        <v>16</v>
      </c>
      <c r="E189" s="1" t="s">
        <v>17</v>
      </c>
      <c r="F189" s="1" t="s">
        <v>18</v>
      </c>
      <c r="G189" s="1" t="s">
        <v>69</v>
      </c>
      <c r="H189" s="1" t="s">
        <v>309</v>
      </c>
      <c r="I189" s="1" t="s">
        <v>21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x14ac:dyDescent="0.3">
      <c r="A190" s="1">
        <v>15</v>
      </c>
      <c r="B190" s="1" t="s">
        <v>14</v>
      </c>
      <c r="C190" s="1" t="s">
        <v>295</v>
      </c>
      <c r="D190" s="1" t="s">
        <v>16</v>
      </c>
      <c r="E190" s="1" t="s">
        <v>17</v>
      </c>
      <c r="F190" s="1" t="s">
        <v>29</v>
      </c>
      <c r="G190" s="1" t="s">
        <v>61</v>
      </c>
      <c r="H190" s="1" t="s">
        <v>310</v>
      </c>
      <c r="I190" s="1" t="s">
        <v>26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x14ac:dyDescent="0.3">
      <c r="A191" s="1">
        <v>16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29</v>
      </c>
      <c r="G191" s="1" t="s">
        <v>79</v>
      </c>
      <c r="H191" s="1" t="s">
        <v>312</v>
      </c>
      <c r="I191" s="1" t="s">
        <v>26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x14ac:dyDescent="0.3">
      <c r="A192" s="1">
        <v>17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18</v>
      </c>
      <c r="G192" s="1" t="s">
        <v>104</v>
      </c>
      <c r="H192" s="1" t="s">
        <v>314</v>
      </c>
      <c r="I192" s="1" t="s">
        <v>21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18</v>
      </c>
      <c r="B193" s="1" t="s">
        <v>14</v>
      </c>
      <c r="C193" s="1" t="s">
        <v>295</v>
      </c>
      <c r="D193" s="1" t="s">
        <v>16</v>
      </c>
      <c r="E193" s="1" t="s">
        <v>17</v>
      </c>
      <c r="F193" s="1" t="s">
        <v>29</v>
      </c>
      <c r="G193" s="1" t="s">
        <v>79</v>
      </c>
      <c r="H193" s="1" t="s">
        <v>316</v>
      </c>
      <c r="I193" s="1" t="s">
        <v>26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x14ac:dyDescent="0.3">
      <c r="A194" s="1">
        <v>19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29</v>
      </c>
      <c r="G194" s="1" t="s">
        <v>79</v>
      </c>
      <c r="H194" s="1" t="s">
        <v>318</v>
      </c>
      <c r="I194" s="1" t="s">
        <v>26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x14ac:dyDescent="0.3">
      <c r="A195" s="1">
        <v>20</v>
      </c>
      <c r="B195" s="1" t="s">
        <v>14</v>
      </c>
      <c r="C195" s="1" t="s">
        <v>295</v>
      </c>
      <c r="D195" s="1" t="s">
        <v>16</v>
      </c>
      <c r="E195" s="1" t="s">
        <v>17</v>
      </c>
      <c r="F195" s="1" t="s">
        <v>18</v>
      </c>
      <c r="G195" s="1" t="s">
        <v>104</v>
      </c>
      <c r="H195" s="1" t="s">
        <v>320</v>
      </c>
      <c r="I195" s="1" t="s">
        <v>21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x14ac:dyDescent="0.3">
      <c r="A196" s="1">
        <v>21</v>
      </c>
      <c r="B196" s="1" t="s">
        <v>14</v>
      </c>
      <c r="C196" s="1" t="s">
        <v>295</v>
      </c>
      <c r="D196" s="1" t="s">
        <v>16</v>
      </c>
      <c r="E196" s="1" t="s">
        <v>17</v>
      </c>
      <c r="F196" s="1" t="s">
        <v>29</v>
      </c>
      <c r="G196" s="1" t="s">
        <v>85</v>
      </c>
      <c r="H196" s="1" t="s">
        <v>321</v>
      </c>
      <c r="I196" s="1" t="s">
        <v>26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0</v>
      </c>
      <c r="AJ196" s="1">
        <v>0</v>
      </c>
    </row>
    <row r="197" spans="1:36" x14ac:dyDescent="0.3">
      <c r="A197" s="1">
        <v>22</v>
      </c>
      <c r="B197" s="1" t="s">
        <v>14</v>
      </c>
      <c r="C197" s="1" t="s">
        <v>295</v>
      </c>
      <c r="D197" s="1" t="s">
        <v>346</v>
      </c>
      <c r="E197" s="1" t="s">
        <v>17</v>
      </c>
      <c r="F197" s="1" t="s">
        <v>29</v>
      </c>
      <c r="G197" s="1" t="s">
        <v>30</v>
      </c>
      <c r="H197" s="1" t="s">
        <v>323</v>
      </c>
      <c r="I197" s="1" t="s">
        <v>21</v>
      </c>
      <c r="J197" s="1">
        <v>12</v>
      </c>
      <c r="K197" s="1">
        <v>1381</v>
      </c>
      <c r="L197" s="1">
        <v>1381</v>
      </c>
      <c r="M197" s="1">
        <v>181000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181000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181000</v>
      </c>
      <c r="AJ197" s="1">
        <v>131</v>
      </c>
    </row>
    <row r="198" spans="1:36" x14ac:dyDescent="0.3">
      <c r="A198" s="1">
        <v>23</v>
      </c>
      <c r="B198" s="1" t="s">
        <v>14</v>
      </c>
      <c r="C198" s="1" t="s">
        <v>295</v>
      </c>
      <c r="D198" s="1" t="s">
        <v>598</v>
      </c>
      <c r="E198" s="1" t="s">
        <v>17</v>
      </c>
      <c r="F198" s="1" t="s">
        <v>49</v>
      </c>
      <c r="G198" s="1" t="s">
        <v>88</v>
      </c>
      <c r="H198" s="1" t="s">
        <v>189</v>
      </c>
      <c r="I198" s="1" t="s">
        <v>49</v>
      </c>
      <c r="J198" s="1">
        <v>1</v>
      </c>
      <c r="K198" s="1">
        <v>95</v>
      </c>
      <c r="L198" s="1">
        <v>95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0</v>
      </c>
      <c r="AJ198" s="1">
        <v>0</v>
      </c>
    </row>
    <row r="199" spans="1:36" x14ac:dyDescent="0.3">
      <c r="A199" s="1">
        <v>24</v>
      </c>
      <c r="B199" s="1" t="s">
        <v>14</v>
      </c>
      <c r="C199" s="1" t="s">
        <v>295</v>
      </c>
      <c r="D199" s="1" t="s">
        <v>567</v>
      </c>
      <c r="E199" s="1" t="s">
        <v>17</v>
      </c>
      <c r="F199" s="1" t="s">
        <v>49</v>
      </c>
      <c r="G199" s="1" t="s">
        <v>88</v>
      </c>
      <c r="H199" s="1" t="s">
        <v>191</v>
      </c>
      <c r="I199" s="1" t="s">
        <v>49</v>
      </c>
      <c r="J199" s="1">
        <v>1</v>
      </c>
      <c r="K199" s="1">
        <v>167</v>
      </c>
      <c r="L199" s="1">
        <v>167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0</v>
      </c>
      <c r="AJ199" s="1">
        <v>0</v>
      </c>
    </row>
    <row r="200" spans="1:36" x14ac:dyDescent="0.3">
      <c r="A200" s="1">
        <v>25</v>
      </c>
      <c r="B200" s="1" t="s">
        <v>14</v>
      </c>
      <c r="C200" s="1" t="s">
        <v>295</v>
      </c>
      <c r="D200" s="1" t="s">
        <v>16</v>
      </c>
      <c r="E200" s="1" t="s">
        <v>17</v>
      </c>
      <c r="F200" s="1" t="s">
        <v>29</v>
      </c>
      <c r="G200" s="1" t="s">
        <v>246</v>
      </c>
      <c r="H200" s="1" t="s">
        <v>324</v>
      </c>
      <c r="I200" s="1" t="s">
        <v>26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0</v>
      </c>
      <c r="AJ200" s="1">
        <v>0</v>
      </c>
    </row>
    <row r="201" spans="1:36" x14ac:dyDescent="0.3">
      <c r="A201" s="1">
        <v>26</v>
      </c>
      <c r="B201" s="1" t="s">
        <v>14</v>
      </c>
      <c r="C201" s="1" t="s">
        <v>295</v>
      </c>
      <c r="D201" s="1" t="s">
        <v>16</v>
      </c>
      <c r="E201" s="1" t="s">
        <v>17</v>
      </c>
      <c r="F201" s="1" t="s">
        <v>29</v>
      </c>
      <c r="G201" s="1" t="s">
        <v>30</v>
      </c>
      <c r="H201" s="1" t="s">
        <v>325</v>
      </c>
      <c r="I201" s="1" t="s">
        <v>26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0</v>
      </c>
      <c r="AJ201" s="1">
        <v>0</v>
      </c>
    </row>
    <row r="202" spans="1:36" x14ac:dyDescent="0.3">
      <c r="A202" s="1">
        <v>27</v>
      </c>
      <c r="B202" s="1" t="s">
        <v>14</v>
      </c>
      <c r="C202" s="1" t="s">
        <v>295</v>
      </c>
      <c r="D202" s="1" t="s">
        <v>342</v>
      </c>
      <c r="E202" s="1" t="s">
        <v>32</v>
      </c>
      <c r="F202" s="1" t="s">
        <v>75</v>
      </c>
      <c r="G202" s="1" t="s">
        <v>76</v>
      </c>
      <c r="H202" s="1" t="s">
        <v>326</v>
      </c>
      <c r="I202" s="1" t="s">
        <v>26</v>
      </c>
      <c r="J202" s="1">
        <v>3</v>
      </c>
      <c r="K202" s="1">
        <v>499</v>
      </c>
      <c r="L202" s="1">
        <v>499</v>
      </c>
      <c r="M202" s="1">
        <v>90000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90000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90000</v>
      </c>
      <c r="AJ202" s="1">
        <v>180</v>
      </c>
    </row>
    <row r="203" spans="1:36" x14ac:dyDescent="0.3">
      <c r="A203" s="1">
        <v>28</v>
      </c>
      <c r="B203" s="1" t="s">
        <v>14</v>
      </c>
      <c r="C203" s="1" t="s">
        <v>295</v>
      </c>
      <c r="D203" s="1" t="s">
        <v>16</v>
      </c>
      <c r="E203" s="1" t="s">
        <v>17</v>
      </c>
      <c r="F203" s="1" t="s">
        <v>37</v>
      </c>
      <c r="G203" s="1" t="s">
        <v>83</v>
      </c>
      <c r="H203" s="1" t="s">
        <v>327</v>
      </c>
      <c r="I203" s="1" t="s">
        <v>21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0</v>
      </c>
      <c r="AJ203" s="1">
        <v>0</v>
      </c>
    </row>
    <row r="204" spans="1:36" x14ac:dyDescent="0.3">
      <c r="A204" s="1">
        <v>29</v>
      </c>
      <c r="B204" s="1" t="s">
        <v>14</v>
      </c>
      <c r="C204" s="1" t="s">
        <v>295</v>
      </c>
      <c r="D204" s="1" t="s">
        <v>16</v>
      </c>
      <c r="E204" s="1" t="s">
        <v>17</v>
      </c>
      <c r="F204" s="1" t="s">
        <v>37</v>
      </c>
      <c r="G204" s="1" t="s">
        <v>38</v>
      </c>
      <c r="H204" s="1" t="s">
        <v>328</v>
      </c>
      <c r="I204" s="1" t="s">
        <v>21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0</v>
      </c>
      <c r="AJ204" s="1">
        <v>0</v>
      </c>
    </row>
    <row r="205" spans="1:36" x14ac:dyDescent="0.3">
      <c r="A205" s="1">
        <v>30</v>
      </c>
      <c r="B205" s="1" t="s">
        <v>14</v>
      </c>
      <c r="C205" s="1" t="s">
        <v>295</v>
      </c>
      <c r="D205" s="1" t="s">
        <v>16</v>
      </c>
      <c r="E205" s="1" t="s">
        <v>17</v>
      </c>
      <c r="F205" s="1" t="s">
        <v>37</v>
      </c>
      <c r="G205" s="1" t="s">
        <v>38</v>
      </c>
      <c r="H205" s="1" t="s">
        <v>329</v>
      </c>
      <c r="I205" s="1" t="s">
        <v>21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0</v>
      </c>
      <c r="AJ205" s="1">
        <v>0</v>
      </c>
    </row>
    <row r="206" spans="1:36" x14ac:dyDescent="0.3">
      <c r="A206" s="1">
        <v>31</v>
      </c>
      <c r="B206" s="1" t="s">
        <v>14</v>
      </c>
      <c r="C206" s="1" t="s">
        <v>295</v>
      </c>
      <c r="D206" s="1" t="s">
        <v>567</v>
      </c>
      <c r="E206" s="1" t="s">
        <v>32</v>
      </c>
      <c r="F206" s="1" t="s">
        <v>29</v>
      </c>
      <c r="G206" s="1" t="s">
        <v>268</v>
      </c>
      <c r="H206" s="1" t="s">
        <v>331</v>
      </c>
      <c r="I206" s="1" t="s">
        <v>26</v>
      </c>
      <c r="J206" s="1">
        <v>22</v>
      </c>
      <c r="K206" s="1">
        <v>2729</v>
      </c>
      <c r="L206" s="1">
        <v>2729</v>
      </c>
      <c r="M206" s="1">
        <v>441960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441960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441960</v>
      </c>
      <c r="AJ206" s="1">
        <v>161</v>
      </c>
    </row>
    <row r="207" spans="1:36" x14ac:dyDescent="0.3">
      <c r="A207" s="1">
        <v>32</v>
      </c>
      <c r="B207" s="1" t="s">
        <v>14</v>
      </c>
      <c r="C207" s="1" t="s">
        <v>295</v>
      </c>
      <c r="D207" s="1" t="s">
        <v>16</v>
      </c>
      <c r="E207" s="1" t="s">
        <v>17</v>
      </c>
      <c r="F207" s="1" t="s">
        <v>37</v>
      </c>
      <c r="G207" s="1" t="s">
        <v>38</v>
      </c>
      <c r="H207" s="1" t="s">
        <v>332</v>
      </c>
      <c r="I207" s="1" t="s">
        <v>21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0</v>
      </c>
      <c r="AJ207" s="1">
        <v>0</v>
      </c>
    </row>
    <row r="208" spans="1:36" x14ac:dyDescent="0.3">
      <c r="A208" s="1">
        <v>33</v>
      </c>
      <c r="B208" s="1" t="s">
        <v>14</v>
      </c>
      <c r="C208" s="1" t="s">
        <v>295</v>
      </c>
      <c r="D208" s="1" t="s">
        <v>517</v>
      </c>
      <c r="E208" s="1" t="s">
        <v>17</v>
      </c>
      <c r="F208" s="1" t="s">
        <v>49</v>
      </c>
      <c r="G208" s="1" t="s">
        <v>101</v>
      </c>
      <c r="H208" s="1" t="s">
        <v>200</v>
      </c>
      <c r="I208" s="1" t="s">
        <v>49</v>
      </c>
      <c r="J208" s="1">
        <v>1</v>
      </c>
      <c r="K208" s="1">
        <v>99</v>
      </c>
      <c r="L208" s="1">
        <v>99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0</v>
      </c>
      <c r="AJ208" s="1">
        <v>0</v>
      </c>
    </row>
    <row r="209" spans="1:36" x14ac:dyDescent="0.3">
      <c r="A209" s="1">
        <v>34</v>
      </c>
      <c r="B209" s="1" t="s">
        <v>14</v>
      </c>
      <c r="C209" s="1" t="s">
        <v>295</v>
      </c>
      <c r="D209" s="1" t="s">
        <v>598</v>
      </c>
      <c r="E209" s="1" t="s">
        <v>17</v>
      </c>
      <c r="F209" s="1" t="s">
        <v>49</v>
      </c>
      <c r="G209" s="1" t="s">
        <v>101</v>
      </c>
      <c r="H209" s="1" t="s">
        <v>202</v>
      </c>
      <c r="I209" s="1" t="s">
        <v>49</v>
      </c>
      <c r="J209" s="1">
        <v>1</v>
      </c>
      <c r="K209" s="1">
        <v>109</v>
      </c>
      <c r="L209" s="1">
        <v>109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0</v>
      </c>
      <c r="AJ209" s="1">
        <v>0</v>
      </c>
    </row>
    <row r="210" spans="1:36" x14ac:dyDescent="0.3">
      <c r="A210" s="1">
        <v>35</v>
      </c>
      <c r="B210" s="1" t="s">
        <v>14</v>
      </c>
      <c r="C210" s="1" t="s">
        <v>295</v>
      </c>
      <c r="D210" s="1" t="s">
        <v>333</v>
      </c>
      <c r="E210" s="1" t="s">
        <v>17</v>
      </c>
      <c r="F210" s="1" t="s">
        <v>18</v>
      </c>
      <c r="G210" s="1" t="s">
        <v>104</v>
      </c>
      <c r="H210" s="1" t="s">
        <v>334</v>
      </c>
      <c r="I210" s="1" t="s">
        <v>21</v>
      </c>
      <c r="J210" s="1">
        <v>7</v>
      </c>
      <c r="K210" s="1">
        <v>1198</v>
      </c>
      <c r="L210" s="1">
        <v>1198</v>
      </c>
      <c r="M210" s="1">
        <v>157000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157000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157000</v>
      </c>
      <c r="AJ210" s="1">
        <v>131</v>
      </c>
    </row>
    <row r="211" spans="1:36" x14ac:dyDescent="0.3">
      <c r="A211" s="1">
        <v>36</v>
      </c>
      <c r="B211" s="1" t="s">
        <v>14</v>
      </c>
      <c r="C211" s="1" t="s">
        <v>295</v>
      </c>
      <c r="D211" s="1" t="s">
        <v>335</v>
      </c>
      <c r="E211" s="1" t="s">
        <v>17</v>
      </c>
      <c r="F211" s="1" t="s">
        <v>18</v>
      </c>
      <c r="G211" s="1" t="s">
        <v>107</v>
      </c>
      <c r="H211" s="1" t="s">
        <v>336</v>
      </c>
      <c r="I211" s="1" t="s">
        <v>21</v>
      </c>
      <c r="J211" s="1">
        <v>18</v>
      </c>
      <c r="K211" s="1">
        <v>2706</v>
      </c>
      <c r="L211" s="1">
        <v>2706</v>
      </c>
      <c r="M211" s="1">
        <v>315000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315000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315000</v>
      </c>
      <c r="AJ211" s="1">
        <v>116</v>
      </c>
    </row>
    <row r="212" spans="1:36" x14ac:dyDescent="0.3">
      <c r="A212" s="1">
        <v>37</v>
      </c>
      <c r="B212" s="1" t="s">
        <v>14</v>
      </c>
      <c r="C212" s="1" t="s">
        <v>295</v>
      </c>
      <c r="D212" s="1" t="s">
        <v>322</v>
      </c>
      <c r="E212" s="1" t="s">
        <v>17</v>
      </c>
      <c r="F212" s="1" t="s">
        <v>29</v>
      </c>
      <c r="G212" s="1" t="s">
        <v>61</v>
      </c>
      <c r="H212" s="1" t="s">
        <v>338</v>
      </c>
      <c r="I212" s="1" t="s">
        <v>26</v>
      </c>
      <c r="J212" s="1">
        <v>16</v>
      </c>
      <c r="K212" s="1">
        <v>1398</v>
      </c>
      <c r="L212" s="1">
        <v>1398</v>
      </c>
      <c r="M212" s="1">
        <v>248000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248000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248000</v>
      </c>
      <c r="AJ212" s="1">
        <v>177</v>
      </c>
    </row>
    <row r="213" spans="1:36" x14ac:dyDescent="0.3">
      <c r="A213" s="1">
        <v>38</v>
      </c>
      <c r="B213" s="1" t="s">
        <v>14</v>
      </c>
      <c r="C213" s="1" t="s">
        <v>295</v>
      </c>
      <c r="D213" s="1" t="s">
        <v>315</v>
      </c>
      <c r="E213" s="1" t="s">
        <v>17</v>
      </c>
      <c r="F213" s="1" t="s">
        <v>29</v>
      </c>
      <c r="G213" s="1" t="s">
        <v>61</v>
      </c>
      <c r="H213" s="1" t="s">
        <v>339</v>
      </c>
      <c r="I213" s="1" t="s">
        <v>26</v>
      </c>
      <c r="J213" s="1">
        <v>22</v>
      </c>
      <c r="K213" s="1">
        <v>3224</v>
      </c>
      <c r="L213" s="1">
        <v>3224</v>
      </c>
      <c r="M213" s="1">
        <v>349000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349000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349000</v>
      </c>
      <c r="AJ213" s="1">
        <v>108</v>
      </c>
    </row>
    <row r="214" spans="1:36" x14ac:dyDescent="0.3">
      <c r="A214" s="1">
        <v>39</v>
      </c>
      <c r="B214" s="1" t="s">
        <v>14</v>
      </c>
      <c r="C214" s="1" t="s">
        <v>295</v>
      </c>
      <c r="D214" s="1" t="s">
        <v>340</v>
      </c>
      <c r="E214" s="1" t="s">
        <v>17</v>
      </c>
      <c r="F214" s="1" t="s">
        <v>18</v>
      </c>
      <c r="G214" s="1" t="s">
        <v>69</v>
      </c>
      <c r="H214" s="1" t="s">
        <v>341</v>
      </c>
      <c r="I214" s="1" t="s">
        <v>21</v>
      </c>
      <c r="J214" s="1">
        <v>16</v>
      </c>
      <c r="K214" s="1">
        <v>2138</v>
      </c>
      <c r="L214" s="1">
        <v>2138</v>
      </c>
      <c r="M214" s="1">
        <v>314000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314000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314000</v>
      </c>
      <c r="AJ214" s="1">
        <v>146</v>
      </c>
    </row>
    <row r="215" spans="1:36" x14ac:dyDescent="0.3">
      <c r="A215" s="1">
        <v>40</v>
      </c>
      <c r="B215" s="1" t="s">
        <v>14</v>
      </c>
      <c r="C215" s="1" t="s">
        <v>295</v>
      </c>
      <c r="D215" s="1" t="s">
        <v>322</v>
      </c>
      <c r="E215" s="1" t="s">
        <v>17</v>
      </c>
      <c r="F215" s="1" t="s">
        <v>49</v>
      </c>
      <c r="G215" s="1" t="s">
        <v>101</v>
      </c>
      <c r="H215" s="1" t="s">
        <v>215</v>
      </c>
      <c r="I215" s="1" t="s">
        <v>49</v>
      </c>
      <c r="J215" s="1">
        <v>1</v>
      </c>
      <c r="K215" s="1">
        <v>105</v>
      </c>
      <c r="L215" s="1">
        <v>105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0</v>
      </c>
      <c r="AJ215" s="1">
        <v>0</v>
      </c>
    </row>
    <row r="216" spans="1:36" x14ac:dyDescent="0.3">
      <c r="A216" s="1">
        <v>41</v>
      </c>
      <c r="B216" s="1" t="s">
        <v>14</v>
      </c>
      <c r="C216" s="1" t="s">
        <v>295</v>
      </c>
      <c r="D216" s="1" t="s">
        <v>681</v>
      </c>
      <c r="E216" s="1" t="s">
        <v>17</v>
      </c>
      <c r="F216" s="1" t="s">
        <v>49</v>
      </c>
      <c r="G216" s="1" t="s">
        <v>101</v>
      </c>
      <c r="H216" s="1" t="s">
        <v>343</v>
      </c>
      <c r="I216" s="1" t="s">
        <v>49</v>
      </c>
      <c r="J216" s="1">
        <v>20</v>
      </c>
      <c r="K216" s="1">
        <v>2381</v>
      </c>
      <c r="L216" s="1">
        <v>2381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0</v>
      </c>
      <c r="AJ216" s="1">
        <v>0</v>
      </c>
    </row>
    <row r="217" spans="1:36" x14ac:dyDescent="0.3">
      <c r="A217" s="1">
        <v>42</v>
      </c>
      <c r="B217" s="1" t="s">
        <v>14</v>
      </c>
      <c r="C217" s="1" t="s">
        <v>295</v>
      </c>
      <c r="D217" s="1" t="s">
        <v>598</v>
      </c>
      <c r="E217" s="1" t="s">
        <v>17</v>
      </c>
      <c r="F217" s="1" t="s">
        <v>29</v>
      </c>
      <c r="G217" s="1" t="s">
        <v>129</v>
      </c>
      <c r="H217" s="1" t="s">
        <v>345</v>
      </c>
      <c r="I217" s="1" t="s">
        <v>21</v>
      </c>
      <c r="J217" s="1">
        <v>22</v>
      </c>
      <c r="K217" s="1">
        <v>1589</v>
      </c>
      <c r="L217" s="1">
        <v>1589</v>
      </c>
      <c r="M217" s="1">
        <v>387000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387000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387000</v>
      </c>
      <c r="AJ217" s="1">
        <v>243</v>
      </c>
    </row>
    <row r="218" spans="1:36" x14ac:dyDescent="0.3">
      <c r="A218" s="1">
        <v>43</v>
      </c>
      <c r="B218" s="1" t="s">
        <v>14</v>
      </c>
      <c r="C218" s="1" t="s">
        <v>295</v>
      </c>
      <c r="D218" s="1" t="s">
        <v>346</v>
      </c>
      <c r="E218" s="1" t="s">
        <v>17</v>
      </c>
      <c r="F218" s="1" t="s">
        <v>29</v>
      </c>
      <c r="G218" s="1" t="s">
        <v>129</v>
      </c>
      <c r="H218" s="1" t="s">
        <v>347</v>
      </c>
      <c r="I218" s="1" t="s">
        <v>21</v>
      </c>
      <c r="J218" s="1">
        <v>21</v>
      </c>
      <c r="K218" s="1">
        <v>2064</v>
      </c>
      <c r="L218" s="1">
        <v>2064</v>
      </c>
      <c r="M218" s="1">
        <v>469000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469000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469000</v>
      </c>
      <c r="AJ218" s="1">
        <v>227</v>
      </c>
    </row>
    <row r="219" spans="1:36" x14ac:dyDescent="0.3">
      <c r="A219" s="1">
        <v>44</v>
      </c>
      <c r="B219" s="1" t="s">
        <v>14</v>
      </c>
      <c r="C219" s="1" t="s">
        <v>295</v>
      </c>
      <c r="D219" s="1" t="s">
        <v>348</v>
      </c>
      <c r="E219" s="1" t="s">
        <v>17</v>
      </c>
      <c r="F219" s="1" t="s">
        <v>40</v>
      </c>
      <c r="G219" s="1" t="s">
        <v>55</v>
      </c>
      <c r="H219" s="1" t="s">
        <v>349</v>
      </c>
      <c r="I219" s="1" t="s">
        <v>21</v>
      </c>
      <c r="J219" s="1">
        <v>16</v>
      </c>
      <c r="K219" s="1">
        <v>2447</v>
      </c>
      <c r="L219" s="1">
        <v>2447</v>
      </c>
      <c r="M219" s="1">
        <v>285000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285000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285000</v>
      </c>
      <c r="AJ219" s="1">
        <v>116</v>
      </c>
    </row>
    <row r="220" spans="1:36" x14ac:dyDescent="0.3">
      <c r="A220" s="1">
        <v>45</v>
      </c>
      <c r="B220" s="1" t="s">
        <v>14</v>
      </c>
      <c r="C220" s="1" t="s">
        <v>295</v>
      </c>
      <c r="D220" s="1" t="s">
        <v>337</v>
      </c>
      <c r="E220" s="1" t="s">
        <v>17</v>
      </c>
      <c r="F220" s="1" t="s">
        <v>29</v>
      </c>
      <c r="G220" s="1" t="s">
        <v>61</v>
      </c>
      <c r="H220" s="1" t="s">
        <v>351</v>
      </c>
      <c r="I220" s="1" t="s">
        <v>26</v>
      </c>
      <c r="J220" s="1">
        <v>23</v>
      </c>
      <c r="K220" s="1">
        <v>3311</v>
      </c>
      <c r="L220" s="1">
        <v>3311</v>
      </c>
      <c r="M220" s="1">
        <v>330000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330000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330000</v>
      </c>
      <c r="AJ220" s="1">
        <v>99</v>
      </c>
    </row>
    <row r="221" spans="1:36" x14ac:dyDescent="0.3">
      <c r="A221" s="1">
        <v>46</v>
      </c>
      <c r="B221" s="1" t="s">
        <v>14</v>
      </c>
      <c r="C221" s="1" t="s">
        <v>295</v>
      </c>
      <c r="D221" s="1" t="s">
        <v>570</v>
      </c>
      <c r="E221" s="1" t="s">
        <v>17</v>
      </c>
      <c r="F221" s="1" t="s">
        <v>29</v>
      </c>
      <c r="G221" s="1" t="s">
        <v>246</v>
      </c>
      <c r="H221" s="1" t="s">
        <v>353</v>
      </c>
      <c r="I221" s="1" t="s">
        <v>26</v>
      </c>
      <c r="J221" s="1">
        <v>21</v>
      </c>
      <c r="K221" s="1">
        <v>1482</v>
      </c>
      <c r="L221" s="1">
        <v>1482</v>
      </c>
      <c r="M221" s="1">
        <v>278000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278000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278000</v>
      </c>
      <c r="AJ221" s="1">
        <v>187</v>
      </c>
    </row>
    <row r="222" spans="1:36" x14ac:dyDescent="0.3">
      <c r="A222" s="1">
        <v>47</v>
      </c>
      <c r="B222" s="1" t="s">
        <v>14</v>
      </c>
      <c r="C222" s="1" t="s">
        <v>295</v>
      </c>
      <c r="D222" s="1" t="s">
        <v>569</v>
      </c>
      <c r="E222" s="1" t="s">
        <v>32</v>
      </c>
      <c r="F222" s="1" t="s">
        <v>29</v>
      </c>
      <c r="G222" s="1" t="s">
        <v>33</v>
      </c>
      <c r="H222" s="1" t="s">
        <v>354</v>
      </c>
      <c r="I222" s="1" t="s">
        <v>26</v>
      </c>
      <c r="J222" s="1">
        <v>24</v>
      </c>
      <c r="K222" s="1">
        <v>3376</v>
      </c>
      <c r="L222" s="1">
        <v>3376</v>
      </c>
      <c r="M222" s="1">
        <v>400000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400000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400000</v>
      </c>
      <c r="AJ222" s="1">
        <v>118</v>
      </c>
    </row>
    <row r="223" spans="1:36" x14ac:dyDescent="0.3">
      <c r="A223" s="1">
        <v>48</v>
      </c>
      <c r="B223" s="1" t="s">
        <v>14</v>
      </c>
      <c r="C223" s="1" t="s">
        <v>295</v>
      </c>
      <c r="D223" s="1" t="s">
        <v>16</v>
      </c>
      <c r="E223" s="1" t="s">
        <v>17</v>
      </c>
      <c r="F223" s="1" t="s">
        <v>29</v>
      </c>
      <c r="G223" s="1" t="s">
        <v>98</v>
      </c>
      <c r="H223" s="1" t="s">
        <v>355</v>
      </c>
      <c r="I223" s="1" t="s">
        <v>26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0</v>
      </c>
      <c r="AJ223" s="1">
        <v>0</v>
      </c>
    </row>
    <row r="224" spans="1:36" x14ac:dyDescent="0.3">
      <c r="A224" s="1">
        <v>49</v>
      </c>
      <c r="B224" s="1" t="s">
        <v>14</v>
      </c>
      <c r="C224" s="1" t="s">
        <v>295</v>
      </c>
      <c r="D224" s="1" t="s">
        <v>444</v>
      </c>
      <c r="E224" s="1" t="s">
        <v>17</v>
      </c>
      <c r="F224" s="1" t="s">
        <v>29</v>
      </c>
      <c r="G224" s="1" t="s">
        <v>144</v>
      </c>
      <c r="H224" s="1" t="s">
        <v>550</v>
      </c>
      <c r="I224" s="1" t="s">
        <v>21</v>
      </c>
      <c r="J224" s="1">
        <v>15</v>
      </c>
      <c r="K224" s="1">
        <v>950</v>
      </c>
      <c r="L224" s="1">
        <v>950</v>
      </c>
      <c r="M224" s="1">
        <v>160000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160000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160000</v>
      </c>
      <c r="AJ224" s="1">
        <v>168</v>
      </c>
    </row>
    <row r="225" spans="1:36" x14ac:dyDescent="0.3">
      <c r="A225" s="1">
        <v>50</v>
      </c>
      <c r="B225" s="1" t="s">
        <v>14</v>
      </c>
      <c r="C225" s="1" t="s">
        <v>295</v>
      </c>
      <c r="D225" s="1" t="s">
        <v>319</v>
      </c>
      <c r="E225" s="1" t="s">
        <v>17</v>
      </c>
      <c r="F225" s="1" t="s">
        <v>29</v>
      </c>
      <c r="G225" s="1" t="s">
        <v>61</v>
      </c>
      <c r="H225" s="1" t="s">
        <v>356</v>
      </c>
      <c r="I225" s="1" t="s">
        <v>26</v>
      </c>
      <c r="J225" s="1">
        <v>21</v>
      </c>
      <c r="K225" s="1">
        <v>1898</v>
      </c>
      <c r="L225" s="1">
        <v>1898</v>
      </c>
      <c r="M225" s="1">
        <v>204000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204000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204000</v>
      </c>
      <c r="AJ225" s="1">
        <v>107</v>
      </c>
    </row>
    <row r="226" spans="1:36" x14ac:dyDescent="0.3">
      <c r="A226" s="1">
        <v>51</v>
      </c>
      <c r="B226" s="1" t="s">
        <v>14</v>
      </c>
      <c r="C226" s="1" t="s">
        <v>295</v>
      </c>
      <c r="D226" s="1" t="s">
        <v>542</v>
      </c>
      <c r="E226" s="1" t="s">
        <v>17</v>
      </c>
      <c r="F226" s="1" t="s">
        <v>29</v>
      </c>
      <c r="G226" s="1" t="s">
        <v>61</v>
      </c>
      <c r="H226" s="1" t="s">
        <v>357</v>
      </c>
      <c r="I226" s="1" t="s">
        <v>26</v>
      </c>
      <c r="J226" s="1">
        <v>21</v>
      </c>
      <c r="K226" s="1">
        <v>3362</v>
      </c>
      <c r="L226" s="1">
        <v>3362</v>
      </c>
      <c r="M226" s="1">
        <v>417000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417000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417000</v>
      </c>
      <c r="AJ226" s="1">
        <v>124</v>
      </c>
    </row>
    <row r="227" spans="1:36" x14ac:dyDescent="0.3">
      <c r="A227" s="1">
        <v>52</v>
      </c>
      <c r="B227" s="1" t="s">
        <v>14</v>
      </c>
      <c r="C227" s="1" t="s">
        <v>295</v>
      </c>
      <c r="D227" s="1" t="s">
        <v>344</v>
      </c>
      <c r="E227" s="1" t="s">
        <v>17</v>
      </c>
      <c r="F227" s="1" t="s">
        <v>29</v>
      </c>
      <c r="G227" s="1" t="s">
        <v>61</v>
      </c>
      <c r="H227" s="1" t="s">
        <v>358</v>
      </c>
      <c r="I227" s="1" t="s">
        <v>26</v>
      </c>
      <c r="J227" s="1">
        <v>18</v>
      </c>
      <c r="K227" s="1">
        <v>2686</v>
      </c>
      <c r="L227" s="1">
        <v>2686</v>
      </c>
      <c r="M227" s="1">
        <v>290000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290000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290000</v>
      </c>
      <c r="AJ227" s="1">
        <v>107</v>
      </c>
    </row>
    <row r="228" spans="1:36" x14ac:dyDescent="0.3">
      <c r="A228" s="1">
        <v>53</v>
      </c>
      <c r="B228" s="1" t="s">
        <v>14</v>
      </c>
      <c r="C228" s="1" t="s">
        <v>295</v>
      </c>
      <c r="D228" s="1" t="s">
        <v>333</v>
      </c>
      <c r="E228" s="1" t="s">
        <v>17</v>
      </c>
      <c r="F228" s="1" t="s">
        <v>37</v>
      </c>
      <c r="G228" s="1" t="s">
        <v>38</v>
      </c>
      <c r="H228" s="1" t="s">
        <v>359</v>
      </c>
      <c r="I228" s="1" t="s">
        <v>21</v>
      </c>
      <c r="J228" s="1">
        <v>10</v>
      </c>
      <c r="K228" s="1">
        <v>1969</v>
      </c>
      <c r="L228" s="1">
        <v>1969</v>
      </c>
      <c r="M228" s="1">
        <v>273000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273000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273000</v>
      </c>
      <c r="AJ228" s="1">
        <v>138</v>
      </c>
    </row>
    <row r="229" spans="1:36" x14ac:dyDescent="0.3">
      <c r="A229" s="1">
        <v>54</v>
      </c>
      <c r="B229" s="1" t="s">
        <v>14</v>
      </c>
      <c r="C229" s="1" t="s">
        <v>295</v>
      </c>
      <c r="D229" s="1" t="s">
        <v>16</v>
      </c>
      <c r="E229" s="1" t="s">
        <v>17</v>
      </c>
      <c r="F229" s="1" t="s">
        <v>29</v>
      </c>
      <c r="G229" s="1" t="s">
        <v>61</v>
      </c>
      <c r="H229" s="1" t="s">
        <v>360</v>
      </c>
      <c r="I229" s="1" t="s">
        <v>26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0</v>
      </c>
      <c r="AJ229" s="1">
        <v>0</v>
      </c>
    </row>
    <row r="230" spans="1:36" x14ac:dyDescent="0.3">
      <c r="A230" s="1">
        <v>55</v>
      </c>
      <c r="B230" s="1" t="s">
        <v>14</v>
      </c>
      <c r="C230" s="1" t="s">
        <v>295</v>
      </c>
      <c r="D230" s="1" t="s">
        <v>16</v>
      </c>
      <c r="E230" s="1" t="s">
        <v>17</v>
      </c>
      <c r="F230" s="1" t="s">
        <v>29</v>
      </c>
      <c r="G230" s="1" t="s">
        <v>61</v>
      </c>
      <c r="H230" s="1" t="s">
        <v>361</v>
      </c>
      <c r="I230" s="1" t="s">
        <v>26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x14ac:dyDescent="0.3">
      <c r="A231" s="1">
        <v>56</v>
      </c>
      <c r="B231" s="1" t="s">
        <v>14</v>
      </c>
      <c r="C231" s="1" t="s">
        <v>295</v>
      </c>
      <c r="D231" s="1" t="s">
        <v>16</v>
      </c>
      <c r="E231" s="1" t="s">
        <v>17</v>
      </c>
      <c r="F231" s="1" t="s">
        <v>29</v>
      </c>
      <c r="G231" s="1" t="s">
        <v>61</v>
      </c>
      <c r="H231" s="1" t="s">
        <v>362</v>
      </c>
      <c r="I231" s="1" t="s">
        <v>26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x14ac:dyDescent="0.3">
      <c r="A232" s="1">
        <v>57</v>
      </c>
      <c r="B232" s="1" t="s">
        <v>14</v>
      </c>
      <c r="C232" s="1" t="s">
        <v>295</v>
      </c>
      <c r="D232" s="1" t="s">
        <v>16</v>
      </c>
      <c r="E232" s="1" t="s">
        <v>17</v>
      </c>
      <c r="F232" s="1" t="s">
        <v>29</v>
      </c>
      <c r="G232" s="1" t="s">
        <v>363</v>
      </c>
      <c r="H232" s="1" t="s">
        <v>364</v>
      </c>
      <c r="I232" s="1" t="s">
        <v>21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x14ac:dyDescent="0.3">
      <c r="A233" s="1">
        <v>58</v>
      </c>
      <c r="B233" s="1" t="s">
        <v>14</v>
      </c>
      <c r="C233" s="1" t="s">
        <v>295</v>
      </c>
      <c r="D233" s="1" t="s">
        <v>16</v>
      </c>
      <c r="E233" s="1" t="s">
        <v>17</v>
      </c>
      <c r="F233" s="1" t="s">
        <v>37</v>
      </c>
      <c r="G233" s="1" t="s">
        <v>83</v>
      </c>
      <c r="H233" s="1" t="s">
        <v>365</v>
      </c>
      <c r="I233" s="1" t="s">
        <v>21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x14ac:dyDescent="0.3">
      <c r="A234" s="1">
        <v>59</v>
      </c>
      <c r="B234" s="1" t="s">
        <v>14</v>
      </c>
      <c r="C234" s="1" t="s">
        <v>295</v>
      </c>
      <c r="D234" s="1" t="s">
        <v>16</v>
      </c>
      <c r="E234" s="1" t="s">
        <v>17</v>
      </c>
      <c r="F234" s="1" t="s">
        <v>29</v>
      </c>
      <c r="G234" s="1" t="s">
        <v>44</v>
      </c>
      <c r="H234" s="1" t="s">
        <v>366</v>
      </c>
      <c r="I234" s="1" t="s">
        <v>21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x14ac:dyDescent="0.3">
      <c r="A235" s="1">
        <v>60</v>
      </c>
      <c r="B235" s="1" t="s">
        <v>14</v>
      </c>
      <c r="C235" s="1" t="s">
        <v>295</v>
      </c>
      <c r="D235" s="1" t="s">
        <v>16</v>
      </c>
      <c r="E235" s="1" t="s">
        <v>17</v>
      </c>
      <c r="F235" s="1" t="s">
        <v>29</v>
      </c>
      <c r="G235" s="1" t="s">
        <v>44</v>
      </c>
      <c r="H235" s="1" t="s">
        <v>367</v>
      </c>
      <c r="I235" s="1" t="s">
        <v>21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x14ac:dyDescent="0.3">
      <c r="A236" s="1">
        <v>61</v>
      </c>
      <c r="B236" s="1" t="s">
        <v>14</v>
      </c>
      <c r="C236" s="1" t="s">
        <v>295</v>
      </c>
      <c r="D236" s="1" t="s">
        <v>16</v>
      </c>
      <c r="E236" s="1" t="s">
        <v>17</v>
      </c>
      <c r="F236" s="1" t="s">
        <v>18</v>
      </c>
      <c r="G236" s="1" t="s">
        <v>368</v>
      </c>
      <c r="H236" s="1" t="s">
        <v>369</v>
      </c>
      <c r="I236" s="1" t="s">
        <v>21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x14ac:dyDescent="0.3">
      <c r="A237" s="1">
        <v>62</v>
      </c>
      <c r="B237" s="1" t="s">
        <v>14</v>
      </c>
      <c r="C237" s="1" t="s">
        <v>295</v>
      </c>
      <c r="D237" s="1" t="s">
        <v>16</v>
      </c>
      <c r="E237" s="1" t="s">
        <v>17</v>
      </c>
      <c r="F237" s="1" t="s">
        <v>18</v>
      </c>
      <c r="G237" s="1" t="s">
        <v>368</v>
      </c>
      <c r="H237" s="1" t="s">
        <v>370</v>
      </c>
      <c r="I237" s="1" t="s">
        <v>21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x14ac:dyDescent="0.3">
      <c r="A238" s="1">
        <v>63</v>
      </c>
      <c r="B238" s="1" t="s">
        <v>14</v>
      </c>
      <c r="C238" s="1" t="s">
        <v>295</v>
      </c>
      <c r="D238" s="1" t="s">
        <v>16</v>
      </c>
      <c r="E238" s="1" t="s">
        <v>17</v>
      </c>
      <c r="F238" s="1" t="s">
        <v>18</v>
      </c>
      <c r="G238" s="1" t="s">
        <v>368</v>
      </c>
      <c r="H238" s="1" t="s">
        <v>371</v>
      </c>
      <c r="I238" s="1" t="s">
        <v>21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x14ac:dyDescent="0.3">
      <c r="A239" s="1">
        <v>64</v>
      </c>
      <c r="B239" s="1" t="s">
        <v>14</v>
      </c>
      <c r="C239" s="1" t="s">
        <v>295</v>
      </c>
      <c r="D239" s="1" t="s">
        <v>16</v>
      </c>
      <c r="E239" s="1" t="s">
        <v>17</v>
      </c>
      <c r="F239" s="1" t="s">
        <v>29</v>
      </c>
      <c r="G239" s="1" t="s">
        <v>372</v>
      </c>
      <c r="H239" s="1" t="s">
        <v>373</v>
      </c>
      <c r="I239" s="1" t="s">
        <v>26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x14ac:dyDescent="0.3">
      <c r="A240" s="1">
        <v>65</v>
      </c>
      <c r="B240" s="1" t="s">
        <v>14</v>
      </c>
      <c r="C240" s="1" t="s">
        <v>295</v>
      </c>
      <c r="D240" s="1" t="s">
        <v>16</v>
      </c>
      <c r="E240" s="1" t="s">
        <v>17</v>
      </c>
      <c r="F240" s="1" t="s">
        <v>29</v>
      </c>
      <c r="G240" s="1" t="s">
        <v>372</v>
      </c>
      <c r="H240" s="1" t="s">
        <v>374</v>
      </c>
      <c r="I240" s="1" t="s">
        <v>26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x14ac:dyDescent="0.3">
      <c r="A241" s="2"/>
      <c r="B241" s="2" t="s">
        <v>47</v>
      </c>
      <c r="C241" s="2" t="s">
        <v>295</v>
      </c>
      <c r="D241" s="2"/>
      <c r="E241" s="2"/>
      <c r="F241" s="2"/>
      <c r="G241" s="2"/>
      <c r="H241" s="2"/>
      <c r="I241" s="2"/>
      <c r="J241" s="2"/>
      <c r="K241" s="2">
        <v>43363</v>
      </c>
      <c r="L241" s="2">
        <v>43363</v>
      </c>
      <c r="M241" s="2">
        <v>5588960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5588960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5588960</v>
      </c>
      <c r="AJ241" s="2"/>
    </row>
    <row r="242" spans="1:36" x14ac:dyDescent="0.3">
      <c r="A242" s="1">
        <v>1</v>
      </c>
      <c r="B242" s="1" t="s">
        <v>14</v>
      </c>
      <c r="C242" s="1" t="s">
        <v>375</v>
      </c>
      <c r="D242" s="1" t="s">
        <v>16</v>
      </c>
      <c r="E242" s="1" t="s">
        <v>32</v>
      </c>
      <c r="F242" s="1" t="s">
        <v>118</v>
      </c>
      <c r="G242" s="1" t="s">
        <v>164</v>
      </c>
      <c r="H242" s="1" t="s">
        <v>376</v>
      </c>
      <c r="I242" s="1" t="s">
        <v>26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x14ac:dyDescent="0.3">
      <c r="A243" s="1">
        <v>2</v>
      </c>
      <c r="B243" s="1" t="s">
        <v>14</v>
      </c>
      <c r="C243" s="1" t="s">
        <v>375</v>
      </c>
      <c r="D243" s="1" t="s">
        <v>16</v>
      </c>
      <c r="E243" s="1" t="s">
        <v>17</v>
      </c>
      <c r="F243" s="1" t="s">
        <v>49</v>
      </c>
      <c r="G243" s="1" t="s">
        <v>63</v>
      </c>
      <c r="H243" s="1" t="s">
        <v>377</v>
      </c>
      <c r="I243" s="1" t="s">
        <v>49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3</v>
      </c>
      <c r="B244" s="1" t="s">
        <v>14</v>
      </c>
      <c r="C244" s="1" t="s">
        <v>375</v>
      </c>
      <c r="D244" s="1" t="s">
        <v>16</v>
      </c>
      <c r="E244" s="1" t="s">
        <v>17</v>
      </c>
      <c r="F244" s="1" t="s">
        <v>29</v>
      </c>
      <c r="G244" s="1" t="s">
        <v>61</v>
      </c>
      <c r="H244" s="1" t="s">
        <v>378</v>
      </c>
      <c r="I244" s="1" t="s">
        <v>26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4</v>
      </c>
      <c r="B245" s="1" t="s">
        <v>14</v>
      </c>
      <c r="C245" s="1" t="s">
        <v>375</v>
      </c>
      <c r="D245" s="1" t="s">
        <v>16</v>
      </c>
      <c r="E245" s="1" t="s">
        <v>17</v>
      </c>
      <c r="F245" s="1" t="s">
        <v>29</v>
      </c>
      <c r="G245" s="1" t="s">
        <v>61</v>
      </c>
      <c r="H245" s="1" t="s">
        <v>379</v>
      </c>
      <c r="I245" s="1" t="s">
        <v>26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0</v>
      </c>
      <c r="AJ245" s="1">
        <v>0</v>
      </c>
    </row>
    <row r="246" spans="1:36" x14ac:dyDescent="0.3">
      <c r="A246" s="1">
        <v>5</v>
      </c>
      <c r="B246" s="1" t="s">
        <v>14</v>
      </c>
      <c r="C246" s="1" t="s">
        <v>375</v>
      </c>
      <c r="D246" s="1" t="s">
        <v>16</v>
      </c>
      <c r="E246" s="1" t="s">
        <v>17</v>
      </c>
      <c r="F246" s="1" t="s">
        <v>29</v>
      </c>
      <c r="G246" s="1" t="s">
        <v>61</v>
      </c>
      <c r="H246" s="1" t="s">
        <v>380</v>
      </c>
      <c r="I246" s="1" t="s">
        <v>26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0</v>
      </c>
      <c r="AJ246" s="1">
        <v>0</v>
      </c>
    </row>
    <row r="247" spans="1:36" x14ac:dyDescent="0.3">
      <c r="A247" s="1">
        <v>6</v>
      </c>
      <c r="B247" s="1" t="s">
        <v>14</v>
      </c>
      <c r="C247" s="1" t="s">
        <v>375</v>
      </c>
      <c r="D247" s="1" t="s">
        <v>16</v>
      </c>
      <c r="E247" s="1" t="s">
        <v>17</v>
      </c>
      <c r="F247" s="1" t="s">
        <v>29</v>
      </c>
      <c r="G247" s="1" t="s">
        <v>61</v>
      </c>
      <c r="H247" s="1" t="s">
        <v>381</v>
      </c>
      <c r="I247" s="1" t="s">
        <v>26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0</v>
      </c>
      <c r="AJ247" s="1">
        <v>0</v>
      </c>
    </row>
    <row r="248" spans="1:36" x14ac:dyDescent="0.3">
      <c r="A248" s="1">
        <v>7</v>
      </c>
      <c r="B248" s="1" t="s">
        <v>14</v>
      </c>
      <c r="C248" s="1" t="s">
        <v>375</v>
      </c>
      <c r="D248" s="1" t="s">
        <v>16</v>
      </c>
      <c r="E248" s="1" t="s">
        <v>17</v>
      </c>
      <c r="F248" s="1" t="s">
        <v>18</v>
      </c>
      <c r="G248" s="1" t="s">
        <v>69</v>
      </c>
      <c r="H248" s="1" t="s">
        <v>382</v>
      </c>
      <c r="I248" s="1" t="s">
        <v>21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0</v>
      </c>
      <c r="AJ248" s="1">
        <v>0</v>
      </c>
    </row>
    <row r="249" spans="1:36" x14ac:dyDescent="0.3">
      <c r="A249" s="1">
        <v>8</v>
      </c>
      <c r="B249" s="1" t="s">
        <v>14</v>
      </c>
      <c r="C249" s="1" t="s">
        <v>375</v>
      </c>
      <c r="D249" s="1" t="s">
        <v>16</v>
      </c>
      <c r="E249" s="1" t="s">
        <v>17</v>
      </c>
      <c r="F249" s="1" t="s">
        <v>29</v>
      </c>
      <c r="G249" s="1" t="s">
        <v>61</v>
      </c>
      <c r="H249" s="1" t="s">
        <v>383</v>
      </c>
      <c r="I249" s="1" t="s">
        <v>26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0</v>
      </c>
      <c r="AJ249" s="1">
        <v>0</v>
      </c>
    </row>
    <row r="250" spans="1:36" x14ac:dyDescent="0.3">
      <c r="A250" s="1">
        <v>9</v>
      </c>
      <c r="B250" s="1" t="s">
        <v>14</v>
      </c>
      <c r="C250" s="1" t="s">
        <v>375</v>
      </c>
      <c r="D250" s="1" t="s">
        <v>16</v>
      </c>
      <c r="E250" s="1" t="s">
        <v>17</v>
      </c>
      <c r="F250" s="1" t="s">
        <v>29</v>
      </c>
      <c r="G250" s="1" t="s">
        <v>61</v>
      </c>
      <c r="H250" s="1" t="s">
        <v>384</v>
      </c>
      <c r="I250" s="1" t="s">
        <v>26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0</v>
      </c>
      <c r="AJ250" s="1">
        <v>0</v>
      </c>
    </row>
    <row r="251" spans="1:36" x14ac:dyDescent="0.3">
      <c r="A251" s="1">
        <v>10</v>
      </c>
      <c r="B251" s="1" t="s">
        <v>14</v>
      </c>
      <c r="C251" s="1" t="s">
        <v>375</v>
      </c>
      <c r="D251" s="1" t="s">
        <v>16</v>
      </c>
      <c r="E251" s="1" t="s">
        <v>17</v>
      </c>
      <c r="F251" s="1" t="s">
        <v>29</v>
      </c>
      <c r="G251" s="1" t="s">
        <v>61</v>
      </c>
      <c r="H251" s="1" t="s">
        <v>385</v>
      </c>
      <c r="I251" s="1" t="s">
        <v>26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0</v>
      </c>
      <c r="AJ251" s="1">
        <v>0</v>
      </c>
    </row>
    <row r="252" spans="1:36" x14ac:dyDescent="0.3">
      <c r="A252" s="1">
        <v>11</v>
      </c>
      <c r="B252" s="1" t="s">
        <v>14</v>
      </c>
      <c r="C252" s="1" t="s">
        <v>375</v>
      </c>
      <c r="D252" s="1" t="s">
        <v>16</v>
      </c>
      <c r="E252" s="1" t="s">
        <v>17</v>
      </c>
      <c r="F252" s="1" t="s">
        <v>18</v>
      </c>
      <c r="G252" s="1" t="s">
        <v>19</v>
      </c>
      <c r="H252" s="1" t="s">
        <v>386</v>
      </c>
      <c r="I252" s="1" t="s">
        <v>198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0</v>
      </c>
      <c r="AJ252" s="1">
        <v>0</v>
      </c>
    </row>
    <row r="253" spans="1:36" x14ac:dyDescent="0.3">
      <c r="A253" s="1">
        <v>12</v>
      </c>
      <c r="B253" s="1" t="s">
        <v>14</v>
      </c>
      <c r="C253" s="1" t="s">
        <v>375</v>
      </c>
      <c r="D253" s="1" t="s">
        <v>16</v>
      </c>
      <c r="E253" s="1" t="s">
        <v>17</v>
      </c>
      <c r="F253" s="1" t="s">
        <v>29</v>
      </c>
      <c r="G253" s="1" t="s">
        <v>79</v>
      </c>
      <c r="H253" s="1" t="s">
        <v>388</v>
      </c>
      <c r="I253" s="1" t="s">
        <v>26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0</v>
      </c>
      <c r="AJ253" s="1">
        <v>0</v>
      </c>
    </row>
    <row r="254" spans="1:36" x14ac:dyDescent="0.3">
      <c r="A254" s="1">
        <v>13</v>
      </c>
      <c r="B254" s="1" t="s">
        <v>14</v>
      </c>
      <c r="C254" s="1" t="s">
        <v>375</v>
      </c>
      <c r="D254" s="1" t="s">
        <v>16</v>
      </c>
      <c r="E254" s="1" t="s">
        <v>17</v>
      </c>
      <c r="F254" s="1" t="s">
        <v>18</v>
      </c>
      <c r="G254" s="1" t="s">
        <v>104</v>
      </c>
      <c r="H254" s="1" t="s">
        <v>390</v>
      </c>
      <c r="I254" s="1" t="s">
        <v>21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0</v>
      </c>
      <c r="AJ254" s="1">
        <v>0</v>
      </c>
    </row>
    <row r="255" spans="1:36" x14ac:dyDescent="0.3">
      <c r="A255" s="1">
        <v>14</v>
      </c>
      <c r="B255" s="1" t="s">
        <v>14</v>
      </c>
      <c r="C255" s="1" t="s">
        <v>375</v>
      </c>
      <c r="D255" s="1" t="s">
        <v>391</v>
      </c>
      <c r="E255" s="1" t="s">
        <v>17</v>
      </c>
      <c r="F255" s="1" t="s">
        <v>29</v>
      </c>
      <c r="G255" s="1" t="s">
        <v>30</v>
      </c>
      <c r="H255" s="1" t="s">
        <v>392</v>
      </c>
      <c r="I255" s="1" t="s">
        <v>21</v>
      </c>
      <c r="J255" s="1">
        <v>21</v>
      </c>
      <c r="K255" s="1">
        <v>3096</v>
      </c>
      <c r="L255" s="1">
        <v>3096</v>
      </c>
      <c r="M255" s="1">
        <v>420000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420000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420000</v>
      </c>
      <c r="AJ255" s="1">
        <v>135</v>
      </c>
    </row>
    <row r="256" spans="1:36" x14ac:dyDescent="0.3">
      <c r="A256" s="1">
        <v>15</v>
      </c>
      <c r="B256" s="1" t="s">
        <v>14</v>
      </c>
      <c r="C256" s="1" t="s">
        <v>375</v>
      </c>
      <c r="D256" s="1" t="s">
        <v>16</v>
      </c>
      <c r="E256" s="1" t="s">
        <v>17</v>
      </c>
      <c r="F256" s="1" t="s">
        <v>29</v>
      </c>
      <c r="G256" s="1" t="s">
        <v>195</v>
      </c>
      <c r="H256" s="1" t="s">
        <v>393</v>
      </c>
      <c r="I256" s="1" t="s">
        <v>26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0</v>
      </c>
      <c r="AJ256" s="1">
        <v>0</v>
      </c>
    </row>
    <row r="257" spans="1:36" x14ac:dyDescent="0.3">
      <c r="A257" s="1">
        <v>16</v>
      </c>
      <c r="B257" s="1" t="s">
        <v>14</v>
      </c>
      <c r="C257" s="1" t="s">
        <v>375</v>
      </c>
      <c r="D257" s="1" t="s">
        <v>697</v>
      </c>
      <c r="E257" s="1" t="s">
        <v>17</v>
      </c>
      <c r="F257" s="1" t="s">
        <v>49</v>
      </c>
      <c r="G257" s="1" t="s">
        <v>88</v>
      </c>
      <c r="H257" s="1" t="s">
        <v>185</v>
      </c>
      <c r="I257" s="1" t="s">
        <v>49</v>
      </c>
      <c r="J257" s="1">
        <v>1</v>
      </c>
      <c r="K257" s="1">
        <v>61</v>
      </c>
      <c r="L257" s="1">
        <v>61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0</v>
      </c>
      <c r="AJ257" s="1">
        <v>0</v>
      </c>
    </row>
    <row r="258" spans="1:36" x14ac:dyDescent="0.3">
      <c r="A258" s="1">
        <v>17</v>
      </c>
      <c r="B258" s="1" t="s">
        <v>14</v>
      </c>
      <c r="C258" s="1" t="s">
        <v>375</v>
      </c>
      <c r="D258" s="1" t="s">
        <v>389</v>
      </c>
      <c r="E258" s="1" t="s">
        <v>17</v>
      </c>
      <c r="F258" s="1" t="s">
        <v>49</v>
      </c>
      <c r="G258" s="1" t="s">
        <v>88</v>
      </c>
      <c r="H258" s="1" t="s">
        <v>187</v>
      </c>
      <c r="I258" s="1" t="s">
        <v>49</v>
      </c>
      <c r="J258" s="1">
        <v>1</v>
      </c>
      <c r="K258" s="1">
        <v>67</v>
      </c>
      <c r="L258" s="1">
        <v>67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0</v>
      </c>
      <c r="AJ258" s="1">
        <v>0</v>
      </c>
    </row>
    <row r="259" spans="1:36" x14ac:dyDescent="0.3">
      <c r="A259" s="1">
        <v>18</v>
      </c>
      <c r="B259" s="1" t="s">
        <v>14</v>
      </c>
      <c r="C259" s="1" t="s">
        <v>375</v>
      </c>
      <c r="D259" s="1" t="s">
        <v>389</v>
      </c>
      <c r="E259" s="1" t="s">
        <v>17</v>
      </c>
      <c r="F259" s="1" t="s">
        <v>29</v>
      </c>
      <c r="G259" s="1" t="s">
        <v>30</v>
      </c>
      <c r="H259" s="1" t="s">
        <v>395</v>
      </c>
      <c r="I259" s="1" t="s">
        <v>26</v>
      </c>
      <c r="J259" s="1">
        <v>8</v>
      </c>
      <c r="K259" s="1">
        <v>672</v>
      </c>
      <c r="L259" s="1">
        <v>672</v>
      </c>
      <c r="M259" s="1">
        <v>80000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80000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80000</v>
      </c>
      <c r="AJ259" s="1">
        <v>119</v>
      </c>
    </row>
    <row r="260" spans="1:36" x14ac:dyDescent="0.3">
      <c r="A260" s="1">
        <v>19</v>
      </c>
      <c r="B260" s="1" t="s">
        <v>14</v>
      </c>
      <c r="C260" s="1" t="s">
        <v>375</v>
      </c>
      <c r="D260" s="1" t="s">
        <v>16</v>
      </c>
      <c r="E260" s="1" t="s">
        <v>17</v>
      </c>
      <c r="F260" s="1" t="s">
        <v>37</v>
      </c>
      <c r="G260" s="1" t="s">
        <v>83</v>
      </c>
      <c r="H260" s="1" t="s">
        <v>396</v>
      </c>
      <c r="I260" s="1" t="s">
        <v>198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0</v>
      </c>
      <c r="AJ260" s="1">
        <v>0</v>
      </c>
    </row>
    <row r="261" spans="1:36" x14ac:dyDescent="0.3">
      <c r="A261" s="1">
        <v>20</v>
      </c>
      <c r="B261" s="1" t="s">
        <v>14</v>
      </c>
      <c r="C261" s="1" t="s">
        <v>375</v>
      </c>
      <c r="D261" s="1" t="s">
        <v>16</v>
      </c>
      <c r="E261" s="1" t="s">
        <v>17</v>
      </c>
      <c r="F261" s="1" t="s">
        <v>37</v>
      </c>
      <c r="G261" s="1" t="s">
        <v>38</v>
      </c>
      <c r="H261" s="1" t="s">
        <v>397</v>
      </c>
      <c r="I261" s="1" t="s">
        <v>21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0</v>
      </c>
      <c r="AJ261" s="1">
        <v>0</v>
      </c>
    </row>
    <row r="262" spans="1:36" x14ac:dyDescent="0.3">
      <c r="A262" s="1">
        <v>21</v>
      </c>
      <c r="B262" s="1" t="s">
        <v>14</v>
      </c>
      <c r="C262" s="1" t="s">
        <v>375</v>
      </c>
      <c r="D262" s="1" t="s">
        <v>402</v>
      </c>
      <c r="E262" s="1" t="s">
        <v>17</v>
      </c>
      <c r="F262" s="1" t="s">
        <v>49</v>
      </c>
      <c r="G262" s="1" t="s">
        <v>101</v>
      </c>
      <c r="H262" s="1" t="s">
        <v>399</v>
      </c>
      <c r="I262" s="1" t="s">
        <v>49</v>
      </c>
      <c r="J262" s="1">
        <v>20</v>
      </c>
      <c r="K262" s="1">
        <v>2089</v>
      </c>
      <c r="L262" s="1">
        <v>2089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0</v>
      </c>
      <c r="AJ262" s="1">
        <v>0</v>
      </c>
    </row>
    <row r="263" spans="1:36" x14ac:dyDescent="0.3">
      <c r="A263" s="1">
        <v>22</v>
      </c>
      <c r="B263" s="1" t="s">
        <v>14</v>
      </c>
      <c r="C263" s="1" t="s">
        <v>375</v>
      </c>
      <c r="D263" s="1" t="s">
        <v>90</v>
      </c>
      <c r="E263" s="1" t="s">
        <v>17</v>
      </c>
      <c r="F263" s="1" t="s">
        <v>49</v>
      </c>
      <c r="G263" s="1" t="s">
        <v>101</v>
      </c>
      <c r="H263" s="1" t="s">
        <v>471</v>
      </c>
      <c r="I263" s="1" t="s">
        <v>49</v>
      </c>
      <c r="J263" s="1">
        <v>1</v>
      </c>
      <c r="K263" s="1">
        <v>72</v>
      </c>
      <c r="L263" s="1">
        <v>72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x14ac:dyDescent="0.3">
      <c r="A264" s="1">
        <v>23</v>
      </c>
      <c r="B264" s="1" t="s">
        <v>14</v>
      </c>
      <c r="C264" s="1" t="s">
        <v>375</v>
      </c>
      <c r="D264" s="1" t="s">
        <v>573</v>
      </c>
      <c r="E264" s="1" t="s">
        <v>17</v>
      </c>
      <c r="F264" s="1" t="s">
        <v>29</v>
      </c>
      <c r="G264" s="1" t="s">
        <v>61</v>
      </c>
      <c r="H264" s="1" t="s">
        <v>401</v>
      </c>
      <c r="I264" s="1" t="s">
        <v>26</v>
      </c>
      <c r="J264" s="1">
        <v>21</v>
      </c>
      <c r="K264" s="1">
        <v>2782</v>
      </c>
      <c r="L264" s="1">
        <v>2782</v>
      </c>
      <c r="M264" s="1">
        <v>340000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340000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340000</v>
      </c>
      <c r="AJ264" s="1">
        <v>122</v>
      </c>
    </row>
    <row r="265" spans="1:36" x14ac:dyDescent="0.3">
      <c r="A265" s="1">
        <v>24</v>
      </c>
      <c r="B265" s="1" t="s">
        <v>14</v>
      </c>
      <c r="C265" s="1" t="s">
        <v>375</v>
      </c>
      <c r="D265" s="1" t="s">
        <v>389</v>
      </c>
      <c r="E265" s="1" t="s">
        <v>17</v>
      </c>
      <c r="F265" s="1" t="s">
        <v>18</v>
      </c>
      <c r="G265" s="1" t="s">
        <v>69</v>
      </c>
      <c r="H265" s="1" t="s">
        <v>403</v>
      </c>
      <c r="I265" s="1" t="s">
        <v>21</v>
      </c>
      <c r="J265" s="1">
        <v>5</v>
      </c>
      <c r="K265" s="1">
        <v>508</v>
      </c>
      <c r="L265" s="1">
        <v>508</v>
      </c>
      <c r="M265" s="1">
        <v>70000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70000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70000</v>
      </c>
      <c r="AJ265" s="1">
        <v>137</v>
      </c>
    </row>
    <row r="266" spans="1:36" x14ac:dyDescent="0.3">
      <c r="A266" s="1">
        <v>25</v>
      </c>
      <c r="B266" s="1" t="s">
        <v>14</v>
      </c>
      <c r="C266" s="1" t="s">
        <v>375</v>
      </c>
      <c r="D266" s="1" t="s">
        <v>573</v>
      </c>
      <c r="E266" s="1" t="s">
        <v>17</v>
      </c>
      <c r="F266" s="1" t="s">
        <v>49</v>
      </c>
      <c r="G266" s="1" t="s">
        <v>101</v>
      </c>
      <c r="H266" s="1" t="s">
        <v>271</v>
      </c>
      <c r="I266" s="1" t="s">
        <v>49</v>
      </c>
      <c r="J266" s="1">
        <v>1</v>
      </c>
      <c r="K266" s="1">
        <v>42</v>
      </c>
      <c r="L266" s="1">
        <v>42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0</v>
      </c>
      <c r="AJ266" s="1">
        <v>0</v>
      </c>
    </row>
    <row r="267" spans="1:36" x14ac:dyDescent="0.3">
      <c r="A267" s="1">
        <v>26</v>
      </c>
      <c r="B267" s="1" t="s">
        <v>14</v>
      </c>
      <c r="C267" s="1" t="s">
        <v>375</v>
      </c>
      <c r="D267" s="1" t="s">
        <v>404</v>
      </c>
      <c r="E267" s="1" t="s">
        <v>17</v>
      </c>
      <c r="F267" s="1" t="s">
        <v>29</v>
      </c>
      <c r="G267" s="1" t="s">
        <v>129</v>
      </c>
      <c r="H267" s="1" t="s">
        <v>405</v>
      </c>
      <c r="I267" s="1" t="s">
        <v>21</v>
      </c>
      <c r="J267" s="1">
        <v>20</v>
      </c>
      <c r="K267" s="1">
        <v>1908</v>
      </c>
      <c r="L267" s="1">
        <v>1908</v>
      </c>
      <c r="M267" s="1">
        <v>334000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334000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334000</v>
      </c>
      <c r="AJ267" s="1">
        <v>175</v>
      </c>
    </row>
    <row r="268" spans="1:36" x14ac:dyDescent="0.3">
      <c r="A268" s="1">
        <v>27</v>
      </c>
      <c r="B268" s="1" t="s">
        <v>14</v>
      </c>
      <c r="C268" s="1" t="s">
        <v>375</v>
      </c>
      <c r="D268" s="1" t="s">
        <v>406</v>
      </c>
      <c r="E268" s="1" t="s">
        <v>17</v>
      </c>
      <c r="F268" s="1" t="s">
        <v>29</v>
      </c>
      <c r="G268" s="1" t="s">
        <v>61</v>
      </c>
      <c r="H268" s="1" t="s">
        <v>407</v>
      </c>
      <c r="I268" s="1" t="s">
        <v>26</v>
      </c>
      <c r="J268" s="1">
        <v>22</v>
      </c>
      <c r="K268" s="1">
        <v>3299</v>
      </c>
      <c r="L268" s="1">
        <v>3299</v>
      </c>
      <c r="M268" s="1">
        <v>420000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420000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420000</v>
      </c>
      <c r="AJ268" s="1">
        <v>127</v>
      </c>
    </row>
    <row r="269" spans="1:36" x14ac:dyDescent="0.3">
      <c r="A269" s="1">
        <v>28</v>
      </c>
      <c r="B269" s="1" t="s">
        <v>14</v>
      </c>
      <c r="C269" s="1" t="s">
        <v>375</v>
      </c>
      <c r="D269" s="1" t="s">
        <v>572</v>
      </c>
      <c r="E269" s="1" t="s">
        <v>17</v>
      </c>
      <c r="F269" s="1" t="s">
        <v>29</v>
      </c>
      <c r="G269" s="1" t="s">
        <v>61</v>
      </c>
      <c r="H269" s="1" t="s">
        <v>409</v>
      </c>
      <c r="I269" s="1" t="s">
        <v>26</v>
      </c>
      <c r="J269" s="1">
        <v>23</v>
      </c>
      <c r="K269" s="1">
        <v>2323</v>
      </c>
      <c r="L269" s="1">
        <v>2323</v>
      </c>
      <c r="M269" s="1">
        <v>260000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260000</v>
      </c>
      <c r="X269" s="1">
        <v>0</v>
      </c>
      <c r="Y269" s="1">
        <v>0</v>
      </c>
      <c r="Z269" s="1">
        <v>2800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2800</v>
      </c>
      <c r="AI269" s="7">
        <v>262800</v>
      </c>
      <c r="AJ269" s="1">
        <v>111</v>
      </c>
    </row>
    <row r="270" spans="1:36" x14ac:dyDescent="0.3">
      <c r="A270" s="1">
        <v>29</v>
      </c>
      <c r="B270" s="1" t="s">
        <v>14</v>
      </c>
      <c r="C270" s="1" t="s">
        <v>375</v>
      </c>
      <c r="D270" s="1" t="s">
        <v>90</v>
      </c>
      <c r="E270" s="1" t="s">
        <v>17</v>
      </c>
      <c r="F270" s="1" t="s">
        <v>29</v>
      </c>
      <c r="G270" s="1" t="s">
        <v>61</v>
      </c>
      <c r="H270" s="1" t="s">
        <v>411</v>
      </c>
      <c r="I270" s="1" t="s">
        <v>26</v>
      </c>
      <c r="J270" s="1">
        <v>19</v>
      </c>
      <c r="K270" s="1">
        <v>1258</v>
      </c>
      <c r="L270" s="1">
        <v>1258</v>
      </c>
      <c r="M270" s="1">
        <v>180000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180000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180000</v>
      </c>
      <c r="AJ270" s="1">
        <v>143</v>
      </c>
    </row>
    <row r="271" spans="1:36" x14ac:dyDescent="0.3">
      <c r="A271" s="1">
        <v>30</v>
      </c>
      <c r="B271" s="1" t="s">
        <v>14</v>
      </c>
      <c r="C271" s="1" t="s">
        <v>375</v>
      </c>
      <c r="D271" s="1" t="s">
        <v>412</v>
      </c>
      <c r="E271" s="1" t="s">
        <v>17</v>
      </c>
      <c r="F271" s="1" t="s">
        <v>29</v>
      </c>
      <c r="G271" s="1" t="s">
        <v>61</v>
      </c>
      <c r="H271" s="1" t="s">
        <v>413</v>
      </c>
      <c r="I271" s="1" t="s">
        <v>26</v>
      </c>
      <c r="J271" s="1">
        <v>21</v>
      </c>
      <c r="K271" s="1">
        <v>2050</v>
      </c>
      <c r="L271" s="1">
        <v>2050</v>
      </c>
      <c r="M271" s="1">
        <v>300000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300000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300000</v>
      </c>
      <c r="AJ271" s="1">
        <v>146</v>
      </c>
    </row>
    <row r="272" spans="1:36" x14ac:dyDescent="0.3">
      <c r="A272" s="1">
        <v>31</v>
      </c>
      <c r="B272" s="1" t="s">
        <v>14</v>
      </c>
      <c r="C272" s="1" t="s">
        <v>375</v>
      </c>
      <c r="D272" s="1" t="s">
        <v>414</v>
      </c>
      <c r="E272" s="1" t="s">
        <v>32</v>
      </c>
      <c r="F272" s="1" t="s">
        <v>29</v>
      </c>
      <c r="G272" s="1" t="s">
        <v>33</v>
      </c>
      <c r="H272" s="1" t="s">
        <v>415</v>
      </c>
      <c r="I272" s="1" t="s">
        <v>26</v>
      </c>
      <c r="J272" s="1">
        <v>23</v>
      </c>
      <c r="K272" s="1">
        <v>2733</v>
      </c>
      <c r="L272" s="1">
        <v>2733</v>
      </c>
      <c r="M272" s="1">
        <v>320000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320000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320000</v>
      </c>
      <c r="AJ272" s="1">
        <v>117</v>
      </c>
    </row>
    <row r="273" spans="1:36" x14ac:dyDescent="0.3">
      <c r="A273" s="1">
        <v>32</v>
      </c>
      <c r="B273" s="1" t="s">
        <v>14</v>
      </c>
      <c r="C273" s="1" t="s">
        <v>375</v>
      </c>
      <c r="D273" s="1" t="s">
        <v>16</v>
      </c>
      <c r="E273" s="1" t="s">
        <v>17</v>
      </c>
      <c r="F273" s="1" t="s">
        <v>37</v>
      </c>
      <c r="G273" s="1" t="s">
        <v>123</v>
      </c>
      <c r="H273" s="1" t="s">
        <v>417</v>
      </c>
      <c r="I273" s="1" t="s">
        <v>21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0</v>
      </c>
      <c r="AJ273" s="1">
        <v>0</v>
      </c>
    </row>
    <row r="274" spans="1:36" x14ac:dyDescent="0.3">
      <c r="A274" s="1">
        <v>33</v>
      </c>
      <c r="B274" s="1" t="s">
        <v>14</v>
      </c>
      <c r="C274" s="1" t="s">
        <v>375</v>
      </c>
      <c r="D274" s="1" t="s">
        <v>416</v>
      </c>
      <c r="E274" s="1" t="s">
        <v>17</v>
      </c>
      <c r="F274" s="1" t="s">
        <v>29</v>
      </c>
      <c r="G274" s="1" t="s">
        <v>144</v>
      </c>
      <c r="H274" s="1" t="s">
        <v>418</v>
      </c>
      <c r="I274" s="1" t="s">
        <v>21</v>
      </c>
      <c r="J274" s="1">
        <v>21</v>
      </c>
      <c r="K274" s="1">
        <v>1287</v>
      </c>
      <c r="L274" s="1">
        <v>1287</v>
      </c>
      <c r="M274" s="1">
        <v>360000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360000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360000</v>
      </c>
      <c r="AJ274" s="1">
        <v>279</v>
      </c>
    </row>
    <row r="275" spans="1:36" x14ac:dyDescent="0.3">
      <c r="A275" s="1">
        <v>34</v>
      </c>
      <c r="B275" s="1" t="s">
        <v>14</v>
      </c>
      <c r="C275" s="1" t="s">
        <v>375</v>
      </c>
      <c r="D275" s="1" t="s">
        <v>398</v>
      </c>
      <c r="E275" s="1" t="s">
        <v>17</v>
      </c>
      <c r="F275" s="1" t="s">
        <v>29</v>
      </c>
      <c r="G275" s="1" t="s">
        <v>61</v>
      </c>
      <c r="H275" s="1" t="s">
        <v>419</v>
      </c>
      <c r="I275" s="1" t="s">
        <v>26</v>
      </c>
      <c r="J275" s="1">
        <v>25</v>
      </c>
      <c r="K275" s="1">
        <v>1842</v>
      </c>
      <c r="L275" s="1">
        <v>1842</v>
      </c>
      <c r="M275" s="1">
        <v>300000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300000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300000</v>
      </c>
      <c r="AJ275" s="1">
        <v>162</v>
      </c>
    </row>
    <row r="276" spans="1:36" x14ac:dyDescent="0.3">
      <c r="A276" s="1">
        <v>35</v>
      </c>
      <c r="B276" s="1" t="s">
        <v>14</v>
      </c>
      <c r="C276" s="1" t="s">
        <v>375</v>
      </c>
      <c r="D276" s="1" t="s">
        <v>16</v>
      </c>
      <c r="E276" s="1" t="s">
        <v>17</v>
      </c>
      <c r="F276" s="1" t="s">
        <v>29</v>
      </c>
      <c r="G276" s="1" t="s">
        <v>61</v>
      </c>
      <c r="H276" s="1" t="s">
        <v>420</v>
      </c>
      <c r="I276" s="1" t="s">
        <v>26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0</v>
      </c>
      <c r="AJ276" s="1">
        <v>0</v>
      </c>
    </row>
    <row r="277" spans="1:36" x14ac:dyDescent="0.3">
      <c r="A277" s="1">
        <v>36</v>
      </c>
      <c r="B277" s="1" t="s">
        <v>14</v>
      </c>
      <c r="C277" s="1" t="s">
        <v>375</v>
      </c>
      <c r="D277" s="1" t="s">
        <v>16</v>
      </c>
      <c r="E277" s="1" t="s">
        <v>17</v>
      </c>
      <c r="F277" s="1" t="s">
        <v>29</v>
      </c>
      <c r="G277" s="1" t="s">
        <v>44</v>
      </c>
      <c r="H277" s="1" t="s">
        <v>421</v>
      </c>
      <c r="I277" s="1" t="s">
        <v>21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0</v>
      </c>
      <c r="AJ277" s="1">
        <v>0</v>
      </c>
    </row>
    <row r="278" spans="1:36" x14ac:dyDescent="0.3">
      <c r="A278" s="1">
        <v>37</v>
      </c>
      <c r="B278" s="1" t="s">
        <v>14</v>
      </c>
      <c r="C278" s="1" t="s">
        <v>375</v>
      </c>
      <c r="D278" s="1" t="s">
        <v>16</v>
      </c>
      <c r="E278" s="1" t="s">
        <v>17</v>
      </c>
      <c r="F278" s="1" t="s">
        <v>29</v>
      </c>
      <c r="G278" s="1" t="s">
        <v>44</v>
      </c>
      <c r="H278" s="1" t="s">
        <v>422</v>
      </c>
      <c r="I278" s="1" t="s">
        <v>21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0</v>
      </c>
      <c r="AJ278" s="1">
        <v>0</v>
      </c>
    </row>
    <row r="279" spans="1:36" x14ac:dyDescent="0.3">
      <c r="A279" s="1">
        <v>38</v>
      </c>
      <c r="B279" s="1" t="s">
        <v>14</v>
      </c>
      <c r="C279" s="1" t="s">
        <v>375</v>
      </c>
      <c r="D279" s="1" t="s">
        <v>16</v>
      </c>
      <c r="E279" s="1" t="s">
        <v>17</v>
      </c>
      <c r="F279" s="1" t="s">
        <v>18</v>
      </c>
      <c r="G279" s="1" t="s">
        <v>368</v>
      </c>
      <c r="H279" s="1" t="s">
        <v>423</v>
      </c>
      <c r="I279" s="1" t="s">
        <v>21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0</v>
      </c>
      <c r="AJ279" s="1">
        <v>0</v>
      </c>
    </row>
    <row r="280" spans="1:36" x14ac:dyDescent="0.3">
      <c r="A280" s="1">
        <v>39</v>
      </c>
      <c r="B280" s="1" t="s">
        <v>14</v>
      </c>
      <c r="C280" s="1" t="s">
        <v>375</v>
      </c>
      <c r="D280" s="1" t="s">
        <v>16</v>
      </c>
      <c r="E280" s="1" t="s">
        <v>17</v>
      </c>
      <c r="F280" s="1" t="s">
        <v>18</v>
      </c>
      <c r="G280" s="1" t="s">
        <v>368</v>
      </c>
      <c r="H280" s="1" t="s">
        <v>424</v>
      </c>
      <c r="I280" s="1" t="s">
        <v>21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0</v>
      </c>
      <c r="AJ280" s="1">
        <v>0</v>
      </c>
    </row>
    <row r="281" spans="1:36" x14ac:dyDescent="0.3">
      <c r="A281" s="1">
        <v>40</v>
      </c>
      <c r="B281" s="1" t="s">
        <v>14</v>
      </c>
      <c r="C281" s="1" t="s">
        <v>375</v>
      </c>
      <c r="D281" s="1" t="s">
        <v>16</v>
      </c>
      <c r="E281" s="1" t="s">
        <v>17</v>
      </c>
      <c r="F281" s="1" t="s">
        <v>18</v>
      </c>
      <c r="G281" s="1" t="s">
        <v>368</v>
      </c>
      <c r="H281" s="1" t="s">
        <v>425</v>
      </c>
      <c r="I281" s="1" t="s">
        <v>21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0</v>
      </c>
      <c r="AJ281" s="1">
        <v>0</v>
      </c>
    </row>
    <row r="282" spans="1:36" x14ac:dyDescent="0.3">
      <c r="A282" s="2"/>
      <c r="B282" s="2" t="s">
        <v>47</v>
      </c>
      <c r="C282" s="2" t="s">
        <v>375</v>
      </c>
      <c r="D282" s="2"/>
      <c r="E282" s="2"/>
      <c r="F282" s="2"/>
      <c r="G282" s="2"/>
      <c r="H282" s="2"/>
      <c r="I282" s="2"/>
      <c r="J282" s="2"/>
      <c r="K282" s="2">
        <v>26089</v>
      </c>
      <c r="L282" s="2">
        <v>26089</v>
      </c>
      <c r="M282" s="2">
        <v>3384000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3384000</v>
      </c>
      <c r="X282" s="2">
        <v>0</v>
      </c>
      <c r="Y282" s="2">
        <v>0</v>
      </c>
      <c r="Z282" s="2">
        <v>2800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2800</v>
      </c>
      <c r="AI282" s="2">
        <v>3386800</v>
      </c>
      <c r="AJ282" s="2"/>
    </row>
    <row r="283" spans="1:36" x14ac:dyDescent="0.3">
      <c r="A283" s="1">
        <v>1</v>
      </c>
      <c r="B283" s="1" t="s">
        <v>14</v>
      </c>
      <c r="C283" s="1" t="s">
        <v>426</v>
      </c>
      <c r="D283" s="1" t="s">
        <v>16</v>
      </c>
      <c r="E283" s="1" t="s">
        <v>17</v>
      </c>
      <c r="F283" s="1" t="s">
        <v>29</v>
      </c>
      <c r="G283" s="1" t="s">
        <v>61</v>
      </c>
      <c r="H283" s="1" t="s">
        <v>427</v>
      </c>
      <c r="I283" s="1" t="s">
        <v>26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0</v>
      </c>
      <c r="AJ283" s="1">
        <v>0</v>
      </c>
    </row>
    <row r="284" spans="1:36" x14ac:dyDescent="0.3">
      <c r="A284" s="1">
        <v>2</v>
      </c>
      <c r="B284" s="1" t="s">
        <v>14</v>
      </c>
      <c r="C284" s="1" t="s">
        <v>426</v>
      </c>
      <c r="D284" s="1" t="s">
        <v>16</v>
      </c>
      <c r="E284" s="1" t="s">
        <v>17</v>
      </c>
      <c r="F284" s="1" t="s">
        <v>18</v>
      </c>
      <c r="G284" s="1" t="s">
        <v>19</v>
      </c>
      <c r="H284" s="1" t="s">
        <v>428</v>
      </c>
      <c r="I284" s="1" t="s">
        <v>21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0</v>
      </c>
      <c r="AJ284" s="1">
        <v>0</v>
      </c>
    </row>
    <row r="285" spans="1:36" x14ac:dyDescent="0.3">
      <c r="A285" s="1">
        <v>3</v>
      </c>
      <c r="B285" s="1" t="s">
        <v>14</v>
      </c>
      <c r="C285" s="1" t="s">
        <v>426</v>
      </c>
      <c r="D285" s="1" t="s">
        <v>16</v>
      </c>
      <c r="E285" s="1" t="s">
        <v>17</v>
      </c>
      <c r="F285" s="1" t="s">
        <v>29</v>
      </c>
      <c r="G285" s="1" t="s">
        <v>61</v>
      </c>
      <c r="H285" s="1" t="s">
        <v>429</v>
      </c>
      <c r="I285" s="1" t="s">
        <v>26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0</v>
      </c>
      <c r="AJ285" s="1">
        <v>0</v>
      </c>
    </row>
    <row r="286" spans="1:36" x14ac:dyDescent="0.3">
      <c r="A286" s="1">
        <v>4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29</v>
      </c>
      <c r="G286" s="1" t="s">
        <v>61</v>
      </c>
      <c r="H286" s="1" t="s">
        <v>430</v>
      </c>
      <c r="I286" s="1" t="s">
        <v>26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5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29</v>
      </c>
      <c r="G287" s="1" t="s">
        <v>61</v>
      </c>
      <c r="H287" s="1" t="s">
        <v>431</v>
      </c>
      <c r="I287" s="1" t="s">
        <v>26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x14ac:dyDescent="0.3">
      <c r="A288" s="1">
        <v>6</v>
      </c>
      <c r="B288" s="1" t="s">
        <v>14</v>
      </c>
      <c r="C288" s="1" t="s">
        <v>426</v>
      </c>
      <c r="D288" s="1" t="s">
        <v>16</v>
      </c>
      <c r="E288" s="1" t="s">
        <v>17</v>
      </c>
      <c r="F288" s="1" t="s">
        <v>29</v>
      </c>
      <c r="G288" s="1" t="s">
        <v>61</v>
      </c>
      <c r="H288" s="1" t="s">
        <v>432</v>
      </c>
      <c r="I288" s="1" t="s">
        <v>26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0</v>
      </c>
      <c r="AJ288" s="1">
        <v>0</v>
      </c>
    </row>
    <row r="289" spans="1:36" x14ac:dyDescent="0.3">
      <c r="A289" s="1">
        <v>7</v>
      </c>
      <c r="B289" s="1" t="s">
        <v>14</v>
      </c>
      <c r="C289" s="1" t="s">
        <v>426</v>
      </c>
      <c r="D289" s="1" t="s">
        <v>16</v>
      </c>
      <c r="E289" s="1" t="s">
        <v>17</v>
      </c>
      <c r="F289" s="1" t="s">
        <v>18</v>
      </c>
      <c r="G289" s="1" t="s">
        <v>69</v>
      </c>
      <c r="H289" s="1" t="s">
        <v>433</v>
      </c>
      <c r="I289" s="1" t="s">
        <v>21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0</v>
      </c>
      <c r="AJ289" s="1">
        <v>0</v>
      </c>
    </row>
    <row r="290" spans="1:36" x14ac:dyDescent="0.3">
      <c r="A290" s="1">
        <v>8</v>
      </c>
      <c r="B290" s="1" t="s">
        <v>14</v>
      </c>
      <c r="C290" s="1" t="s">
        <v>426</v>
      </c>
      <c r="D290" s="1" t="s">
        <v>16</v>
      </c>
      <c r="E290" s="1" t="s">
        <v>17</v>
      </c>
      <c r="F290" s="1" t="s">
        <v>29</v>
      </c>
      <c r="G290" s="1" t="s">
        <v>79</v>
      </c>
      <c r="H290" s="1" t="s">
        <v>435</v>
      </c>
      <c r="I290" s="1" t="s">
        <v>26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x14ac:dyDescent="0.3">
      <c r="A291" s="1">
        <v>9</v>
      </c>
      <c r="B291" s="1" t="s">
        <v>14</v>
      </c>
      <c r="C291" s="1" t="s">
        <v>426</v>
      </c>
      <c r="D291" s="1" t="s">
        <v>16</v>
      </c>
      <c r="E291" s="1" t="s">
        <v>17</v>
      </c>
      <c r="F291" s="1" t="s">
        <v>29</v>
      </c>
      <c r="G291" s="1" t="s">
        <v>61</v>
      </c>
      <c r="H291" s="1" t="s">
        <v>437</v>
      </c>
      <c r="I291" s="1" t="s">
        <v>26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0</v>
      </c>
      <c r="AJ291" s="1">
        <v>0</v>
      </c>
    </row>
    <row r="292" spans="1:36" x14ac:dyDescent="0.3">
      <c r="A292" s="1">
        <v>10</v>
      </c>
      <c r="B292" s="1" t="s">
        <v>14</v>
      </c>
      <c r="C292" s="1" t="s">
        <v>426</v>
      </c>
      <c r="D292" s="1" t="s">
        <v>438</v>
      </c>
      <c r="E292" s="1" t="s">
        <v>17</v>
      </c>
      <c r="F292" s="1" t="s">
        <v>29</v>
      </c>
      <c r="G292" s="1" t="s">
        <v>30</v>
      </c>
      <c r="H292" s="1" t="s">
        <v>439</v>
      </c>
      <c r="I292" s="1" t="s">
        <v>26</v>
      </c>
      <c r="J292" s="1">
        <v>21</v>
      </c>
      <c r="K292" s="1">
        <v>3390</v>
      </c>
      <c r="L292" s="1">
        <v>3390</v>
      </c>
      <c r="M292" s="1">
        <v>360000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360000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360000</v>
      </c>
      <c r="AJ292" s="1">
        <v>106</v>
      </c>
    </row>
    <row r="293" spans="1:36" x14ac:dyDescent="0.3">
      <c r="A293" s="1">
        <v>11</v>
      </c>
      <c r="B293" s="1" t="s">
        <v>14</v>
      </c>
      <c r="C293" s="1" t="s">
        <v>426</v>
      </c>
      <c r="D293" s="1" t="s">
        <v>682</v>
      </c>
      <c r="E293" s="1" t="s">
        <v>32</v>
      </c>
      <c r="F293" s="1" t="s">
        <v>29</v>
      </c>
      <c r="G293" s="1" t="s">
        <v>268</v>
      </c>
      <c r="H293" s="1" t="s">
        <v>441</v>
      </c>
      <c r="I293" s="1" t="s">
        <v>26</v>
      </c>
      <c r="J293" s="1">
        <v>20</v>
      </c>
      <c r="K293" s="1">
        <v>3521</v>
      </c>
      <c r="L293" s="1">
        <v>3521</v>
      </c>
      <c r="M293" s="1">
        <v>480000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480000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480000</v>
      </c>
      <c r="AJ293" s="1">
        <v>136</v>
      </c>
    </row>
    <row r="294" spans="1:36" x14ac:dyDescent="0.3">
      <c r="A294" s="1">
        <v>12</v>
      </c>
      <c r="B294" s="1" t="s">
        <v>14</v>
      </c>
      <c r="C294" s="1" t="s">
        <v>426</v>
      </c>
      <c r="D294" s="1" t="s">
        <v>577</v>
      </c>
      <c r="E294" s="1" t="s">
        <v>17</v>
      </c>
      <c r="F294" s="1" t="s">
        <v>18</v>
      </c>
      <c r="G294" s="1" t="s">
        <v>104</v>
      </c>
      <c r="H294" s="1" t="s">
        <v>443</v>
      </c>
      <c r="I294" s="1" t="s">
        <v>21</v>
      </c>
      <c r="J294" s="1">
        <v>12</v>
      </c>
      <c r="K294" s="1">
        <v>1726</v>
      </c>
      <c r="L294" s="1">
        <v>1726</v>
      </c>
      <c r="M294" s="1">
        <v>183000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183000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183000</v>
      </c>
      <c r="AJ294" s="1">
        <v>106</v>
      </c>
    </row>
    <row r="295" spans="1:36" x14ac:dyDescent="0.3">
      <c r="A295" s="1">
        <v>13</v>
      </c>
      <c r="B295" s="1" t="s">
        <v>14</v>
      </c>
      <c r="C295" s="1" t="s">
        <v>426</v>
      </c>
      <c r="D295" s="1" t="s">
        <v>100</v>
      </c>
      <c r="E295" s="1" t="s">
        <v>17</v>
      </c>
      <c r="F295" s="1" t="s">
        <v>18</v>
      </c>
      <c r="G295" s="1" t="s">
        <v>107</v>
      </c>
      <c r="H295" s="1" t="s">
        <v>445</v>
      </c>
      <c r="I295" s="1" t="s">
        <v>21</v>
      </c>
      <c r="J295" s="1">
        <v>13</v>
      </c>
      <c r="K295" s="1">
        <v>1284</v>
      </c>
      <c r="L295" s="1">
        <v>1284</v>
      </c>
      <c r="M295" s="1">
        <v>130000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130000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130000</v>
      </c>
      <c r="AJ295" s="1">
        <v>101</v>
      </c>
    </row>
    <row r="296" spans="1:36" x14ac:dyDescent="0.3">
      <c r="A296" s="1">
        <v>14</v>
      </c>
      <c r="B296" s="1" t="s">
        <v>14</v>
      </c>
      <c r="C296" s="1" t="s">
        <v>426</v>
      </c>
      <c r="D296" s="1" t="s">
        <v>440</v>
      </c>
      <c r="E296" s="1" t="s">
        <v>17</v>
      </c>
      <c r="F296" s="1" t="s">
        <v>29</v>
      </c>
      <c r="G296" s="1" t="s">
        <v>61</v>
      </c>
      <c r="H296" s="1" t="s">
        <v>447</v>
      </c>
      <c r="I296" s="1" t="s">
        <v>26</v>
      </c>
      <c r="J296" s="1">
        <v>24</v>
      </c>
      <c r="K296" s="1">
        <v>2776</v>
      </c>
      <c r="L296" s="1">
        <v>2770</v>
      </c>
      <c r="M296" s="1">
        <v>292000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292000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292000</v>
      </c>
      <c r="AJ296" s="1">
        <v>105</v>
      </c>
    </row>
    <row r="297" spans="1:36" x14ac:dyDescent="0.3">
      <c r="A297" s="1">
        <v>15</v>
      </c>
      <c r="B297" s="1" t="s">
        <v>14</v>
      </c>
      <c r="C297" s="1" t="s">
        <v>426</v>
      </c>
      <c r="D297" s="1" t="s">
        <v>16</v>
      </c>
      <c r="E297" s="1" t="s">
        <v>17</v>
      </c>
      <c r="F297" s="1" t="s">
        <v>37</v>
      </c>
      <c r="G297" s="1" t="s">
        <v>121</v>
      </c>
      <c r="H297" s="1" t="s">
        <v>448</v>
      </c>
      <c r="I297" s="1" t="s">
        <v>198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7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>
        <v>0</v>
      </c>
      <c r="AI297" s="7">
        <v>0</v>
      </c>
      <c r="AJ297" s="1">
        <v>0</v>
      </c>
    </row>
    <row r="298" spans="1:36" x14ac:dyDescent="0.3">
      <c r="A298" s="1">
        <v>16</v>
      </c>
      <c r="B298" s="1" t="s">
        <v>14</v>
      </c>
      <c r="C298" s="1" t="s">
        <v>426</v>
      </c>
      <c r="D298" s="1" t="s">
        <v>16</v>
      </c>
      <c r="E298" s="1" t="s">
        <v>17</v>
      </c>
      <c r="F298" s="1" t="s">
        <v>152</v>
      </c>
      <c r="G298" s="1" t="s">
        <v>223</v>
      </c>
      <c r="H298" s="1" t="s">
        <v>449</v>
      </c>
      <c r="I298" s="1" t="s">
        <v>21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x14ac:dyDescent="0.3">
      <c r="A299" s="1">
        <v>17</v>
      </c>
      <c r="B299" s="1" t="s">
        <v>14</v>
      </c>
      <c r="C299" s="1" t="s">
        <v>426</v>
      </c>
      <c r="D299" s="1" t="s">
        <v>450</v>
      </c>
      <c r="E299" s="1" t="s">
        <v>17</v>
      </c>
      <c r="F299" s="1" t="s">
        <v>29</v>
      </c>
      <c r="G299" s="1" t="s">
        <v>129</v>
      </c>
      <c r="H299" s="1" t="s">
        <v>451</v>
      </c>
      <c r="I299" s="1" t="s">
        <v>21</v>
      </c>
      <c r="J299" s="1">
        <v>24</v>
      </c>
      <c r="K299" s="1">
        <v>2825</v>
      </c>
      <c r="L299" s="1">
        <v>2825</v>
      </c>
      <c r="M299" s="1">
        <v>410000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7">
        <v>410000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7">
        <v>0</v>
      </c>
      <c r="AI299" s="7">
        <v>410000</v>
      </c>
      <c r="AJ299" s="1">
        <v>145</v>
      </c>
    </row>
    <row r="300" spans="1:36" x14ac:dyDescent="0.3">
      <c r="A300" s="1">
        <v>18</v>
      </c>
      <c r="B300" s="1" t="s">
        <v>14</v>
      </c>
      <c r="C300" s="1" t="s">
        <v>426</v>
      </c>
      <c r="D300" s="1" t="s">
        <v>434</v>
      </c>
      <c r="E300" s="1" t="s">
        <v>32</v>
      </c>
      <c r="F300" s="1" t="s">
        <v>29</v>
      </c>
      <c r="G300" s="1" t="s">
        <v>33</v>
      </c>
      <c r="H300" s="1" t="s">
        <v>453</v>
      </c>
      <c r="I300" s="1" t="s">
        <v>26</v>
      </c>
      <c r="J300" s="1">
        <v>19</v>
      </c>
      <c r="K300" s="1">
        <v>2417</v>
      </c>
      <c r="L300" s="1">
        <v>2417</v>
      </c>
      <c r="M300" s="1">
        <v>290000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290000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290000</v>
      </c>
      <c r="AJ300" s="1">
        <v>119</v>
      </c>
    </row>
    <row r="301" spans="1:36" x14ac:dyDescent="0.3">
      <c r="A301" s="1">
        <v>19</v>
      </c>
      <c r="B301" s="1" t="s">
        <v>14</v>
      </c>
      <c r="C301" s="1" t="s">
        <v>426</v>
      </c>
      <c r="D301" s="1" t="s">
        <v>16</v>
      </c>
      <c r="E301" s="1" t="s">
        <v>17</v>
      </c>
      <c r="F301" s="1" t="s">
        <v>37</v>
      </c>
      <c r="G301" s="1" t="s">
        <v>454</v>
      </c>
      <c r="H301" s="1" t="s">
        <v>455</v>
      </c>
      <c r="I301" s="1" t="s">
        <v>198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x14ac:dyDescent="0.3">
      <c r="A302" s="1">
        <v>20</v>
      </c>
      <c r="B302" s="1" t="s">
        <v>14</v>
      </c>
      <c r="C302" s="1" t="s">
        <v>426</v>
      </c>
      <c r="D302" s="1" t="s">
        <v>434</v>
      </c>
      <c r="E302" s="1" t="s">
        <v>17</v>
      </c>
      <c r="F302" s="1" t="s">
        <v>29</v>
      </c>
      <c r="G302" s="1" t="s">
        <v>61</v>
      </c>
      <c r="H302" s="1" t="s">
        <v>456</v>
      </c>
      <c r="I302" s="1" t="s">
        <v>26</v>
      </c>
      <c r="J302" s="1">
        <v>21</v>
      </c>
      <c r="K302" s="1">
        <v>2316</v>
      </c>
      <c r="L302" s="1">
        <v>2316</v>
      </c>
      <c r="M302" s="1">
        <v>144000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144000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144000</v>
      </c>
      <c r="AJ302" s="1">
        <v>62</v>
      </c>
    </row>
    <row r="303" spans="1:36" x14ac:dyDescent="0.3">
      <c r="A303" s="1">
        <v>21</v>
      </c>
      <c r="B303" s="1" t="s">
        <v>14</v>
      </c>
      <c r="C303" s="1" t="s">
        <v>426</v>
      </c>
      <c r="D303" s="1" t="s">
        <v>575</v>
      </c>
      <c r="E303" s="1" t="s">
        <v>17</v>
      </c>
      <c r="F303" s="1" t="s">
        <v>29</v>
      </c>
      <c r="G303" s="1" t="s">
        <v>61</v>
      </c>
      <c r="H303" s="1" t="s">
        <v>457</v>
      </c>
      <c r="I303" s="1" t="s">
        <v>26</v>
      </c>
      <c r="J303" s="1">
        <v>25</v>
      </c>
      <c r="K303" s="1">
        <v>3345</v>
      </c>
      <c r="L303" s="1">
        <v>3343</v>
      </c>
      <c r="M303" s="1">
        <v>372000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372000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372000</v>
      </c>
      <c r="AJ303" s="1">
        <v>111</v>
      </c>
    </row>
    <row r="304" spans="1:36" x14ac:dyDescent="0.3">
      <c r="A304" s="1">
        <v>22</v>
      </c>
      <c r="B304" s="1" t="s">
        <v>14</v>
      </c>
      <c r="C304" s="1" t="s">
        <v>426</v>
      </c>
      <c r="D304" s="1" t="s">
        <v>16</v>
      </c>
      <c r="E304" s="1" t="s">
        <v>17</v>
      </c>
      <c r="F304" s="1" t="s">
        <v>29</v>
      </c>
      <c r="G304" s="1" t="s">
        <v>458</v>
      </c>
      <c r="H304" s="1" t="s">
        <v>459</v>
      </c>
      <c r="I304" s="1" t="s">
        <v>26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x14ac:dyDescent="0.3">
      <c r="A305" s="1">
        <v>23</v>
      </c>
      <c r="B305" s="1" t="s">
        <v>14</v>
      </c>
      <c r="C305" s="1" t="s">
        <v>426</v>
      </c>
      <c r="D305" s="1" t="s">
        <v>16</v>
      </c>
      <c r="E305" s="1" t="s">
        <v>17</v>
      </c>
      <c r="F305" s="1" t="s">
        <v>29</v>
      </c>
      <c r="G305" s="1" t="s">
        <v>61</v>
      </c>
      <c r="H305" s="1" t="s">
        <v>460</v>
      </c>
      <c r="I305" s="1" t="s">
        <v>26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x14ac:dyDescent="0.3">
      <c r="A306" s="1">
        <v>24</v>
      </c>
      <c r="B306" s="1" t="s">
        <v>14</v>
      </c>
      <c r="C306" s="1" t="s">
        <v>426</v>
      </c>
      <c r="D306" s="1" t="s">
        <v>16</v>
      </c>
      <c r="E306" s="1" t="s">
        <v>17</v>
      </c>
      <c r="F306" s="1" t="s">
        <v>29</v>
      </c>
      <c r="G306" s="1" t="s">
        <v>61</v>
      </c>
      <c r="H306" s="1" t="s">
        <v>461</v>
      </c>
      <c r="I306" s="1" t="s">
        <v>26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x14ac:dyDescent="0.3">
      <c r="A307" s="1">
        <v>25</v>
      </c>
      <c r="B307" s="1" t="s">
        <v>14</v>
      </c>
      <c r="C307" s="1" t="s">
        <v>426</v>
      </c>
      <c r="D307" s="1" t="s">
        <v>16</v>
      </c>
      <c r="E307" s="1" t="s">
        <v>17</v>
      </c>
      <c r="F307" s="1" t="s">
        <v>29</v>
      </c>
      <c r="G307" s="1" t="s">
        <v>98</v>
      </c>
      <c r="H307" s="1" t="s">
        <v>462</v>
      </c>
      <c r="I307" s="1" t="s">
        <v>26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x14ac:dyDescent="0.3">
      <c r="A308" s="1">
        <v>26</v>
      </c>
      <c r="B308" s="1" t="s">
        <v>14</v>
      </c>
      <c r="C308" s="1" t="s">
        <v>426</v>
      </c>
      <c r="D308" s="1" t="s">
        <v>16</v>
      </c>
      <c r="E308" s="1" t="s">
        <v>17</v>
      </c>
      <c r="F308" s="1" t="s">
        <v>29</v>
      </c>
      <c r="G308" s="1" t="s">
        <v>44</v>
      </c>
      <c r="H308" s="1" t="s">
        <v>463</v>
      </c>
      <c r="I308" s="1" t="s">
        <v>21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x14ac:dyDescent="0.3">
      <c r="A309" s="1">
        <v>27</v>
      </c>
      <c r="B309" s="1" t="s">
        <v>14</v>
      </c>
      <c r="C309" s="1" t="s">
        <v>426</v>
      </c>
      <c r="D309" s="1" t="s">
        <v>16</v>
      </c>
      <c r="E309" s="1" t="s">
        <v>17</v>
      </c>
      <c r="F309" s="1" t="s">
        <v>18</v>
      </c>
      <c r="G309" s="1" t="s">
        <v>368</v>
      </c>
      <c r="H309" s="1" t="s">
        <v>464</v>
      </c>
      <c r="I309" s="1" t="s">
        <v>21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x14ac:dyDescent="0.3">
      <c r="A310" s="2"/>
      <c r="B310" s="2" t="s">
        <v>47</v>
      </c>
      <c r="C310" s="2" t="s">
        <v>426</v>
      </c>
      <c r="D310" s="2"/>
      <c r="E310" s="2"/>
      <c r="F310" s="2"/>
      <c r="G310" s="2"/>
      <c r="H310" s="2"/>
      <c r="I310" s="2"/>
      <c r="J310" s="2"/>
      <c r="K310" s="2">
        <v>23600</v>
      </c>
      <c r="L310" s="2">
        <v>23592</v>
      </c>
      <c r="M310" s="2">
        <v>2661000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2661000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2661000</v>
      </c>
      <c r="AJ310" s="2"/>
    </row>
    <row r="311" spans="1:36" x14ac:dyDescent="0.3">
      <c r="A311" s="1">
        <v>1</v>
      </c>
      <c r="B311" s="1" t="s">
        <v>14</v>
      </c>
      <c r="C311" s="1" t="s">
        <v>465</v>
      </c>
      <c r="D311" s="1" t="s">
        <v>16</v>
      </c>
      <c r="E311" s="1" t="s">
        <v>22</v>
      </c>
      <c r="F311" s="1" t="s">
        <v>29</v>
      </c>
      <c r="G311" s="1" t="s">
        <v>246</v>
      </c>
      <c r="H311" s="1" t="s">
        <v>466</v>
      </c>
      <c r="I311" s="1" t="s">
        <v>26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x14ac:dyDescent="0.3">
      <c r="A312" s="1">
        <v>2</v>
      </c>
      <c r="B312" s="1" t="s">
        <v>14</v>
      </c>
      <c r="C312" s="1" t="s">
        <v>465</v>
      </c>
      <c r="D312" s="1" t="s">
        <v>16</v>
      </c>
      <c r="E312" s="1" t="s">
        <v>17</v>
      </c>
      <c r="F312" s="1" t="s">
        <v>49</v>
      </c>
      <c r="G312" s="1" t="s">
        <v>63</v>
      </c>
      <c r="H312" s="1" t="s">
        <v>467</v>
      </c>
      <c r="I312" s="1" t="s">
        <v>49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3</v>
      </c>
      <c r="B313" s="1" t="s">
        <v>14</v>
      </c>
      <c r="C313" s="1" t="s">
        <v>465</v>
      </c>
      <c r="D313" s="1" t="s">
        <v>16</v>
      </c>
      <c r="E313" s="1" t="s">
        <v>22</v>
      </c>
      <c r="F313" s="1" t="s">
        <v>49</v>
      </c>
      <c r="G313" s="1" t="s">
        <v>195</v>
      </c>
      <c r="H313" s="1" t="s">
        <v>468</v>
      </c>
      <c r="I313" s="1" t="s">
        <v>49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4</v>
      </c>
      <c r="B314" s="1" t="s">
        <v>14</v>
      </c>
      <c r="C314" s="1" t="s">
        <v>465</v>
      </c>
      <c r="D314" s="1" t="s">
        <v>16</v>
      </c>
      <c r="E314" s="1" t="s">
        <v>17</v>
      </c>
      <c r="F314" s="1" t="s">
        <v>29</v>
      </c>
      <c r="G314" s="1" t="s">
        <v>98</v>
      </c>
      <c r="H314" s="1" t="s">
        <v>469</v>
      </c>
      <c r="I314" s="1" t="s">
        <v>26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5</v>
      </c>
      <c r="B315" s="1" t="s">
        <v>14</v>
      </c>
      <c r="C315" s="1" t="s">
        <v>465</v>
      </c>
      <c r="D315" s="1" t="s">
        <v>578</v>
      </c>
      <c r="E315" s="1" t="s">
        <v>17</v>
      </c>
      <c r="F315" s="1" t="s">
        <v>49</v>
      </c>
      <c r="G315" s="1" t="s">
        <v>101</v>
      </c>
      <c r="H315" s="1" t="s">
        <v>471</v>
      </c>
      <c r="I315" s="1" t="s">
        <v>49</v>
      </c>
      <c r="J315" s="1">
        <v>10</v>
      </c>
      <c r="K315" s="1">
        <v>1913</v>
      </c>
      <c r="L315" s="1">
        <v>1913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6</v>
      </c>
      <c r="B316" s="1" t="s">
        <v>14</v>
      </c>
      <c r="C316" s="1" t="s">
        <v>465</v>
      </c>
      <c r="D316" s="1" t="s">
        <v>698</v>
      </c>
      <c r="E316" s="1" t="s">
        <v>17</v>
      </c>
      <c r="F316" s="1" t="s">
        <v>29</v>
      </c>
      <c r="G316" s="1" t="s">
        <v>144</v>
      </c>
      <c r="H316" s="1" t="s">
        <v>550</v>
      </c>
      <c r="I316" s="1" t="s">
        <v>21</v>
      </c>
      <c r="J316" s="1">
        <v>1</v>
      </c>
      <c r="K316" s="1">
        <v>129</v>
      </c>
      <c r="L316" s="1">
        <v>129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2"/>
      <c r="B317" s="2" t="s">
        <v>47</v>
      </c>
      <c r="C317" s="2" t="s">
        <v>465</v>
      </c>
      <c r="D317" s="2"/>
      <c r="E317" s="2"/>
      <c r="F317" s="2"/>
      <c r="G317" s="2"/>
      <c r="H317" s="2"/>
      <c r="I317" s="2"/>
      <c r="J317" s="2"/>
      <c r="K317" s="2">
        <v>2042</v>
      </c>
      <c r="L317" s="2">
        <v>2042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/>
    </row>
    <row r="318" spans="1:36" x14ac:dyDescent="0.3">
      <c r="A318" s="1">
        <v>1</v>
      </c>
      <c r="B318" s="1" t="s">
        <v>14</v>
      </c>
      <c r="C318" s="1" t="s">
        <v>472</v>
      </c>
      <c r="D318" s="1" t="s">
        <v>16</v>
      </c>
      <c r="E318" s="1" t="s">
        <v>17</v>
      </c>
      <c r="F318" s="1" t="s">
        <v>49</v>
      </c>
      <c r="G318" s="1" t="s">
        <v>63</v>
      </c>
      <c r="H318" s="1" t="s">
        <v>473</v>
      </c>
      <c r="I318" s="1" t="s">
        <v>49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x14ac:dyDescent="0.3">
      <c r="A319" s="1">
        <v>2</v>
      </c>
      <c r="B319" s="1" t="s">
        <v>14</v>
      </c>
      <c r="C319" s="1" t="s">
        <v>472</v>
      </c>
      <c r="D319" s="1" t="s">
        <v>16</v>
      </c>
      <c r="E319" s="1" t="s">
        <v>17</v>
      </c>
      <c r="F319" s="1" t="s">
        <v>49</v>
      </c>
      <c r="G319" s="1" t="s">
        <v>63</v>
      </c>
      <c r="H319" s="1" t="s">
        <v>474</v>
      </c>
      <c r="I319" s="1" t="s">
        <v>49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x14ac:dyDescent="0.3">
      <c r="A320" s="1">
        <v>3</v>
      </c>
      <c r="B320" s="1" t="s">
        <v>14</v>
      </c>
      <c r="C320" s="1" t="s">
        <v>472</v>
      </c>
      <c r="D320" s="1" t="s">
        <v>16</v>
      </c>
      <c r="E320" s="1" t="s">
        <v>17</v>
      </c>
      <c r="F320" s="1" t="s">
        <v>49</v>
      </c>
      <c r="G320" s="1" t="s">
        <v>63</v>
      </c>
      <c r="H320" s="1" t="s">
        <v>475</v>
      </c>
      <c r="I320" s="1" t="s">
        <v>49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4</v>
      </c>
      <c r="B321" s="1" t="s">
        <v>14</v>
      </c>
      <c r="C321" s="1" t="s">
        <v>472</v>
      </c>
      <c r="D321" s="1" t="s">
        <v>16</v>
      </c>
      <c r="E321" s="1" t="s">
        <v>17</v>
      </c>
      <c r="F321" s="1" t="s">
        <v>49</v>
      </c>
      <c r="G321" s="1" t="s">
        <v>63</v>
      </c>
      <c r="H321" s="1" t="s">
        <v>476</v>
      </c>
      <c r="I321" s="1" t="s">
        <v>49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5</v>
      </c>
      <c r="B322" s="1" t="s">
        <v>14</v>
      </c>
      <c r="C322" s="1" t="s">
        <v>472</v>
      </c>
      <c r="D322" s="1" t="s">
        <v>16</v>
      </c>
      <c r="E322" s="1" t="s">
        <v>17</v>
      </c>
      <c r="F322" s="1" t="s">
        <v>49</v>
      </c>
      <c r="G322" s="1" t="s">
        <v>63</v>
      </c>
      <c r="H322" s="1" t="s">
        <v>477</v>
      </c>
      <c r="I322" s="1" t="s">
        <v>49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x14ac:dyDescent="0.3">
      <c r="A323" s="1">
        <v>6</v>
      </c>
      <c r="B323" s="1" t="s">
        <v>14</v>
      </c>
      <c r="C323" s="1" t="s">
        <v>472</v>
      </c>
      <c r="D323" s="1" t="s">
        <v>16</v>
      </c>
      <c r="E323" s="1" t="s">
        <v>17</v>
      </c>
      <c r="F323" s="1" t="s">
        <v>18</v>
      </c>
      <c r="G323" s="1" t="s">
        <v>69</v>
      </c>
      <c r="H323" s="1" t="s">
        <v>478</v>
      </c>
      <c r="I323" s="1" t="s">
        <v>21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7</v>
      </c>
      <c r="B324" s="1" t="s">
        <v>14</v>
      </c>
      <c r="C324" s="1" t="s">
        <v>472</v>
      </c>
      <c r="D324" s="1" t="s">
        <v>16</v>
      </c>
      <c r="E324" s="1" t="s">
        <v>17</v>
      </c>
      <c r="F324" s="1" t="s">
        <v>29</v>
      </c>
      <c r="G324" s="1" t="s">
        <v>61</v>
      </c>
      <c r="H324" s="1" t="s">
        <v>479</v>
      </c>
      <c r="I324" s="1" t="s">
        <v>26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8</v>
      </c>
      <c r="B325" s="1" t="s">
        <v>14</v>
      </c>
      <c r="C325" s="1" t="s">
        <v>472</v>
      </c>
      <c r="D325" s="1" t="s">
        <v>16</v>
      </c>
      <c r="E325" s="1" t="s">
        <v>17</v>
      </c>
      <c r="F325" s="1" t="s">
        <v>18</v>
      </c>
      <c r="G325" s="1" t="s">
        <v>19</v>
      </c>
      <c r="H325" s="1" t="s">
        <v>480</v>
      </c>
      <c r="I325" s="1" t="s">
        <v>21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0</v>
      </c>
      <c r="AJ325" s="1">
        <v>0</v>
      </c>
    </row>
    <row r="326" spans="1:36" x14ac:dyDescent="0.3">
      <c r="A326" s="1">
        <v>9</v>
      </c>
      <c r="B326" s="1" t="s">
        <v>14</v>
      </c>
      <c r="C326" s="1" t="s">
        <v>472</v>
      </c>
      <c r="D326" s="1" t="s">
        <v>16</v>
      </c>
      <c r="E326" s="1" t="s">
        <v>17</v>
      </c>
      <c r="F326" s="1" t="s">
        <v>40</v>
      </c>
      <c r="G326" s="1" t="s">
        <v>242</v>
      </c>
      <c r="H326" s="1" t="s">
        <v>481</v>
      </c>
      <c r="I326" s="1" t="s">
        <v>26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0</v>
      </c>
      <c r="AJ326" s="1">
        <v>0</v>
      </c>
    </row>
    <row r="327" spans="1:36" x14ac:dyDescent="0.3">
      <c r="A327" s="1">
        <v>10</v>
      </c>
      <c r="B327" s="1" t="s">
        <v>14</v>
      </c>
      <c r="C327" s="1" t="s">
        <v>472</v>
      </c>
      <c r="D327" s="1" t="s">
        <v>16</v>
      </c>
      <c r="E327" s="1" t="s">
        <v>17</v>
      </c>
      <c r="F327" s="1" t="s">
        <v>29</v>
      </c>
      <c r="G327" s="1" t="s">
        <v>61</v>
      </c>
      <c r="H327" s="1" t="s">
        <v>482</v>
      </c>
      <c r="I327" s="1" t="s">
        <v>26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0</v>
      </c>
      <c r="AJ327" s="1">
        <v>0</v>
      </c>
    </row>
    <row r="328" spans="1:36" x14ac:dyDescent="0.3">
      <c r="A328" s="1">
        <v>11</v>
      </c>
      <c r="B328" s="1" t="s">
        <v>14</v>
      </c>
      <c r="C328" s="1" t="s">
        <v>472</v>
      </c>
      <c r="D328" s="1" t="s">
        <v>16</v>
      </c>
      <c r="E328" s="1" t="s">
        <v>17</v>
      </c>
      <c r="F328" s="1" t="s">
        <v>40</v>
      </c>
      <c r="G328" s="1" t="s">
        <v>242</v>
      </c>
      <c r="H328" s="1" t="s">
        <v>483</v>
      </c>
      <c r="I328" s="1" t="s">
        <v>26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0</v>
      </c>
      <c r="AJ328" s="1">
        <v>0</v>
      </c>
    </row>
    <row r="329" spans="1:36" x14ac:dyDescent="0.3">
      <c r="A329" s="1">
        <v>12</v>
      </c>
      <c r="B329" s="1" t="s">
        <v>14</v>
      </c>
      <c r="C329" s="1" t="s">
        <v>472</v>
      </c>
      <c r="D329" s="1" t="s">
        <v>16</v>
      </c>
      <c r="E329" s="1" t="s">
        <v>17</v>
      </c>
      <c r="F329" s="1" t="s">
        <v>49</v>
      </c>
      <c r="G329" s="1" t="s">
        <v>63</v>
      </c>
      <c r="H329" s="1" t="s">
        <v>484</v>
      </c>
      <c r="I329" s="1" t="s">
        <v>49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0</v>
      </c>
      <c r="AJ329" s="1">
        <v>0</v>
      </c>
    </row>
    <row r="330" spans="1:36" x14ac:dyDescent="0.3">
      <c r="A330" s="1">
        <v>13</v>
      </c>
      <c r="B330" s="1" t="s">
        <v>14</v>
      </c>
      <c r="C330" s="1" t="s">
        <v>472</v>
      </c>
      <c r="D330" s="1" t="s">
        <v>16</v>
      </c>
      <c r="E330" s="1" t="s">
        <v>17</v>
      </c>
      <c r="F330" s="1" t="s">
        <v>49</v>
      </c>
      <c r="G330" s="1" t="s">
        <v>63</v>
      </c>
      <c r="H330" s="1" t="s">
        <v>485</v>
      </c>
      <c r="I330" s="1" t="s">
        <v>49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0</v>
      </c>
      <c r="AJ330" s="1">
        <v>0</v>
      </c>
    </row>
    <row r="331" spans="1:36" x14ac:dyDescent="0.3">
      <c r="A331" s="1">
        <v>14</v>
      </c>
      <c r="B331" s="1" t="s">
        <v>14</v>
      </c>
      <c r="C331" s="1" t="s">
        <v>472</v>
      </c>
      <c r="D331" s="1" t="s">
        <v>16</v>
      </c>
      <c r="E331" s="1" t="s">
        <v>17</v>
      </c>
      <c r="F331" s="1" t="s">
        <v>18</v>
      </c>
      <c r="G331" s="1" t="s">
        <v>104</v>
      </c>
      <c r="H331" s="1" t="s">
        <v>487</v>
      </c>
      <c r="I331" s="1" t="s">
        <v>21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0</v>
      </c>
      <c r="AJ331" s="1">
        <v>0</v>
      </c>
    </row>
    <row r="332" spans="1:36" x14ac:dyDescent="0.3">
      <c r="A332" s="1">
        <v>15</v>
      </c>
      <c r="B332" s="1" t="s">
        <v>14</v>
      </c>
      <c r="C332" s="1" t="s">
        <v>472</v>
      </c>
      <c r="D332" s="1" t="s">
        <v>16</v>
      </c>
      <c r="E332" s="1" t="s">
        <v>17</v>
      </c>
      <c r="F332" s="1" t="s">
        <v>49</v>
      </c>
      <c r="G332" s="1" t="s">
        <v>88</v>
      </c>
      <c r="H332" s="1" t="s">
        <v>488</v>
      </c>
      <c r="I332" s="1" t="s">
        <v>49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0</v>
      </c>
      <c r="AJ332" s="1">
        <v>0</v>
      </c>
    </row>
    <row r="333" spans="1:36" x14ac:dyDescent="0.3">
      <c r="A333" s="1">
        <v>16</v>
      </c>
      <c r="B333" s="1" t="s">
        <v>14</v>
      </c>
      <c r="C333" s="1" t="s">
        <v>472</v>
      </c>
      <c r="D333" s="1" t="s">
        <v>489</v>
      </c>
      <c r="E333" s="1" t="s">
        <v>17</v>
      </c>
      <c r="F333" s="1" t="s">
        <v>49</v>
      </c>
      <c r="G333" s="1" t="s">
        <v>88</v>
      </c>
      <c r="H333" s="1" t="s">
        <v>490</v>
      </c>
      <c r="I333" s="1" t="s">
        <v>49</v>
      </c>
      <c r="J333" s="1">
        <v>18</v>
      </c>
      <c r="K333" s="1">
        <v>873</v>
      </c>
      <c r="L333" s="1">
        <v>873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0</v>
      </c>
      <c r="AJ333" s="1">
        <v>0</v>
      </c>
    </row>
    <row r="334" spans="1:36" x14ac:dyDescent="0.3">
      <c r="A334" s="1">
        <v>17</v>
      </c>
      <c r="B334" s="1" t="s">
        <v>14</v>
      </c>
      <c r="C334" s="1" t="s">
        <v>472</v>
      </c>
      <c r="D334" s="1" t="s">
        <v>507</v>
      </c>
      <c r="E334" s="1" t="s">
        <v>17</v>
      </c>
      <c r="F334" s="1" t="s">
        <v>49</v>
      </c>
      <c r="G334" s="1" t="s">
        <v>88</v>
      </c>
      <c r="H334" s="1" t="s">
        <v>91</v>
      </c>
      <c r="I334" s="1" t="s">
        <v>49</v>
      </c>
      <c r="J334" s="1">
        <v>1</v>
      </c>
      <c r="K334" s="1">
        <v>66</v>
      </c>
      <c r="L334" s="1">
        <v>66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0</v>
      </c>
      <c r="AJ334" s="1">
        <v>0</v>
      </c>
    </row>
    <row r="335" spans="1:36" x14ac:dyDescent="0.3">
      <c r="A335" s="1">
        <v>18</v>
      </c>
      <c r="B335" s="1" t="s">
        <v>14</v>
      </c>
      <c r="C335" s="1" t="s">
        <v>472</v>
      </c>
      <c r="D335" s="1" t="s">
        <v>699</v>
      </c>
      <c r="E335" s="1" t="s">
        <v>17</v>
      </c>
      <c r="F335" s="1" t="s">
        <v>49</v>
      </c>
      <c r="G335" s="1" t="s">
        <v>88</v>
      </c>
      <c r="H335" s="1" t="s">
        <v>492</v>
      </c>
      <c r="I335" s="1" t="s">
        <v>49</v>
      </c>
      <c r="J335" s="1">
        <v>7</v>
      </c>
      <c r="K335" s="1">
        <v>207</v>
      </c>
      <c r="L335" s="1">
        <v>207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x14ac:dyDescent="0.3">
      <c r="A336" s="1">
        <v>19</v>
      </c>
      <c r="B336" s="1" t="s">
        <v>14</v>
      </c>
      <c r="C336" s="1" t="s">
        <v>472</v>
      </c>
      <c r="D336" s="1" t="s">
        <v>109</v>
      </c>
      <c r="E336" s="1" t="s">
        <v>17</v>
      </c>
      <c r="F336" s="1" t="s">
        <v>49</v>
      </c>
      <c r="G336" s="1" t="s">
        <v>88</v>
      </c>
      <c r="H336" s="1" t="s">
        <v>93</v>
      </c>
      <c r="I336" s="1" t="s">
        <v>49</v>
      </c>
      <c r="J336" s="1">
        <v>1</v>
      </c>
      <c r="K336" s="1">
        <v>43</v>
      </c>
      <c r="L336" s="1">
        <v>43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x14ac:dyDescent="0.3">
      <c r="A337" s="1">
        <v>20</v>
      </c>
      <c r="B337" s="1" t="s">
        <v>14</v>
      </c>
      <c r="C337" s="1" t="s">
        <v>472</v>
      </c>
      <c r="D337" s="1" t="s">
        <v>109</v>
      </c>
      <c r="E337" s="1" t="s">
        <v>17</v>
      </c>
      <c r="F337" s="1" t="s">
        <v>29</v>
      </c>
      <c r="G337" s="1" t="s">
        <v>30</v>
      </c>
      <c r="H337" s="1" t="s">
        <v>494</v>
      </c>
      <c r="I337" s="1" t="s">
        <v>26</v>
      </c>
      <c r="J337" s="1">
        <v>20</v>
      </c>
      <c r="K337" s="1">
        <v>2097</v>
      </c>
      <c r="L337" s="1">
        <v>2097</v>
      </c>
      <c r="M337" s="1">
        <v>308000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308000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308000</v>
      </c>
      <c r="AJ337" s="1">
        <v>146</v>
      </c>
    </row>
    <row r="338" spans="1:36" x14ac:dyDescent="0.3">
      <c r="A338" s="1">
        <v>21</v>
      </c>
      <c r="B338" s="1" t="s">
        <v>14</v>
      </c>
      <c r="C338" s="1" t="s">
        <v>472</v>
      </c>
      <c r="D338" s="1" t="s">
        <v>16</v>
      </c>
      <c r="E338" s="1" t="s">
        <v>17</v>
      </c>
      <c r="F338" s="1" t="s">
        <v>37</v>
      </c>
      <c r="G338" s="1" t="s">
        <v>38</v>
      </c>
      <c r="H338" s="1" t="s">
        <v>495</v>
      </c>
      <c r="I338" s="1" t="s">
        <v>198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x14ac:dyDescent="0.3">
      <c r="A339" s="1">
        <v>22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29</v>
      </c>
      <c r="G339" s="1" t="s">
        <v>227</v>
      </c>
      <c r="H339" s="1" t="s">
        <v>496</v>
      </c>
      <c r="I339" s="1" t="s">
        <v>26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x14ac:dyDescent="0.3">
      <c r="A340" s="1">
        <v>23</v>
      </c>
      <c r="B340" s="1" t="s">
        <v>14</v>
      </c>
      <c r="C340" s="1" t="s">
        <v>472</v>
      </c>
      <c r="D340" s="1" t="s">
        <v>600</v>
      </c>
      <c r="E340" s="1" t="s">
        <v>17</v>
      </c>
      <c r="F340" s="1" t="s">
        <v>49</v>
      </c>
      <c r="G340" s="1" t="s">
        <v>101</v>
      </c>
      <c r="H340" s="1" t="s">
        <v>498</v>
      </c>
      <c r="I340" s="1" t="s">
        <v>49</v>
      </c>
      <c r="J340" s="1">
        <v>23</v>
      </c>
      <c r="K340" s="1">
        <v>841</v>
      </c>
      <c r="L340" s="1">
        <v>841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x14ac:dyDescent="0.3">
      <c r="A341" s="1">
        <v>24</v>
      </c>
      <c r="B341" s="1" t="s">
        <v>14</v>
      </c>
      <c r="C341" s="1" t="s">
        <v>472</v>
      </c>
      <c r="D341" s="1" t="s">
        <v>512</v>
      </c>
      <c r="E341" s="1" t="s">
        <v>17</v>
      </c>
      <c r="F341" s="1" t="s">
        <v>49</v>
      </c>
      <c r="G341" s="1" t="s">
        <v>101</v>
      </c>
      <c r="H341" s="1" t="s">
        <v>500</v>
      </c>
      <c r="I341" s="1" t="s">
        <v>49</v>
      </c>
      <c r="J341" s="1">
        <v>25</v>
      </c>
      <c r="K341" s="1">
        <v>2488</v>
      </c>
      <c r="L341" s="1">
        <v>2488</v>
      </c>
      <c r="M341" s="1">
        <v>247003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247003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247003</v>
      </c>
      <c r="AJ341" s="1">
        <v>99</v>
      </c>
    </row>
    <row r="342" spans="1:36" x14ac:dyDescent="0.3">
      <c r="A342" s="1">
        <v>25</v>
      </c>
      <c r="B342" s="1" t="s">
        <v>14</v>
      </c>
      <c r="C342" s="1" t="s">
        <v>472</v>
      </c>
      <c r="D342" s="1" t="s">
        <v>501</v>
      </c>
      <c r="E342" s="1" t="s">
        <v>17</v>
      </c>
      <c r="F342" s="1" t="s">
        <v>49</v>
      </c>
      <c r="G342" s="1" t="s">
        <v>101</v>
      </c>
      <c r="H342" s="1" t="s">
        <v>502</v>
      </c>
      <c r="I342" s="1" t="s">
        <v>49</v>
      </c>
      <c r="J342" s="1">
        <v>24</v>
      </c>
      <c r="K342" s="1">
        <v>1153</v>
      </c>
      <c r="L342" s="1">
        <v>1153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x14ac:dyDescent="0.3">
      <c r="A343" s="1">
        <v>26</v>
      </c>
      <c r="B343" s="1" t="s">
        <v>14</v>
      </c>
      <c r="C343" s="1" t="s">
        <v>472</v>
      </c>
      <c r="D343" s="1" t="s">
        <v>684</v>
      </c>
      <c r="E343" s="1" t="s">
        <v>17</v>
      </c>
      <c r="F343" s="1" t="s">
        <v>49</v>
      </c>
      <c r="G343" s="1" t="s">
        <v>101</v>
      </c>
      <c r="H343" s="1" t="s">
        <v>504</v>
      </c>
      <c r="I343" s="1" t="s">
        <v>49</v>
      </c>
      <c r="J343" s="1">
        <v>24</v>
      </c>
      <c r="K343" s="1">
        <v>1172</v>
      </c>
      <c r="L343" s="1">
        <v>1172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x14ac:dyDescent="0.3">
      <c r="A344" s="1">
        <v>27</v>
      </c>
      <c r="B344" s="1" t="s">
        <v>14</v>
      </c>
      <c r="C344" s="1" t="s">
        <v>472</v>
      </c>
      <c r="D344" s="1" t="s">
        <v>505</v>
      </c>
      <c r="E344" s="1" t="s">
        <v>17</v>
      </c>
      <c r="F344" s="1" t="s">
        <v>49</v>
      </c>
      <c r="G344" s="1" t="s">
        <v>101</v>
      </c>
      <c r="H344" s="1" t="s">
        <v>506</v>
      </c>
      <c r="I344" s="1" t="s">
        <v>49</v>
      </c>
      <c r="J344" s="1">
        <v>25</v>
      </c>
      <c r="K344" s="1">
        <v>1395</v>
      </c>
      <c r="L344" s="1">
        <v>1395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x14ac:dyDescent="0.3">
      <c r="A345" s="1">
        <v>28</v>
      </c>
      <c r="B345" s="1" t="s">
        <v>14</v>
      </c>
      <c r="C345" s="1" t="s">
        <v>472</v>
      </c>
      <c r="D345" s="1" t="s">
        <v>507</v>
      </c>
      <c r="E345" s="1" t="s">
        <v>17</v>
      </c>
      <c r="F345" s="1" t="s">
        <v>18</v>
      </c>
      <c r="G345" s="1" t="s">
        <v>107</v>
      </c>
      <c r="H345" s="1" t="s">
        <v>508</v>
      </c>
      <c r="I345" s="1" t="s">
        <v>21</v>
      </c>
      <c r="J345" s="1">
        <v>19</v>
      </c>
      <c r="K345" s="1">
        <v>1998</v>
      </c>
      <c r="L345" s="1">
        <v>1998</v>
      </c>
      <c r="M345" s="1">
        <v>302000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302000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302000</v>
      </c>
      <c r="AJ345" s="1">
        <v>151</v>
      </c>
    </row>
    <row r="346" spans="1:36" x14ac:dyDescent="0.3">
      <c r="A346" s="1">
        <v>29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49</v>
      </c>
      <c r="G346" s="1" t="s">
        <v>221</v>
      </c>
      <c r="H346" s="1" t="s">
        <v>509</v>
      </c>
      <c r="I346" s="1" t="s">
        <v>49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x14ac:dyDescent="0.3">
      <c r="A347" s="1">
        <v>30</v>
      </c>
      <c r="B347" s="1" t="s">
        <v>14</v>
      </c>
      <c r="C347" s="1" t="s">
        <v>472</v>
      </c>
      <c r="D347" s="1" t="s">
        <v>580</v>
      </c>
      <c r="E347" s="1" t="s">
        <v>17</v>
      </c>
      <c r="F347" s="1" t="s">
        <v>49</v>
      </c>
      <c r="G347" s="1" t="s">
        <v>101</v>
      </c>
      <c r="H347" s="1" t="s">
        <v>127</v>
      </c>
      <c r="I347" s="1" t="s">
        <v>49</v>
      </c>
      <c r="J347" s="1">
        <v>3</v>
      </c>
      <c r="K347" s="1">
        <v>286</v>
      </c>
      <c r="L347" s="1">
        <v>286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x14ac:dyDescent="0.3">
      <c r="A348" s="1">
        <v>31</v>
      </c>
      <c r="B348" s="1" t="s">
        <v>14</v>
      </c>
      <c r="C348" s="1" t="s">
        <v>472</v>
      </c>
      <c r="D348" s="1" t="s">
        <v>583</v>
      </c>
      <c r="E348" s="1" t="s">
        <v>17</v>
      </c>
      <c r="F348" s="1" t="s">
        <v>49</v>
      </c>
      <c r="G348" s="1" t="s">
        <v>101</v>
      </c>
      <c r="H348" s="1" t="s">
        <v>511</v>
      </c>
      <c r="I348" s="1" t="s">
        <v>49</v>
      </c>
      <c r="J348" s="1">
        <v>18</v>
      </c>
      <c r="K348" s="1">
        <v>907</v>
      </c>
      <c r="L348" s="1">
        <v>907</v>
      </c>
      <c r="M348" s="1">
        <v>0</v>
      </c>
      <c r="N348" s="1">
        <v>4600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4600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4600</v>
      </c>
      <c r="AJ348" s="1">
        <v>0</v>
      </c>
    </row>
    <row r="349" spans="1:36" x14ac:dyDescent="0.3">
      <c r="A349" s="1">
        <v>32</v>
      </c>
      <c r="B349" s="1" t="s">
        <v>14</v>
      </c>
      <c r="C349" s="1" t="s">
        <v>472</v>
      </c>
      <c r="D349" s="1" t="s">
        <v>499</v>
      </c>
      <c r="E349" s="1" t="s">
        <v>17</v>
      </c>
      <c r="F349" s="1" t="s">
        <v>29</v>
      </c>
      <c r="G349" s="1" t="s">
        <v>129</v>
      </c>
      <c r="H349" s="1" t="s">
        <v>513</v>
      </c>
      <c r="I349" s="1" t="s">
        <v>21</v>
      </c>
      <c r="J349" s="1">
        <v>23</v>
      </c>
      <c r="K349" s="1">
        <v>1400</v>
      </c>
      <c r="L349" s="1">
        <v>1400</v>
      </c>
      <c r="M349" s="1">
        <v>370000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7">
        <v>370000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7">
        <v>0</v>
      </c>
      <c r="AI349" s="7">
        <v>370000</v>
      </c>
      <c r="AJ349" s="1">
        <v>264</v>
      </c>
    </row>
    <row r="350" spans="1:36" x14ac:dyDescent="0.3">
      <c r="A350" s="1">
        <v>33</v>
      </c>
      <c r="B350" s="1" t="s">
        <v>14</v>
      </c>
      <c r="C350" s="1" t="s">
        <v>472</v>
      </c>
      <c r="D350" s="1" t="s">
        <v>514</v>
      </c>
      <c r="E350" s="1" t="s">
        <v>17</v>
      </c>
      <c r="F350" s="1" t="s">
        <v>29</v>
      </c>
      <c r="G350" s="1" t="s">
        <v>129</v>
      </c>
      <c r="H350" s="1" t="s">
        <v>515</v>
      </c>
      <c r="I350" s="1" t="s">
        <v>21</v>
      </c>
      <c r="J350" s="1">
        <v>22</v>
      </c>
      <c r="K350" s="1">
        <v>1131</v>
      </c>
      <c r="L350" s="1">
        <v>1131</v>
      </c>
      <c r="M350" s="1">
        <v>346000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7">
        <v>346000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7">
        <v>0</v>
      </c>
      <c r="AI350" s="7">
        <v>346000</v>
      </c>
      <c r="AJ350" s="1">
        <v>305</v>
      </c>
    </row>
    <row r="351" spans="1:36" x14ac:dyDescent="0.3">
      <c r="A351" s="1">
        <v>34</v>
      </c>
      <c r="B351" s="1" t="s">
        <v>14</v>
      </c>
      <c r="C351" s="1" t="s">
        <v>472</v>
      </c>
      <c r="D351" s="1" t="s">
        <v>16</v>
      </c>
      <c r="E351" s="1" t="s">
        <v>17</v>
      </c>
      <c r="F351" s="1" t="s">
        <v>29</v>
      </c>
      <c r="G351" s="1" t="s">
        <v>98</v>
      </c>
      <c r="H351" s="1" t="s">
        <v>516</v>
      </c>
      <c r="I351" s="1" t="s">
        <v>26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7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7">
        <v>0</v>
      </c>
      <c r="AI351" s="7">
        <v>0</v>
      </c>
      <c r="AJ351" s="1">
        <v>0</v>
      </c>
    </row>
    <row r="352" spans="1:36" x14ac:dyDescent="0.3">
      <c r="A352" s="1">
        <v>35</v>
      </c>
      <c r="B352" s="1" t="s">
        <v>14</v>
      </c>
      <c r="C352" s="1" t="s">
        <v>472</v>
      </c>
      <c r="D352" s="1" t="s">
        <v>700</v>
      </c>
      <c r="E352" s="1" t="s">
        <v>17</v>
      </c>
      <c r="F352" s="1" t="s">
        <v>29</v>
      </c>
      <c r="G352" s="1" t="s">
        <v>61</v>
      </c>
      <c r="H352" s="1" t="s">
        <v>518</v>
      </c>
      <c r="I352" s="1" t="s">
        <v>26</v>
      </c>
      <c r="J352" s="1">
        <v>23</v>
      </c>
      <c r="K352" s="1">
        <v>2139</v>
      </c>
      <c r="L352" s="1">
        <v>2139</v>
      </c>
      <c r="M352" s="1">
        <v>314402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7">
        <v>314402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7">
        <v>0</v>
      </c>
      <c r="AI352" s="7">
        <v>314402</v>
      </c>
      <c r="AJ352" s="1">
        <v>146</v>
      </c>
    </row>
    <row r="353" spans="1:36" x14ac:dyDescent="0.3">
      <c r="A353" s="1">
        <v>36</v>
      </c>
      <c r="B353" s="1" t="s">
        <v>14</v>
      </c>
      <c r="C353" s="1" t="s">
        <v>472</v>
      </c>
      <c r="D353" s="1" t="s">
        <v>585</v>
      </c>
      <c r="E353" s="1" t="s">
        <v>17</v>
      </c>
      <c r="F353" s="1" t="s">
        <v>29</v>
      </c>
      <c r="G353" s="1" t="s">
        <v>61</v>
      </c>
      <c r="H353" s="1" t="s">
        <v>520</v>
      </c>
      <c r="I353" s="1" t="s">
        <v>26</v>
      </c>
      <c r="J353" s="1">
        <v>23</v>
      </c>
      <c r="K353" s="1">
        <v>968</v>
      </c>
      <c r="L353" s="1">
        <v>968</v>
      </c>
      <c r="M353" s="1">
        <v>225000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225000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225000</v>
      </c>
      <c r="AJ353" s="1">
        <v>232</v>
      </c>
    </row>
    <row r="354" spans="1:36" x14ac:dyDescent="0.3">
      <c r="A354" s="1">
        <v>37</v>
      </c>
      <c r="B354" s="1" t="s">
        <v>14</v>
      </c>
      <c r="C354" s="1" t="s">
        <v>472</v>
      </c>
      <c r="D354" s="1" t="s">
        <v>497</v>
      </c>
      <c r="E354" s="1" t="s">
        <v>32</v>
      </c>
      <c r="F354" s="1" t="s">
        <v>29</v>
      </c>
      <c r="G354" s="1" t="s">
        <v>33</v>
      </c>
      <c r="H354" s="1" t="s">
        <v>226</v>
      </c>
      <c r="I354" s="1" t="s">
        <v>26</v>
      </c>
      <c r="J354" s="1">
        <v>24</v>
      </c>
      <c r="K354" s="1">
        <v>2286</v>
      </c>
      <c r="L354" s="1">
        <v>2286</v>
      </c>
      <c r="M354" s="1">
        <v>270000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7">
        <v>270000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7">
        <v>0</v>
      </c>
      <c r="AI354" s="7">
        <v>270000</v>
      </c>
      <c r="AJ354" s="1">
        <v>118</v>
      </c>
    </row>
    <row r="355" spans="1:36" x14ac:dyDescent="0.3">
      <c r="A355" s="1">
        <v>38</v>
      </c>
      <c r="B355" s="1" t="s">
        <v>14</v>
      </c>
      <c r="C355" s="1" t="s">
        <v>472</v>
      </c>
      <c r="D355" s="1" t="s">
        <v>586</v>
      </c>
      <c r="E355" s="1" t="s">
        <v>32</v>
      </c>
      <c r="F355" s="1" t="s">
        <v>29</v>
      </c>
      <c r="G355" s="1" t="s">
        <v>33</v>
      </c>
      <c r="H355" s="1" t="s">
        <v>522</v>
      </c>
      <c r="I355" s="1" t="s">
        <v>26</v>
      </c>
      <c r="J355" s="1">
        <v>21</v>
      </c>
      <c r="K355" s="1">
        <v>2007</v>
      </c>
      <c r="L355" s="1">
        <v>2007</v>
      </c>
      <c r="M355" s="1">
        <v>320000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320000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320000</v>
      </c>
      <c r="AJ355" s="1">
        <v>159</v>
      </c>
    </row>
    <row r="356" spans="1:36" x14ac:dyDescent="0.3">
      <c r="A356" s="1">
        <v>39</v>
      </c>
      <c r="B356" s="1" t="s">
        <v>14</v>
      </c>
      <c r="C356" s="1" t="s">
        <v>472</v>
      </c>
      <c r="D356" s="1" t="s">
        <v>16</v>
      </c>
      <c r="E356" s="1" t="s">
        <v>17</v>
      </c>
      <c r="F356" s="1" t="s">
        <v>29</v>
      </c>
      <c r="G356" s="1" t="s">
        <v>38</v>
      </c>
      <c r="H356" s="1" t="s">
        <v>523</v>
      </c>
      <c r="I356" s="1" t="s">
        <v>21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7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7">
        <v>0</v>
      </c>
      <c r="AI356" s="7">
        <v>0</v>
      </c>
      <c r="AJ356" s="1">
        <v>0</v>
      </c>
    </row>
    <row r="357" spans="1:36" x14ac:dyDescent="0.3">
      <c r="A357" s="1">
        <v>40</v>
      </c>
      <c r="B357" s="1" t="s">
        <v>14</v>
      </c>
      <c r="C357" s="1" t="s">
        <v>472</v>
      </c>
      <c r="D357" s="1" t="s">
        <v>486</v>
      </c>
      <c r="E357" s="1" t="s">
        <v>17</v>
      </c>
      <c r="F357" s="1" t="s">
        <v>29</v>
      </c>
      <c r="G357" s="1" t="s">
        <v>144</v>
      </c>
      <c r="H357" s="1" t="s">
        <v>285</v>
      </c>
      <c r="I357" s="1" t="s">
        <v>21</v>
      </c>
      <c r="J357" s="1">
        <v>10</v>
      </c>
      <c r="K357" s="1">
        <v>358</v>
      </c>
      <c r="L357" s="1">
        <v>358</v>
      </c>
      <c r="M357" s="1">
        <v>100000</v>
      </c>
      <c r="N357" s="1">
        <v>4200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7">
        <v>104200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7">
        <v>0</v>
      </c>
      <c r="AI357" s="7">
        <v>104200</v>
      </c>
      <c r="AJ357" s="1">
        <v>279</v>
      </c>
    </row>
    <row r="358" spans="1:36" x14ac:dyDescent="0.3">
      <c r="A358" s="1">
        <v>41</v>
      </c>
      <c r="B358" s="1" t="s">
        <v>14</v>
      </c>
      <c r="C358" s="1" t="s">
        <v>472</v>
      </c>
      <c r="D358" s="1" t="s">
        <v>16</v>
      </c>
      <c r="E358" s="1" t="s">
        <v>17</v>
      </c>
      <c r="F358" s="1" t="s">
        <v>49</v>
      </c>
      <c r="G358" s="1" t="s">
        <v>221</v>
      </c>
      <c r="H358" s="1" t="s">
        <v>524</v>
      </c>
      <c r="I358" s="1" t="s">
        <v>49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7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7">
        <v>0</v>
      </c>
      <c r="AI358" s="7">
        <v>0</v>
      </c>
      <c r="AJ358" s="1">
        <v>0</v>
      </c>
    </row>
    <row r="359" spans="1:36" x14ac:dyDescent="0.3">
      <c r="A359" s="1">
        <v>42</v>
      </c>
      <c r="B359" s="1" t="s">
        <v>14</v>
      </c>
      <c r="C359" s="1" t="s">
        <v>472</v>
      </c>
      <c r="D359" s="1" t="s">
        <v>16</v>
      </c>
      <c r="E359" s="1" t="s">
        <v>17</v>
      </c>
      <c r="F359" s="1" t="s">
        <v>37</v>
      </c>
      <c r="G359" s="1" t="s">
        <v>123</v>
      </c>
      <c r="H359" s="1" t="s">
        <v>525</v>
      </c>
      <c r="I359" s="1" t="s">
        <v>21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7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7">
        <v>0</v>
      </c>
      <c r="AI359" s="7">
        <v>0</v>
      </c>
      <c r="AJ359" s="1">
        <v>0</v>
      </c>
    </row>
    <row r="360" spans="1:36" x14ac:dyDescent="0.3">
      <c r="A360" s="1">
        <v>43</v>
      </c>
      <c r="B360" s="1" t="s">
        <v>14</v>
      </c>
      <c r="C360" s="1" t="s">
        <v>472</v>
      </c>
      <c r="D360" s="1" t="s">
        <v>16</v>
      </c>
      <c r="E360" s="1" t="s">
        <v>17</v>
      </c>
      <c r="F360" s="1" t="s">
        <v>49</v>
      </c>
      <c r="G360" s="1" t="s">
        <v>101</v>
      </c>
      <c r="H360" s="1" t="s">
        <v>526</v>
      </c>
      <c r="I360" s="1" t="s">
        <v>49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7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7">
        <v>0</v>
      </c>
      <c r="AI360" s="7">
        <v>0</v>
      </c>
      <c r="AJ360" s="1">
        <v>0</v>
      </c>
    </row>
    <row r="361" spans="1:36" x14ac:dyDescent="0.3">
      <c r="A361" s="1">
        <v>44</v>
      </c>
      <c r="B361" s="1" t="s">
        <v>14</v>
      </c>
      <c r="C361" s="1" t="s">
        <v>472</v>
      </c>
      <c r="D361" s="1" t="s">
        <v>16</v>
      </c>
      <c r="E361" s="1" t="s">
        <v>17</v>
      </c>
      <c r="F361" s="1" t="s">
        <v>29</v>
      </c>
      <c r="G361" s="1" t="s">
        <v>44</v>
      </c>
      <c r="H361" s="1" t="s">
        <v>527</v>
      </c>
      <c r="I361" s="1" t="s">
        <v>21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7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7">
        <v>0</v>
      </c>
      <c r="AI361" s="7">
        <v>0</v>
      </c>
      <c r="AJ361" s="1">
        <v>0</v>
      </c>
    </row>
    <row r="362" spans="1:36" x14ac:dyDescent="0.3">
      <c r="A362" s="1">
        <v>45</v>
      </c>
      <c r="B362" s="1" t="s">
        <v>14</v>
      </c>
      <c r="C362" s="1" t="s">
        <v>472</v>
      </c>
      <c r="D362" s="1" t="s">
        <v>16</v>
      </c>
      <c r="E362" s="1" t="s">
        <v>17</v>
      </c>
      <c r="F362" s="1" t="s">
        <v>29</v>
      </c>
      <c r="G362" s="1" t="s">
        <v>44</v>
      </c>
      <c r="H362" s="1" t="s">
        <v>528</v>
      </c>
      <c r="I362" s="1" t="s">
        <v>21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7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7">
        <v>0</v>
      </c>
      <c r="AI362" s="7">
        <v>0</v>
      </c>
      <c r="AJ362" s="1">
        <v>0</v>
      </c>
    </row>
    <row r="363" spans="1:36" x14ac:dyDescent="0.3">
      <c r="A363" s="1">
        <v>46</v>
      </c>
      <c r="B363" s="1" t="s">
        <v>14</v>
      </c>
      <c r="C363" s="1" t="s">
        <v>472</v>
      </c>
      <c r="D363" s="1" t="s">
        <v>16</v>
      </c>
      <c r="E363" s="1" t="s">
        <v>17</v>
      </c>
      <c r="F363" s="1" t="s">
        <v>29</v>
      </c>
      <c r="G363" s="1" t="s">
        <v>44</v>
      </c>
      <c r="H363" s="1" t="s">
        <v>529</v>
      </c>
      <c r="I363" s="1" t="s">
        <v>21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7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7">
        <v>0</v>
      </c>
      <c r="AI363" s="7">
        <v>0</v>
      </c>
      <c r="AJ363" s="1">
        <v>0</v>
      </c>
    </row>
    <row r="364" spans="1:36" x14ac:dyDescent="0.3">
      <c r="A364" s="1">
        <v>47</v>
      </c>
      <c r="B364" s="1" t="s">
        <v>14</v>
      </c>
      <c r="C364" s="1" t="s">
        <v>472</v>
      </c>
      <c r="D364" s="1" t="s">
        <v>16</v>
      </c>
      <c r="E364" s="1" t="s">
        <v>17</v>
      </c>
      <c r="F364" s="1" t="s">
        <v>29</v>
      </c>
      <c r="G364" s="1" t="s">
        <v>44</v>
      </c>
      <c r="H364" s="1" t="s">
        <v>530</v>
      </c>
      <c r="I364" s="1" t="s">
        <v>21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7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7">
        <v>0</v>
      </c>
      <c r="AI364" s="7">
        <v>0</v>
      </c>
      <c r="AJ364" s="1">
        <v>0</v>
      </c>
    </row>
    <row r="365" spans="1:36" x14ac:dyDescent="0.3">
      <c r="A365" s="1">
        <v>48</v>
      </c>
      <c r="B365" s="1" t="s">
        <v>14</v>
      </c>
      <c r="C365" s="1" t="s">
        <v>472</v>
      </c>
      <c r="D365" s="1" t="s">
        <v>16</v>
      </c>
      <c r="E365" s="1" t="s">
        <v>17</v>
      </c>
      <c r="F365" s="1" t="s">
        <v>29</v>
      </c>
      <c r="G365" s="1" t="s">
        <v>44</v>
      </c>
      <c r="H365" s="1" t="s">
        <v>531</v>
      </c>
      <c r="I365" s="1" t="s">
        <v>21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7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7">
        <v>0</v>
      </c>
      <c r="AI365" s="7">
        <v>0</v>
      </c>
      <c r="AJ365" s="1">
        <v>0</v>
      </c>
    </row>
    <row r="366" spans="1:36" x14ac:dyDescent="0.3">
      <c r="A366" s="1">
        <v>49</v>
      </c>
      <c r="B366" s="1" t="s">
        <v>14</v>
      </c>
      <c r="C366" s="1" t="s">
        <v>472</v>
      </c>
      <c r="D366" s="1" t="s">
        <v>16</v>
      </c>
      <c r="E366" s="1" t="s">
        <v>17</v>
      </c>
      <c r="F366" s="1" t="s">
        <v>29</v>
      </c>
      <c r="G366" s="1" t="s">
        <v>44</v>
      </c>
      <c r="H366" s="1" t="s">
        <v>532</v>
      </c>
      <c r="I366" s="1" t="s">
        <v>21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7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7">
        <v>0</v>
      </c>
      <c r="AI366" s="7">
        <v>0</v>
      </c>
      <c r="AJ366" s="1">
        <v>0</v>
      </c>
    </row>
    <row r="367" spans="1:36" x14ac:dyDescent="0.3">
      <c r="A367" s="1">
        <v>50</v>
      </c>
      <c r="B367" s="1" t="s">
        <v>14</v>
      </c>
      <c r="C367" s="1" t="s">
        <v>472</v>
      </c>
      <c r="D367" s="1" t="s">
        <v>16</v>
      </c>
      <c r="E367" s="1" t="s">
        <v>17</v>
      </c>
      <c r="F367" s="1" t="s">
        <v>37</v>
      </c>
      <c r="G367" s="1" t="s">
        <v>533</v>
      </c>
      <c r="H367" s="1" t="s">
        <v>534</v>
      </c>
      <c r="I367" s="1" t="s">
        <v>21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7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7">
        <v>0</v>
      </c>
      <c r="AI367" s="7">
        <v>0</v>
      </c>
      <c r="AJ367" s="1">
        <v>0</v>
      </c>
    </row>
    <row r="368" spans="1:36" x14ac:dyDescent="0.3">
      <c r="A368" s="1">
        <v>51</v>
      </c>
      <c r="B368" s="1" t="s">
        <v>14</v>
      </c>
      <c r="C368" s="1" t="s">
        <v>472</v>
      </c>
      <c r="D368" s="1" t="s">
        <v>16</v>
      </c>
      <c r="E368" s="1" t="s">
        <v>17</v>
      </c>
      <c r="F368" s="1" t="s">
        <v>18</v>
      </c>
      <c r="G368" s="1" t="s">
        <v>368</v>
      </c>
      <c r="H368" s="1" t="s">
        <v>535</v>
      </c>
      <c r="I368" s="1" t="s">
        <v>21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7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7">
        <v>0</v>
      </c>
      <c r="AI368" s="7">
        <v>0</v>
      </c>
      <c r="AJ368" s="1">
        <v>0</v>
      </c>
    </row>
    <row r="369" spans="1:36" x14ac:dyDescent="0.3">
      <c r="A369" s="1">
        <v>52</v>
      </c>
      <c r="B369" s="1" t="s">
        <v>14</v>
      </c>
      <c r="C369" s="1" t="s">
        <v>472</v>
      </c>
      <c r="D369" s="1" t="s">
        <v>16</v>
      </c>
      <c r="E369" s="1" t="s">
        <v>17</v>
      </c>
      <c r="F369" s="1" t="s">
        <v>18</v>
      </c>
      <c r="G369" s="1" t="s">
        <v>368</v>
      </c>
      <c r="H369" s="1" t="s">
        <v>536</v>
      </c>
      <c r="I369" s="1" t="s">
        <v>21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7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7">
        <v>0</v>
      </c>
      <c r="AI369" s="7">
        <v>0</v>
      </c>
      <c r="AJ369" s="1">
        <v>0</v>
      </c>
    </row>
    <row r="370" spans="1:36" x14ac:dyDescent="0.3">
      <c r="A370" s="1">
        <v>53</v>
      </c>
      <c r="B370" s="1" t="s">
        <v>14</v>
      </c>
      <c r="C370" s="1" t="s">
        <v>472</v>
      </c>
      <c r="D370" s="1" t="s">
        <v>16</v>
      </c>
      <c r="E370" s="1" t="s">
        <v>17</v>
      </c>
      <c r="F370" s="1" t="s">
        <v>18</v>
      </c>
      <c r="G370" s="1" t="s">
        <v>368</v>
      </c>
      <c r="H370" s="1" t="s">
        <v>537</v>
      </c>
      <c r="I370" s="1" t="s">
        <v>21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7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7">
        <v>0</v>
      </c>
      <c r="AI370" s="7">
        <v>0</v>
      </c>
      <c r="AJ370" s="1">
        <v>0</v>
      </c>
    </row>
    <row r="371" spans="1:36" x14ac:dyDescent="0.3">
      <c r="A371" s="1">
        <v>54</v>
      </c>
      <c r="B371" s="1" t="s">
        <v>14</v>
      </c>
      <c r="C371" s="1" t="s">
        <v>472</v>
      </c>
      <c r="D371" s="1" t="s">
        <v>16</v>
      </c>
      <c r="E371" s="1" t="s">
        <v>17</v>
      </c>
      <c r="F371" s="1" t="s">
        <v>18</v>
      </c>
      <c r="G371" s="1" t="s">
        <v>368</v>
      </c>
      <c r="H371" s="1" t="s">
        <v>538</v>
      </c>
      <c r="I371" s="1" t="s">
        <v>21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7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7">
        <v>0</v>
      </c>
      <c r="AI371" s="7">
        <v>0</v>
      </c>
      <c r="AJ371" s="1">
        <v>0</v>
      </c>
    </row>
    <row r="372" spans="1:36" x14ac:dyDescent="0.3">
      <c r="A372" s="1">
        <v>55</v>
      </c>
      <c r="B372" s="1" t="s">
        <v>14</v>
      </c>
      <c r="C372" s="1" t="s">
        <v>472</v>
      </c>
      <c r="D372" s="1" t="s">
        <v>16</v>
      </c>
      <c r="E372" s="1" t="s">
        <v>17</v>
      </c>
      <c r="F372" s="1" t="s">
        <v>18</v>
      </c>
      <c r="G372" s="1" t="s">
        <v>368</v>
      </c>
      <c r="H372" s="1" t="s">
        <v>539</v>
      </c>
      <c r="I372" s="1" t="s">
        <v>21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7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7">
        <v>0</v>
      </c>
      <c r="AI372" s="7">
        <v>0</v>
      </c>
      <c r="AJ372" s="1">
        <v>0</v>
      </c>
    </row>
    <row r="373" spans="1:36" x14ac:dyDescent="0.3">
      <c r="A373" s="1">
        <v>56</v>
      </c>
      <c r="B373" s="1" t="s">
        <v>14</v>
      </c>
      <c r="C373" s="1" t="s">
        <v>472</v>
      </c>
      <c r="D373" s="1" t="s">
        <v>16</v>
      </c>
      <c r="E373" s="1" t="s">
        <v>17</v>
      </c>
      <c r="F373" s="1" t="s">
        <v>29</v>
      </c>
      <c r="G373" s="1" t="s">
        <v>246</v>
      </c>
      <c r="H373" s="1" t="s">
        <v>540</v>
      </c>
      <c r="I373" s="1" t="s">
        <v>26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7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7">
        <v>0</v>
      </c>
      <c r="AI373" s="7">
        <v>0</v>
      </c>
      <c r="AJ373" s="1">
        <v>0</v>
      </c>
    </row>
    <row r="374" spans="1:36" x14ac:dyDescent="0.3">
      <c r="A374" s="2"/>
      <c r="B374" s="2" t="s">
        <v>47</v>
      </c>
      <c r="C374" s="2" t="s">
        <v>472</v>
      </c>
      <c r="D374" s="2"/>
      <c r="E374" s="2"/>
      <c r="F374" s="2"/>
      <c r="G374" s="2"/>
      <c r="H374" s="2"/>
      <c r="I374" s="2"/>
      <c r="J374" s="2"/>
      <c r="K374" s="2">
        <v>23815</v>
      </c>
      <c r="L374" s="2">
        <v>23815</v>
      </c>
      <c r="M374" s="2">
        <v>2802405</v>
      </c>
      <c r="N374" s="2">
        <v>8800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2811205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2811205</v>
      </c>
      <c r="AJ374" s="2"/>
    </row>
    <row r="375" spans="1:36" x14ac:dyDescent="0.3">
      <c r="A375" s="1">
        <v>1</v>
      </c>
      <c r="B375" s="1" t="s">
        <v>14</v>
      </c>
      <c r="C375" s="1" t="s">
        <v>541</v>
      </c>
      <c r="D375" s="1" t="s">
        <v>701</v>
      </c>
      <c r="E375" s="1" t="s">
        <v>17</v>
      </c>
      <c r="F375" s="1" t="s">
        <v>49</v>
      </c>
      <c r="G375" s="1" t="s">
        <v>88</v>
      </c>
      <c r="H375" s="1" t="s">
        <v>95</v>
      </c>
      <c r="I375" s="1" t="s">
        <v>49</v>
      </c>
      <c r="J375" s="1">
        <v>16</v>
      </c>
      <c r="K375" s="1">
        <v>746</v>
      </c>
      <c r="L375" s="1">
        <v>746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7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7">
        <v>0</v>
      </c>
      <c r="AI375" s="7">
        <v>0</v>
      </c>
      <c r="AJ375" s="1">
        <v>0</v>
      </c>
    </row>
    <row r="376" spans="1:36" x14ac:dyDescent="0.3">
      <c r="A376" s="2"/>
      <c r="B376" s="2" t="s">
        <v>47</v>
      </c>
      <c r="C376" s="2" t="s">
        <v>541</v>
      </c>
      <c r="D376" s="2"/>
      <c r="E376" s="2"/>
      <c r="F376" s="2"/>
      <c r="G376" s="2"/>
      <c r="H376" s="2"/>
      <c r="I376" s="2"/>
      <c r="J376" s="2"/>
      <c r="K376" s="2">
        <v>746</v>
      </c>
      <c r="L376" s="2">
        <v>746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/>
    </row>
    <row r="377" spans="1:36" x14ac:dyDescent="0.3">
      <c r="A377" s="1">
        <v>1</v>
      </c>
      <c r="B377" s="1" t="s">
        <v>14</v>
      </c>
      <c r="C377" s="1" t="s">
        <v>547</v>
      </c>
      <c r="D377" s="1" t="s">
        <v>313</v>
      </c>
      <c r="E377" s="1" t="s">
        <v>17</v>
      </c>
      <c r="F377" s="1" t="s">
        <v>49</v>
      </c>
      <c r="G377" s="1" t="s">
        <v>101</v>
      </c>
      <c r="H377" s="1" t="s">
        <v>102</v>
      </c>
      <c r="I377" s="1" t="s">
        <v>49</v>
      </c>
      <c r="J377" s="1">
        <v>7</v>
      </c>
      <c r="K377" s="1">
        <v>511</v>
      </c>
      <c r="L377" s="1">
        <v>511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7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7">
        <v>0</v>
      </c>
      <c r="AI377" s="7">
        <v>0</v>
      </c>
      <c r="AJ377" s="1">
        <v>0</v>
      </c>
    </row>
    <row r="378" spans="1:36" x14ac:dyDescent="0.3">
      <c r="A378" s="1">
        <v>2</v>
      </c>
      <c r="B378" s="1" t="s">
        <v>14</v>
      </c>
      <c r="C378" s="1" t="s">
        <v>547</v>
      </c>
      <c r="D378" s="1" t="s">
        <v>313</v>
      </c>
      <c r="E378" s="1" t="s">
        <v>17</v>
      </c>
      <c r="F378" s="1" t="s">
        <v>29</v>
      </c>
      <c r="G378" s="1" t="s">
        <v>144</v>
      </c>
      <c r="H378" s="1" t="s">
        <v>546</v>
      </c>
      <c r="I378" s="1" t="s">
        <v>21</v>
      </c>
      <c r="J378" s="1">
        <v>7</v>
      </c>
      <c r="K378" s="1">
        <v>1477</v>
      </c>
      <c r="L378" s="1">
        <v>1477</v>
      </c>
      <c r="M378" s="1">
        <v>170000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7">
        <v>170000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7">
        <v>0</v>
      </c>
      <c r="AI378" s="7">
        <v>170000</v>
      </c>
      <c r="AJ378" s="1">
        <v>115</v>
      </c>
    </row>
    <row r="379" spans="1:36" x14ac:dyDescent="0.3">
      <c r="A379" s="1">
        <v>3</v>
      </c>
      <c r="B379" s="1" t="s">
        <v>14</v>
      </c>
      <c r="C379" s="1" t="s">
        <v>547</v>
      </c>
      <c r="D379" s="1" t="s">
        <v>16</v>
      </c>
      <c r="E379" s="1" t="s">
        <v>17</v>
      </c>
      <c r="F379" s="1" t="s">
        <v>29</v>
      </c>
      <c r="G379" s="1" t="s">
        <v>44</v>
      </c>
      <c r="H379" s="1" t="s">
        <v>548</v>
      </c>
      <c r="I379" s="1" t="s">
        <v>21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7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7">
        <v>0</v>
      </c>
      <c r="AI379" s="7">
        <v>0</v>
      </c>
      <c r="AJ379" s="1">
        <v>0</v>
      </c>
    </row>
    <row r="380" spans="1:36" x14ac:dyDescent="0.3">
      <c r="A380" s="2"/>
      <c r="B380" s="2" t="s">
        <v>47</v>
      </c>
      <c r="C380" s="2" t="s">
        <v>547</v>
      </c>
      <c r="D380" s="2"/>
      <c r="E380" s="2"/>
      <c r="F380" s="2"/>
      <c r="G380" s="2"/>
      <c r="H380" s="2"/>
      <c r="I380" s="2"/>
      <c r="J380" s="2"/>
      <c r="K380" s="2">
        <v>1988</v>
      </c>
      <c r="L380" s="2">
        <v>1988</v>
      </c>
      <c r="M380" s="2">
        <v>170000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170000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170000</v>
      </c>
      <c r="AJ380" s="2"/>
    </row>
    <row r="381" spans="1:36" x14ac:dyDescent="0.3">
      <c r="A381" s="2"/>
      <c r="B381" s="2" t="s">
        <v>12</v>
      </c>
      <c r="C381" s="2" t="s">
        <v>14</v>
      </c>
      <c r="D381" s="2"/>
      <c r="E381" s="2"/>
      <c r="F381" s="2"/>
      <c r="G381" s="2"/>
      <c r="H381" s="2"/>
      <c r="I381" s="2"/>
      <c r="J381" s="2"/>
      <c r="K381" s="2">
        <v>233814</v>
      </c>
      <c r="L381" s="2">
        <v>233751</v>
      </c>
      <c r="M381" s="2">
        <v>27914670</v>
      </c>
      <c r="N381" s="2">
        <v>22900</v>
      </c>
      <c r="O381" s="2">
        <v>0</v>
      </c>
      <c r="P381" s="2">
        <v>0</v>
      </c>
      <c r="Q381" s="2">
        <v>697000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28634570</v>
      </c>
      <c r="X381" s="2">
        <v>0</v>
      </c>
      <c r="Y381" s="2">
        <v>0</v>
      </c>
      <c r="Z381" s="2">
        <v>2800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2800</v>
      </c>
      <c r="AI381" s="2">
        <v>28637370</v>
      </c>
      <c r="AJ381" s="2"/>
    </row>
    <row r="382" spans="1:36" x14ac:dyDescent="0.3">
      <c r="A382" s="3">
        <v>366</v>
      </c>
      <c r="B382" s="3"/>
      <c r="C382" s="3"/>
      <c r="D382" s="3"/>
      <c r="E382" s="3"/>
      <c r="F382" s="3"/>
      <c r="G382" s="3"/>
      <c r="H382" s="3"/>
      <c r="I382" s="3"/>
      <c r="J382" s="3"/>
      <c r="K382" s="3">
        <v>233814</v>
      </c>
      <c r="L382" s="3">
        <v>233751</v>
      </c>
      <c r="M382" s="3">
        <v>27914670</v>
      </c>
      <c r="N382" s="3">
        <v>22900</v>
      </c>
      <c r="O382" s="3">
        <v>0</v>
      </c>
      <c r="P382" s="3">
        <v>0</v>
      </c>
      <c r="Q382" s="3">
        <v>697000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28634570</v>
      </c>
      <c r="X382" s="3">
        <v>0</v>
      </c>
      <c r="Y382" s="3">
        <v>0</v>
      </c>
      <c r="Z382" s="3">
        <v>2800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2800</v>
      </c>
      <c r="AI382" s="3">
        <v>28637370</v>
      </c>
      <c r="AJ382" s="3"/>
    </row>
    <row r="383" spans="1:3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7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7"/>
      <c r="AJ383" s="1"/>
    </row>
  </sheetData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0.79998168889431442"/>
  </sheetPr>
  <dimension ref="A1:AQ358"/>
  <sheetViews>
    <sheetView topLeftCell="A271" zoomScale="70" zoomScaleNormal="70" workbookViewId="0">
      <selection activeCell="K357" sqref="K357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21" bestFit="1" customWidth="1"/>
    <col min="8" max="8" width="24.37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640</v>
      </c>
      <c r="B1" s="114" t="s">
        <v>667</v>
      </c>
      <c r="C1" s="116" t="s">
        <v>642</v>
      </c>
      <c r="D1" s="116" t="s">
        <v>668</v>
      </c>
      <c r="E1" s="114" t="s">
        <v>669</v>
      </c>
      <c r="F1" s="114" t="s">
        <v>670</v>
      </c>
      <c r="G1" s="114" t="s">
        <v>671</v>
      </c>
      <c r="H1" s="114" t="s">
        <v>672</v>
      </c>
      <c r="I1" s="114" t="s">
        <v>552</v>
      </c>
      <c r="J1" s="114" t="s">
        <v>649</v>
      </c>
      <c r="K1" s="115" t="s">
        <v>673</v>
      </c>
      <c r="L1" s="115" t="s">
        <v>651</v>
      </c>
      <c r="M1" s="110" t="s">
        <v>674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675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676</v>
      </c>
      <c r="AJ1" s="113" t="s">
        <v>677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678</v>
      </c>
      <c r="AI2" s="113"/>
      <c r="AJ2" s="113" t="s">
        <v>639</v>
      </c>
    </row>
    <row r="3" spans="1:43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28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12</v>
      </c>
      <c r="K6" s="1">
        <v>970</v>
      </c>
      <c r="L6" s="1">
        <v>970</v>
      </c>
      <c r="M6" s="1">
        <v>112000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112000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112000</v>
      </c>
      <c r="AJ6" s="1">
        <v>115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28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12</v>
      </c>
      <c r="K7" s="1">
        <v>863</v>
      </c>
      <c r="L7" s="1">
        <v>863</v>
      </c>
      <c r="M7" s="1">
        <v>160000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160000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160000</v>
      </c>
      <c r="AJ7" s="1">
        <v>185</v>
      </c>
    </row>
    <row r="8" spans="1:43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x14ac:dyDescent="0.3">
      <c r="A12" s="1">
        <v>10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0</v>
      </c>
      <c r="AJ12" s="1">
        <v>0</v>
      </c>
    </row>
    <row r="13" spans="1:43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1833</v>
      </c>
      <c r="L14" s="2">
        <v>1833</v>
      </c>
      <c r="M14" s="2">
        <v>272000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272000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272000</v>
      </c>
      <c r="AJ14" s="2"/>
    </row>
    <row r="15" spans="1:43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15</v>
      </c>
      <c r="K17" s="1">
        <v>1028</v>
      </c>
      <c r="L17" s="1">
        <v>1028</v>
      </c>
      <c r="M17" s="1">
        <v>90000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90000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90000</v>
      </c>
      <c r="AJ17" s="1">
        <v>87</v>
      </c>
    </row>
    <row r="18" spans="1:36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18</v>
      </c>
      <c r="K19" s="1">
        <v>1736</v>
      </c>
      <c r="L19" s="1">
        <v>1736</v>
      </c>
      <c r="M19" s="1">
        <v>170000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170000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170000</v>
      </c>
      <c r="AJ19" s="1">
        <v>97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2764</v>
      </c>
      <c r="L20" s="2">
        <v>2764</v>
      </c>
      <c r="M20" s="2">
        <v>260000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260000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260000</v>
      </c>
      <c r="AJ20" s="2"/>
    </row>
    <row r="21" spans="1:36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x14ac:dyDescent="0.3">
      <c r="A34" s="1">
        <v>14</v>
      </c>
      <c r="B34" s="1" t="s">
        <v>14</v>
      </c>
      <c r="C34" s="1" t="s">
        <v>60</v>
      </c>
      <c r="D34" s="1" t="s">
        <v>679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1</v>
      </c>
      <c r="K34" s="1">
        <v>106</v>
      </c>
      <c r="L34" s="1">
        <v>106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0</v>
      </c>
      <c r="AJ34" s="1">
        <v>0</v>
      </c>
    </row>
    <row r="35" spans="1:36" x14ac:dyDescent="0.3">
      <c r="A35" s="1">
        <v>15</v>
      </c>
      <c r="B35" s="1" t="s">
        <v>14</v>
      </c>
      <c r="C35" s="1" t="s">
        <v>60</v>
      </c>
      <c r="D35" s="1" t="s">
        <v>81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1</v>
      </c>
      <c r="K35" s="1">
        <v>208</v>
      </c>
      <c r="L35" s="1">
        <v>208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16</v>
      </c>
      <c r="E37" s="1" t="s">
        <v>17</v>
      </c>
      <c r="F37" s="1" t="s">
        <v>29</v>
      </c>
      <c r="G37" s="1" t="s">
        <v>85</v>
      </c>
      <c r="H37" s="1" t="s">
        <v>86</v>
      </c>
      <c r="I37" s="1" t="s">
        <v>26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0</v>
      </c>
      <c r="AJ37" s="1">
        <v>0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470</v>
      </c>
      <c r="E38" s="1" t="s">
        <v>17</v>
      </c>
      <c r="F38" s="1" t="s">
        <v>49</v>
      </c>
      <c r="G38" s="1" t="s">
        <v>88</v>
      </c>
      <c r="H38" s="1" t="s">
        <v>89</v>
      </c>
      <c r="I38" s="1" t="s">
        <v>49</v>
      </c>
      <c r="J38" s="1">
        <v>16</v>
      </c>
      <c r="K38" s="1">
        <v>933</v>
      </c>
      <c r="L38" s="1">
        <v>933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0</v>
      </c>
      <c r="AJ38" s="1">
        <v>0</v>
      </c>
    </row>
    <row r="39" spans="1:36" x14ac:dyDescent="0.3">
      <c r="A39" s="1">
        <v>19</v>
      </c>
      <c r="B39" s="1" t="s">
        <v>14</v>
      </c>
      <c r="C39" s="1" t="s">
        <v>60</v>
      </c>
      <c r="D39" s="1" t="s">
        <v>131</v>
      </c>
      <c r="E39" s="1" t="s">
        <v>17</v>
      </c>
      <c r="F39" s="1" t="s">
        <v>49</v>
      </c>
      <c r="G39" s="1" t="s">
        <v>88</v>
      </c>
      <c r="H39" s="1" t="s">
        <v>91</v>
      </c>
      <c r="I39" s="1" t="s">
        <v>49</v>
      </c>
      <c r="J39" s="1">
        <v>23</v>
      </c>
      <c r="K39" s="1">
        <v>1782</v>
      </c>
      <c r="L39" s="1">
        <v>1782</v>
      </c>
      <c r="M39" s="1">
        <v>0</v>
      </c>
      <c r="N39" s="1">
        <v>0</v>
      </c>
      <c r="O39" s="1">
        <v>0</v>
      </c>
      <c r="P39" s="1">
        <v>0</v>
      </c>
      <c r="Q39" s="1">
        <v>25000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25000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25000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92</v>
      </c>
      <c r="E40" s="1" t="s">
        <v>17</v>
      </c>
      <c r="F40" s="1" t="s">
        <v>49</v>
      </c>
      <c r="G40" s="1" t="s">
        <v>88</v>
      </c>
      <c r="H40" s="1" t="s">
        <v>93</v>
      </c>
      <c r="I40" s="1" t="s">
        <v>49</v>
      </c>
      <c r="J40" s="1">
        <v>23</v>
      </c>
      <c r="K40" s="1">
        <v>1997</v>
      </c>
      <c r="L40" s="1">
        <v>1997</v>
      </c>
      <c r="M40" s="1">
        <v>124418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124418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124418</v>
      </c>
      <c r="AJ40" s="1">
        <v>62</v>
      </c>
    </row>
    <row r="41" spans="1:36" x14ac:dyDescent="0.3">
      <c r="A41" s="1">
        <v>21</v>
      </c>
      <c r="B41" s="1" t="s">
        <v>14</v>
      </c>
      <c r="C41" s="1" t="s">
        <v>60</v>
      </c>
      <c r="D41" s="1" t="s">
        <v>554</v>
      </c>
      <c r="E41" s="1" t="s">
        <v>17</v>
      </c>
      <c r="F41" s="1" t="s">
        <v>29</v>
      </c>
      <c r="G41" s="1" t="s">
        <v>30</v>
      </c>
      <c r="H41" s="1" t="s">
        <v>97</v>
      </c>
      <c r="I41" s="1" t="s">
        <v>26</v>
      </c>
      <c r="J41" s="1">
        <v>22</v>
      </c>
      <c r="K41" s="1">
        <v>2176</v>
      </c>
      <c r="L41" s="1">
        <v>2176</v>
      </c>
      <c r="M41" s="1">
        <v>270000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270000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270000</v>
      </c>
      <c r="AJ41" s="1">
        <v>124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16</v>
      </c>
      <c r="E42" s="1" t="s">
        <v>17</v>
      </c>
      <c r="F42" s="1" t="s">
        <v>29</v>
      </c>
      <c r="G42" s="1" t="s">
        <v>98</v>
      </c>
      <c r="H42" s="1" t="s">
        <v>99</v>
      </c>
      <c r="I42" s="1" t="s">
        <v>26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0</v>
      </c>
      <c r="AJ42" s="1">
        <v>0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128</v>
      </c>
      <c r="E43" s="1" t="s">
        <v>17</v>
      </c>
      <c r="F43" s="1" t="s">
        <v>49</v>
      </c>
      <c r="G43" s="1" t="s">
        <v>101</v>
      </c>
      <c r="H43" s="1" t="s">
        <v>544</v>
      </c>
      <c r="I43" s="1" t="s">
        <v>49</v>
      </c>
      <c r="J43" s="1">
        <v>24</v>
      </c>
      <c r="K43" s="1">
        <v>3003</v>
      </c>
      <c r="L43" s="1">
        <v>3003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0</v>
      </c>
      <c r="AJ43" s="1">
        <v>0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588</v>
      </c>
      <c r="E44" s="1" t="s">
        <v>17</v>
      </c>
      <c r="F44" s="1" t="s">
        <v>49</v>
      </c>
      <c r="G44" s="1" t="s">
        <v>101</v>
      </c>
      <c r="H44" s="1" t="s">
        <v>102</v>
      </c>
      <c r="I44" s="1" t="s">
        <v>49</v>
      </c>
      <c r="J44" s="1">
        <v>10</v>
      </c>
      <c r="K44" s="1">
        <v>1413</v>
      </c>
      <c r="L44" s="1">
        <v>1413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0</v>
      </c>
      <c r="AJ44" s="1">
        <v>0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106</v>
      </c>
      <c r="E45" s="1" t="s">
        <v>17</v>
      </c>
      <c r="F45" s="1" t="s">
        <v>18</v>
      </c>
      <c r="G45" s="1" t="s">
        <v>107</v>
      </c>
      <c r="H45" s="1" t="s">
        <v>108</v>
      </c>
      <c r="I45" s="1" t="s">
        <v>21</v>
      </c>
      <c r="J45" s="1">
        <v>4</v>
      </c>
      <c r="K45" s="1">
        <v>129</v>
      </c>
      <c r="L45" s="1">
        <v>129</v>
      </c>
      <c r="M45" s="1">
        <v>0</v>
      </c>
      <c r="N45" s="1">
        <v>0</v>
      </c>
      <c r="O45" s="1">
        <v>0</v>
      </c>
      <c r="P45" s="1">
        <v>0</v>
      </c>
      <c r="Q45" s="1">
        <v>25000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25000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25000</v>
      </c>
      <c r="AJ45" s="1">
        <v>0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591</v>
      </c>
      <c r="E46" s="1" t="s">
        <v>17</v>
      </c>
      <c r="F46" s="1" t="s">
        <v>18</v>
      </c>
      <c r="G46" s="1" t="s">
        <v>107</v>
      </c>
      <c r="H46" s="1" t="s">
        <v>110</v>
      </c>
      <c r="I46" s="1" t="s">
        <v>21</v>
      </c>
      <c r="J46" s="1">
        <v>19</v>
      </c>
      <c r="K46" s="1">
        <v>1157</v>
      </c>
      <c r="L46" s="1">
        <v>1157</v>
      </c>
      <c r="M46" s="1">
        <v>180000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180000</v>
      </c>
      <c r="X46" s="1">
        <v>0</v>
      </c>
      <c r="Y46" s="1">
        <v>0</v>
      </c>
      <c r="Z46" s="1">
        <v>6000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6000</v>
      </c>
      <c r="AI46" s="7">
        <v>186000</v>
      </c>
      <c r="AJ46" s="1">
        <v>155</v>
      </c>
    </row>
    <row r="47" spans="1:36" x14ac:dyDescent="0.3">
      <c r="A47" s="1">
        <v>27</v>
      </c>
      <c r="B47" s="1" t="s">
        <v>14</v>
      </c>
      <c r="C47" s="1" t="s">
        <v>60</v>
      </c>
      <c r="D47" s="1" t="s">
        <v>589</v>
      </c>
      <c r="E47" s="1" t="s">
        <v>17</v>
      </c>
      <c r="F47" s="1" t="s">
        <v>40</v>
      </c>
      <c r="G47" s="1" t="s">
        <v>55</v>
      </c>
      <c r="H47" s="1" t="s">
        <v>112</v>
      </c>
      <c r="I47" s="1" t="s">
        <v>21</v>
      </c>
      <c r="J47" s="1">
        <v>22</v>
      </c>
      <c r="K47" s="1">
        <v>1996</v>
      </c>
      <c r="L47" s="1">
        <v>1996</v>
      </c>
      <c r="M47" s="1">
        <v>316000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316000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316000</v>
      </c>
      <c r="AJ47" s="1">
        <v>158</v>
      </c>
    </row>
    <row r="48" spans="1:36" x14ac:dyDescent="0.3">
      <c r="A48" s="1">
        <v>28</v>
      </c>
      <c r="B48" s="1" t="s">
        <v>14</v>
      </c>
      <c r="C48" s="1" t="s">
        <v>60</v>
      </c>
      <c r="D48" s="1" t="s">
        <v>113</v>
      </c>
      <c r="E48" s="1" t="s">
        <v>17</v>
      </c>
      <c r="F48" s="1" t="s">
        <v>29</v>
      </c>
      <c r="G48" s="1" t="s">
        <v>61</v>
      </c>
      <c r="H48" s="1" t="s">
        <v>114</v>
      </c>
      <c r="I48" s="1" t="s">
        <v>26</v>
      </c>
      <c r="J48" s="1">
        <v>25</v>
      </c>
      <c r="K48" s="1">
        <v>3604</v>
      </c>
      <c r="L48" s="1">
        <v>3604</v>
      </c>
      <c r="M48" s="1">
        <v>410000</v>
      </c>
      <c r="N48" s="1">
        <v>0</v>
      </c>
      <c r="O48" s="1">
        <v>0</v>
      </c>
      <c r="P48" s="1">
        <v>0</v>
      </c>
      <c r="Q48" s="1">
        <v>35000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445000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445000</v>
      </c>
      <c r="AJ48" s="1">
        <v>113</v>
      </c>
    </row>
    <row r="49" spans="1:36" x14ac:dyDescent="0.3">
      <c r="A49" s="1">
        <v>29</v>
      </c>
      <c r="B49" s="1" t="s">
        <v>14</v>
      </c>
      <c r="C49" s="1" t="s">
        <v>60</v>
      </c>
      <c r="D49" s="1" t="s">
        <v>590</v>
      </c>
      <c r="E49" s="1" t="s">
        <v>17</v>
      </c>
      <c r="F49" s="1" t="s">
        <v>29</v>
      </c>
      <c r="G49" s="1" t="s">
        <v>61</v>
      </c>
      <c r="H49" s="1" t="s">
        <v>116</v>
      </c>
      <c r="I49" s="1" t="s">
        <v>26</v>
      </c>
      <c r="J49" s="1">
        <v>25</v>
      </c>
      <c r="K49" s="1">
        <v>2797</v>
      </c>
      <c r="L49" s="1">
        <v>2747</v>
      </c>
      <c r="M49" s="1">
        <v>410000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410000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410000</v>
      </c>
      <c r="AJ49" s="1">
        <v>146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78</v>
      </c>
      <c r="E50" s="1" t="s">
        <v>32</v>
      </c>
      <c r="F50" s="1" t="s">
        <v>118</v>
      </c>
      <c r="G50" s="1" t="s">
        <v>119</v>
      </c>
      <c r="H50" s="1" t="s">
        <v>120</v>
      </c>
      <c r="I50" s="1" t="s">
        <v>26</v>
      </c>
      <c r="J50" s="1">
        <v>4</v>
      </c>
      <c r="K50" s="1">
        <v>328</v>
      </c>
      <c r="L50" s="1">
        <v>328</v>
      </c>
      <c r="M50" s="1">
        <v>78000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78000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78000</v>
      </c>
      <c r="AJ50" s="1">
        <v>237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16</v>
      </c>
      <c r="E51" s="1" t="s">
        <v>17</v>
      </c>
      <c r="F51" s="1" t="s">
        <v>37</v>
      </c>
      <c r="G51" s="1" t="s">
        <v>121</v>
      </c>
      <c r="H51" s="1" t="s">
        <v>122</v>
      </c>
      <c r="I51" s="1" t="s">
        <v>21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0</v>
      </c>
      <c r="AJ51" s="1">
        <v>0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16</v>
      </c>
      <c r="E52" s="1" t="s">
        <v>17</v>
      </c>
      <c r="F52" s="1" t="s">
        <v>40</v>
      </c>
      <c r="G52" s="1" t="s">
        <v>123</v>
      </c>
      <c r="H52" s="1" t="s">
        <v>124</v>
      </c>
      <c r="I52" s="1" t="s">
        <v>21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0</v>
      </c>
      <c r="AJ52" s="1">
        <v>0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16</v>
      </c>
      <c r="E53" s="1" t="s">
        <v>17</v>
      </c>
      <c r="F53" s="1" t="s">
        <v>37</v>
      </c>
      <c r="G53" s="1" t="s">
        <v>121</v>
      </c>
      <c r="H53" s="1" t="s">
        <v>125</v>
      </c>
      <c r="I53" s="1" t="s">
        <v>26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0</v>
      </c>
      <c r="AJ53" s="1">
        <v>0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603</v>
      </c>
      <c r="E54" s="1" t="s">
        <v>17</v>
      </c>
      <c r="F54" s="1" t="s">
        <v>49</v>
      </c>
      <c r="G54" s="1" t="s">
        <v>101</v>
      </c>
      <c r="H54" s="1" t="s">
        <v>127</v>
      </c>
      <c r="I54" s="1" t="s">
        <v>49</v>
      </c>
      <c r="J54" s="1">
        <v>26</v>
      </c>
      <c r="K54" s="1">
        <v>3759</v>
      </c>
      <c r="L54" s="1">
        <v>3759</v>
      </c>
      <c r="M54" s="1">
        <v>200486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200486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200486</v>
      </c>
      <c r="AJ54" s="1">
        <v>53</v>
      </c>
    </row>
    <row r="55" spans="1:36" x14ac:dyDescent="0.3">
      <c r="A55" s="1">
        <v>35</v>
      </c>
      <c r="B55" s="1" t="s">
        <v>14</v>
      </c>
      <c r="C55" s="1" t="s">
        <v>60</v>
      </c>
      <c r="D55" s="1" t="s">
        <v>519</v>
      </c>
      <c r="E55" s="1" t="s">
        <v>17</v>
      </c>
      <c r="F55" s="1" t="s">
        <v>29</v>
      </c>
      <c r="G55" s="1" t="s">
        <v>129</v>
      </c>
      <c r="H55" s="1" t="s">
        <v>130</v>
      </c>
      <c r="I55" s="1" t="s">
        <v>21</v>
      </c>
      <c r="J55" s="1">
        <v>25</v>
      </c>
      <c r="K55" s="1">
        <v>1747</v>
      </c>
      <c r="L55" s="1">
        <v>1747</v>
      </c>
      <c r="M55" s="1">
        <v>350000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350000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350000</v>
      </c>
      <c r="AJ55" s="1">
        <v>200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201</v>
      </c>
      <c r="E56" s="1" t="s">
        <v>17</v>
      </c>
      <c r="F56" s="1" t="s">
        <v>29</v>
      </c>
      <c r="G56" s="1" t="s">
        <v>129</v>
      </c>
      <c r="H56" s="1" t="s">
        <v>132</v>
      </c>
      <c r="I56" s="1" t="s">
        <v>21</v>
      </c>
      <c r="J56" s="1">
        <v>25</v>
      </c>
      <c r="K56" s="1">
        <v>1793</v>
      </c>
      <c r="L56" s="1">
        <v>1785</v>
      </c>
      <c r="M56" s="1">
        <v>391000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391000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391000</v>
      </c>
      <c r="AJ56" s="1">
        <v>218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16</v>
      </c>
      <c r="E57" s="1" t="s">
        <v>17</v>
      </c>
      <c r="F57" s="1" t="s">
        <v>29</v>
      </c>
      <c r="G57" s="1" t="s">
        <v>85</v>
      </c>
      <c r="H57" s="1" t="s">
        <v>133</v>
      </c>
      <c r="I57" s="1" t="s">
        <v>26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0</v>
      </c>
      <c r="AJ57" s="1">
        <v>0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134</v>
      </c>
      <c r="E58" s="1" t="s">
        <v>17</v>
      </c>
      <c r="F58" s="1" t="s">
        <v>29</v>
      </c>
      <c r="G58" s="1" t="s">
        <v>61</v>
      </c>
      <c r="H58" s="1" t="s">
        <v>135</v>
      </c>
      <c r="I58" s="1" t="s">
        <v>26</v>
      </c>
      <c r="J58" s="1">
        <v>27</v>
      </c>
      <c r="K58" s="1">
        <v>3703</v>
      </c>
      <c r="L58" s="1">
        <v>3703</v>
      </c>
      <c r="M58" s="1">
        <v>461000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461000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461000</v>
      </c>
      <c r="AJ58" s="1">
        <v>124</v>
      </c>
    </row>
    <row r="59" spans="1:36" x14ac:dyDescent="0.3">
      <c r="A59" s="1">
        <v>39</v>
      </c>
      <c r="B59" s="1" t="s">
        <v>14</v>
      </c>
      <c r="C59" s="1" t="s">
        <v>60</v>
      </c>
      <c r="D59" s="1" t="s">
        <v>117</v>
      </c>
      <c r="E59" s="1" t="s">
        <v>32</v>
      </c>
      <c r="F59" s="1" t="s">
        <v>29</v>
      </c>
      <c r="G59" s="1" t="s">
        <v>33</v>
      </c>
      <c r="H59" s="1" t="s">
        <v>137</v>
      </c>
      <c r="I59" s="1" t="s">
        <v>26</v>
      </c>
      <c r="J59" s="1">
        <v>24</v>
      </c>
      <c r="K59" s="1">
        <v>3469</v>
      </c>
      <c r="L59" s="1">
        <v>3469</v>
      </c>
      <c r="M59" s="1">
        <v>510000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510000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510000</v>
      </c>
      <c r="AJ59" s="1">
        <v>147</v>
      </c>
    </row>
    <row r="60" spans="1:36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138</v>
      </c>
      <c r="H60" s="1" t="s">
        <v>139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98</v>
      </c>
      <c r="H61" s="1" t="s">
        <v>141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16</v>
      </c>
      <c r="E62" s="1" t="s">
        <v>17</v>
      </c>
      <c r="F62" s="1" t="s">
        <v>29</v>
      </c>
      <c r="G62" s="1" t="s">
        <v>61</v>
      </c>
      <c r="H62" s="1" t="s">
        <v>142</v>
      </c>
      <c r="I62" s="1" t="s">
        <v>26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0</v>
      </c>
      <c r="AJ62" s="1">
        <v>0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521</v>
      </c>
      <c r="E63" s="1" t="s">
        <v>32</v>
      </c>
      <c r="F63" s="1" t="s">
        <v>29</v>
      </c>
      <c r="G63" s="1" t="s">
        <v>33</v>
      </c>
      <c r="H63" s="1" t="s">
        <v>143</v>
      </c>
      <c r="I63" s="1" t="s">
        <v>26</v>
      </c>
      <c r="J63" s="1">
        <v>24</v>
      </c>
      <c r="K63" s="1">
        <v>2520</v>
      </c>
      <c r="L63" s="1">
        <v>2520</v>
      </c>
      <c r="M63" s="1">
        <v>430000</v>
      </c>
      <c r="N63" s="1">
        <v>14500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444500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444500</v>
      </c>
      <c r="AJ63" s="1">
        <v>170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103</v>
      </c>
      <c r="E64" s="1" t="s">
        <v>17</v>
      </c>
      <c r="F64" s="1" t="s">
        <v>29</v>
      </c>
      <c r="G64" s="1" t="s">
        <v>144</v>
      </c>
      <c r="H64" s="1" t="s">
        <v>145</v>
      </c>
      <c r="I64" s="1" t="s">
        <v>21</v>
      </c>
      <c r="J64" s="1">
        <v>21</v>
      </c>
      <c r="K64" s="1">
        <v>3484</v>
      </c>
      <c r="L64" s="1">
        <v>3484</v>
      </c>
      <c r="M64" s="1">
        <v>649000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649000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649000</v>
      </c>
      <c r="AJ64" s="1">
        <v>186</v>
      </c>
    </row>
    <row r="65" spans="1:36" x14ac:dyDescent="0.3">
      <c r="A65" s="1">
        <v>45</v>
      </c>
      <c r="B65" s="1" t="s">
        <v>14</v>
      </c>
      <c r="C65" s="1" t="s">
        <v>60</v>
      </c>
      <c r="D65" s="1" t="s">
        <v>78</v>
      </c>
      <c r="E65" s="1" t="s">
        <v>17</v>
      </c>
      <c r="F65" s="1" t="s">
        <v>29</v>
      </c>
      <c r="G65" s="1" t="s">
        <v>61</v>
      </c>
      <c r="H65" s="1" t="s">
        <v>146</v>
      </c>
      <c r="I65" s="1" t="s">
        <v>26</v>
      </c>
      <c r="J65" s="1">
        <v>21</v>
      </c>
      <c r="K65" s="1">
        <v>2863</v>
      </c>
      <c r="L65" s="1">
        <v>2863</v>
      </c>
      <c r="M65" s="1">
        <v>343000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343000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343000</v>
      </c>
      <c r="AJ65" s="1">
        <v>119</v>
      </c>
    </row>
    <row r="66" spans="1:36" x14ac:dyDescent="0.3">
      <c r="A66" s="1">
        <v>46</v>
      </c>
      <c r="B66" s="1" t="s">
        <v>14</v>
      </c>
      <c r="C66" s="1" t="s">
        <v>60</v>
      </c>
      <c r="D66" s="1" t="s">
        <v>81</v>
      </c>
      <c r="E66" s="1" t="s">
        <v>17</v>
      </c>
      <c r="F66" s="1" t="s">
        <v>29</v>
      </c>
      <c r="G66" s="1" t="s">
        <v>61</v>
      </c>
      <c r="H66" s="1" t="s">
        <v>147</v>
      </c>
      <c r="I66" s="1" t="s">
        <v>26</v>
      </c>
      <c r="J66" s="1">
        <v>24</v>
      </c>
      <c r="K66" s="1">
        <v>4332</v>
      </c>
      <c r="L66" s="1">
        <v>4118</v>
      </c>
      <c r="M66" s="1">
        <v>533000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533000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533000</v>
      </c>
      <c r="AJ66" s="1">
        <v>123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16</v>
      </c>
      <c r="E67" s="1" t="s">
        <v>17</v>
      </c>
      <c r="F67" s="1" t="s">
        <v>29</v>
      </c>
      <c r="G67" s="1" t="s">
        <v>61</v>
      </c>
      <c r="H67" s="1" t="s">
        <v>148</v>
      </c>
      <c r="I67" s="1" t="s">
        <v>26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0</v>
      </c>
      <c r="AJ67" s="1">
        <v>0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16</v>
      </c>
      <c r="E68" s="1" t="s">
        <v>17</v>
      </c>
      <c r="F68" s="1" t="s">
        <v>29</v>
      </c>
      <c r="G68" s="1" t="s">
        <v>61</v>
      </c>
      <c r="H68" s="1" t="s">
        <v>149</v>
      </c>
      <c r="I68" s="1" t="s">
        <v>26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0</v>
      </c>
      <c r="AJ68" s="1">
        <v>0</v>
      </c>
    </row>
    <row r="69" spans="1:36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29</v>
      </c>
      <c r="G69" s="1" t="s">
        <v>150</v>
      </c>
      <c r="H69" s="1" t="s">
        <v>151</v>
      </c>
      <c r="I69" s="1" t="s">
        <v>21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152</v>
      </c>
      <c r="G70" s="1" t="s">
        <v>153</v>
      </c>
      <c r="H70" s="1" t="s">
        <v>154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37</v>
      </c>
      <c r="G71" s="1" t="s">
        <v>155</v>
      </c>
      <c r="H71" s="1" t="s">
        <v>156</v>
      </c>
      <c r="I71" s="1" t="s">
        <v>21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16</v>
      </c>
      <c r="E72" s="1" t="s">
        <v>17</v>
      </c>
      <c r="F72" s="1" t="s">
        <v>29</v>
      </c>
      <c r="G72" s="1" t="s">
        <v>44</v>
      </c>
      <c r="H72" s="1" t="s">
        <v>157</v>
      </c>
      <c r="I72" s="1" t="s">
        <v>21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0</v>
      </c>
      <c r="AJ72" s="1">
        <v>0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16</v>
      </c>
      <c r="E73" s="1" t="s">
        <v>17</v>
      </c>
      <c r="F73" s="1" t="s">
        <v>29</v>
      </c>
      <c r="G73" s="1" t="s">
        <v>44</v>
      </c>
      <c r="H73" s="1" t="s">
        <v>158</v>
      </c>
      <c r="I73" s="1" t="s">
        <v>21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0</v>
      </c>
      <c r="AJ73" s="1">
        <v>0</v>
      </c>
    </row>
    <row r="74" spans="1:36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44</v>
      </c>
      <c r="H74" s="1" t="s">
        <v>159</v>
      </c>
      <c r="I74" s="1" t="s">
        <v>21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85</v>
      </c>
      <c r="H75" s="1" t="s">
        <v>160</v>
      </c>
      <c r="I75" s="1" t="s">
        <v>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x14ac:dyDescent="0.3">
      <c r="A76" s="1">
        <v>56</v>
      </c>
      <c r="B76" s="1" t="s">
        <v>14</v>
      </c>
      <c r="C76" s="1" t="s">
        <v>60</v>
      </c>
      <c r="D76" s="1" t="s">
        <v>16</v>
      </c>
      <c r="E76" s="1" t="s">
        <v>17</v>
      </c>
      <c r="F76" s="1" t="s">
        <v>29</v>
      </c>
      <c r="G76" s="1" t="s">
        <v>161</v>
      </c>
      <c r="H76" s="1" t="s">
        <v>162</v>
      </c>
      <c r="I76" s="1" t="s">
        <v>26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0</v>
      </c>
      <c r="AJ76" s="1">
        <v>0</v>
      </c>
    </row>
    <row r="77" spans="1:36" x14ac:dyDescent="0.3">
      <c r="A77" s="2"/>
      <c r="B77" s="2" t="s">
        <v>47</v>
      </c>
      <c r="C77" s="2" t="s">
        <v>60</v>
      </c>
      <c r="D77" s="2"/>
      <c r="E77" s="2"/>
      <c r="F77" s="2"/>
      <c r="G77" s="2"/>
      <c r="H77" s="2"/>
      <c r="I77" s="2"/>
      <c r="J77" s="2"/>
      <c r="K77" s="2">
        <v>49299</v>
      </c>
      <c r="L77" s="2">
        <v>49027</v>
      </c>
      <c r="M77" s="2">
        <v>5655904</v>
      </c>
      <c r="N77" s="2">
        <v>14500</v>
      </c>
      <c r="O77" s="2">
        <v>0</v>
      </c>
      <c r="P77" s="2">
        <v>0</v>
      </c>
      <c r="Q77" s="2">
        <v>85000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5755404</v>
      </c>
      <c r="X77" s="2">
        <v>0</v>
      </c>
      <c r="Y77" s="2">
        <v>0</v>
      </c>
      <c r="Z77" s="2">
        <v>6000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6000</v>
      </c>
      <c r="AI77" s="2">
        <v>5761404</v>
      </c>
      <c r="AJ77" s="2"/>
    </row>
    <row r="78" spans="1:36" x14ac:dyDescent="0.3">
      <c r="A78" s="1">
        <v>1</v>
      </c>
      <c r="B78" s="1" t="s">
        <v>14</v>
      </c>
      <c r="C78" s="1" t="s">
        <v>163</v>
      </c>
      <c r="D78" s="1" t="s">
        <v>16</v>
      </c>
      <c r="E78" s="1" t="s">
        <v>32</v>
      </c>
      <c r="F78" s="1" t="s">
        <v>118</v>
      </c>
      <c r="G78" s="1" t="s">
        <v>164</v>
      </c>
      <c r="H78" s="1" t="s">
        <v>165</v>
      </c>
      <c r="I78" s="1" t="s">
        <v>26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x14ac:dyDescent="0.3">
      <c r="A79" s="1">
        <v>2</v>
      </c>
      <c r="B79" s="1" t="s">
        <v>14</v>
      </c>
      <c r="C79" s="1" t="s">
        <v>163</v>
      </c>
      <c r="D79" s="1" t="s">
        <v>16</v>
      </c>
      <c r="E79" s="1" t="s">
        <v>17</v>
      </c>
      <c r="F79" s="1" t="s">
        <v>18</v>
      </c>
      <c r="G79" s="1" t="s">
        <v>19</v>
      </c>
      <c r="H79" s="1" t="s">
        <v>166</v>
      </c>
      <c r="I79" s="1" t="s">
        <v>21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x14ac:dyDescent="0.3">
      <c r="A80" s="1">
        <v>3</v>
      </c>
      <c r="B80" s="1" t="s">
        <v>14</v>
      </c>
      <c r="C80" s="1" t="s">
        <v>163</v>
      </c>
      <c r="D80" s="1" t="s">
        <v>16</v>
      </c>
      <c r="E80" s="1" t="s">
        <v>17</v>
      </c>
      <c r="F80" s="1" t="s">
        <v>49</v>
      </c>
      <c r="G80" s="1" t="s">
        <v>63</v>
      </c>
      <c r="H80" s="1" t="s">
        <v>167</v>
      </c>
      <c r="I80" s="1" t="s">
        <v>49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x14ac:dyDescent="0.3">
      <c r="A81" s="1">
        <v>4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49</v>
      </c>
      <c r="G81" s="1" t="s">
        <v>63</v>
      </c>
      <c r="H81" s="1" t="s">
        <v>168</v>
      </c>
      <c r="I81" s="1" t="s">
        <v>49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x14ac:dyDescent="0.3">
      <c r="A82" s="1">
        <v>5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49</v>
      </c>
      <c r="G82" s="1" t="s">
        <v>63</v>
      </c>
      <c r="H82" s="1" t="s">
        <v>169</v>
      </c>
      <c r="I82" s="1" t="s">
        <v>49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x14ac:dyDescent="0.3">
      <c r="A83" s="1">
        <v>6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18</v>
      </c>
      <c r="G83" s="1" t="s">
        <v>19</v>
      </c>
      <c r="H83" s="1" t="s">
        <v>170</v>
      </c>
      <c r="I83" s="1" t="s">
        <v>21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x14ac:dyDescent="0.3">
      <c r="A84" s="1">
        <v>7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171</v>
      </c>
      <c r="I84" s="1" t="s">
        <v>21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x14ac:dyDescent="0.3">
      <c r="A85" s="1">
        <v>8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172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x14ac:dyDescent="0.3">
      <c r="A86" s="1">
        <v>9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173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x14ac:dyDescent="0.3">
      <c r="A87" s="1">
        <v>10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29</v>
      </c>
      <c r="G87" s="1" t="s">
        <v>61</v>
      </c>
      <c r="H87" s="1" t="s">
        <v>174</v>
      </c>
      <c r="I87" s="1" t="s">
        <v>26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x14ac:dyDescent="0.3">
      <c r="A88" s="1">
        <v>11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18</v>
      </c>
      <c r="G88" s="1" t="s">
        <v>69</v>
      </c>
      <c r="H88" s="1" t="s">
        <v>175</v>
      </c>
      <c r="I88" s="1" t="s">
        <v>21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x14ac:dyDescent="0.3">
      <c r="A89" s="1">
        <v>12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29</v>
      </c>
      <c r="G89" s="1" t="s">
        <v>61</v>
      </c>
      <c r="H89" s="1" t="s">
        <v>176</v>
      </c>
      <c r="I89" s="1" t="s">
        <v>26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x14ac:dyDescent="0.3">
      <c r="A90" s="1">
        <v>13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18</v>
      </c>
      <c r="G90" s="1" t="s">
        <v>69</v>
      </c>
      <c r="H90" s="1" t="s">
        <v>177</v>
      </c>
      <c r="I90" s="1" t="s">
        <v>21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x14ac:dyDescent="0.3">
      <c r="A91" s="1">
        <v>14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29</v>
      </c>
      <c r="G91" s="1" t="s">
        <v>61</v>
      </c>
      <c r="H91" s="1" t="s">
        <v>178</v>
      </c>
      <c r="I91" s="1" t="s">
        <v>26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x14ac:dyDescent="0.3">
      <c r="A92" s="1">
        <v>15</v>
      </c>
      <c r="B92" s="1" t="s">
        <v>14</v>
      </c>
      <c r="C92" s="1" t="s">
        <v>163</v>
      </c>
      <c r="D92" s="1" t="s">
        <v>16</v>
      </c>
      <c r="E92" s="1" t="s">
        <v>22</v>
      </c>
      <c r="F92" s="1" t="s">
        <v>23</v>
      </c>
      <c r="G92" s="1" t="s">
        <v>24</v>
      </c>
      <c r="H92" s="1" t="s">
        <v>179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x14ac:dyDescent="0.3">
      <c r="A93" s="1">
        <v>16</v>
      </c>
      <c r="B93" s="1" t="s">
        <v>14</v>
      </c>
      <c r="C93" s="1" t="s">
        <v>163</v>
      </c>
      <c r="D93" s="1" t="s">
        <v>199</v>
      </c>
      <c r="E93" s="1" t="s">
        <v>17</v>
      </c>
      <c r="F93" s="1" t="s">
        <v>29</v>
      </c>
      <c r="G93" s="1" t="s">
        <v>79</v>
      </c>
      <c r="H93" s="1" t="s">
        <v>183</v>
      </c>
      <c r="I93" s="1" t="s">
        <v>26</v>
      </c>
      <c r="J93" s="1">
        <v>1</v>
      </c>
      <c r="K93" s="1">
        <v>31</v>
      </c>
      <c r="L93" s="1">
        <v>31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0</v>
      </c>
      <c r="AJ93" s="1">
        <v>0</v>
      </c>
    </row>
    <row r="94" spans="1:36" x14ac:dyDescent="0.3">
      <c r="A94" s="1">
        <v>17</v>
      </c>
      <c r="B94" s="1" t="s">
        <v>14</v>
      </c>
      <c r="C94" s="1" t="s">
        <v>163</v>
      </c>
      <c r="D94" s="1" t="s">
        <v>606</v>
      </c>
      <c r="E94" s="1" t="s">
        <v>17</v>
      </c>
      <c r="F94" s="1" t="s">
        <v>49</v>
      </c>
      <c r="G94" s="1" t="s">
        <v>88</v>
      </c>
      <c r="H94" s="1" t="s">
        <v>185</v>
      </c>
      <c r="I94" s="1" t="s">
        <v>49</v>
      </c>
      <c r="J94" s="1">
        <v>26</v>
      </c>
      <c r="K94" s="1">
        <v>1279</v>
      </c>
      <c r="L94" s="1">
        <v>1279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0</v>
      </c>
      <c r="AJ94" s="1">
        <v>0</v>
      </c>
    </row>
    <row r="95" spans="1:36" x14ac:dyDescent="0.3">
      <c r="A95" s="1">
        <v>18</v>
      </c>
      <c r="B95" s="1" t="s">
        <v>14</v>
      </c>
      <c r="C95" s="1" t="s">
        <v>163</v>
      </c>
      <c r="D95" s="1" t="s">
        <v>186</v>
      </c>
      <c r="E95" s="1" t="s">
        <v>17</v>
      </c>
      <c r="F95" s="1" t="s">
        <v>49</v>
      </c>
      <c r="G95" s="1" t="s">
        <v>88</v>
      </c>
      <c r="H95" s="1" t="s">
        <v>187</v>
      </c>
      <c r="I95" s="1" t="s">
        <v>49</v>
      </c>
      <c r="J95" s="1">
        <v>26</v>
      </c>
      <c r="K95" s="1">
        <v>923</v>
      </c>
      <c r="L95" s="1">
        <v>923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0</v>
      </c>
      <c r="AJ95" s="1">
        <v>0</v>
      </c>
    </row>
    <row r="96" spans="1:36" x14ac:dyDescent="0.3">
      <c r="A96" s="1">
        <v>19</v>
      </c>
      <c r="B96" s="1" t="s">
        <v>14</v>
      </c>
      <c r="C96" s="1" t="s">
        <v>163</v>
      </c>
      <c r="D96" s="1" t="s">
        <v>557</v>
      </c>
      <c r="E96" s="1" t="s">
        <v>17</v>
      </c>
      <c r="F96" s="1" t="s">
        <v>49</v>
      </c>
      <c r="G96" s="1" t="s">
        <v>88</v>
      </c>
      <c r="H96" s="1" t="s">
        <v>189</v>
      </c>
      <c r="I96" s="1" t="s">
        <v>49</v>
      </c>
      <c r="J96" s="1">
        <v>8</v>
      </c>
      <c r="K96" s="1">
        <v>348</v>
      </c>
      <c r="L96" s="1">
        <v>348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0</v>
      </c>
      <c r="AJ96" s="1">
        <v>0</v>
      </c>
    </row>
    <row r="97" spans="1:36" x14ac:dyDescent="0.3">
      <c r="A97" s="1">
        <v>20</v>
      </c>
      <c r="B97" s="1" t="s">
        <v>14</v>
      </c>
      <c r="C97" s="1" t="s">
        <v>163</v>
      </c>
      <c r="D97" s="1" t="s">
        <v>190</v>
      </c>
      <c r="E97" s="1" t="s">
        <v>17</v>
      </c>
      <c r="F97" s="1" t="s">
        <v>49</v>
      </c>
      <c r="G97" s="1" t="s">
        <v>88</v>
      </c>
      <c r="H97" s="1" t="s">
        <v>191</v>
      </c>
      <c r="I97" s="1" t="s">
        <v>49</v>
      </c>
      <c r="J97" s="1">
        <v>23</v>
      </c>
      <c r="K97" s="1">
        <v>2835</v>
      </c>
      <c r="L97" s="1">
        <v>2835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x14ac:dyDescent="0.3">
      <c r="A98" s="1">
        <v>21</v>
      </c>
      <c r="B98" s="1" t="s">
        <v>14</v>
      </c>
      <c r="C98" s="1" t="s">
        <v>163</v>
      </c>
      <c r="D98" s="1" t="s">
        <v>493</v>
      </c>
      <c r="E98" s="1" t="s">
        <v>17</v>
      </c>
      <c r="F98" s="1" t="s">
        <v>29</v>
      </c>
      <c r="G98" s="1" t="s">
        <v>30</v>
      </c>
      <c r="H98" s="1" t="s">
        <v>193</v>
      </c>
      <c r="I98" s="1" t="s">
        <v>26</v>
      </c>
      <c r="J98" s="1">
        <v>22</v>
      </c>
      <c r="K98" s="1">
        <v>2400</v>
      </c>
      <c r="L98" s="1">
        <v>2400</v>
      </c>
      <c r="M98" s="1">
        <v>400000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400000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400000</v>
      </c>
      <c r="AJ98" s="1">
        <v>166</v>
      </c>
    </row>
    <row r="99" spans="1:36" x14ac:dyDescent="0.3">
      <c r="A99" s="1">
        <v>22</v>
      </c>
      <c r="B99" s="1" t="s">
        <v>14</v>
      </c>
      <c r="C99" s="1" t="s">
        <v>163</v>
      </c>
      <c r="D99" s="1" t="s">
        <v>16</v>
      </c>
      <c r="E99" s="1" t="s">
        <v>17</v>
      </c>
      <c r="F99" s="1" t="s">
        <v>29</v>
      </c>
      <c r="G99" s="1" t="s">
        <v>98</v>
      </c>
      <c r="H99" s="1" t="s">
        <v>194</v>
      </c>
      <c r="I99" s="1" t="s">
        <v>26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0</v>
      </c>
      <c r="AJ99" s="1">
        <v>0</v>
      </c>
    </row>
    <row r="100" spans="1:36" x14ac:dyDescent="0.3">
      <c r="A100" s="1">
        <v>23</v>
      </c>
      <c r="B100" s="1" t="s">
        <v>14</v>
      </c>
      <c r="C100" s="1" t="s">
        <v>163</v>
      </c>
      <c r="D100" s="1" t="s">
        <v>16</v>
      </c>
      <c r="E100" s="1" t="s">
        <v>17</v>
      </c>
      <c r="F100" s="1" t="s">
        <v>49</v>
      </c>
      <c r="G100" s="1" t="s">
        <v>195</v>
      </c>
      <c r="H100" s="1" t="s">
        <v>196</v>
      </c>
      <c r="I100" s="1" t="s">
        <v>49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x14ac:dyDescent="0.3">
      <c r="A101" s="1">
        <v>24</v>
      </c>
      <c r="B101" s="1" t="s">
        <v>14</v>
      </c>
      <c r="C101" s="1" t="s">
        <v>163</v>
      </c>
      <c r="D101" s="1" t="s">
        <v>16</v>
      </c>
      <c r="E101" s="1" t="s">
        <v>17</v>
      </c>
      <c r="F101" s="1" t="s">
        <v>18</v>
      </c>
      <c r="G101" s="1" t="s">
        <v>19</v>
      </c>
      <c r="H101" s="1" t="s">
        <v>197</v>
      </c>
      <c r="I101" s="1" t="s">
        <v>198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0</v>
      </c>
      <c r="AJ101" s="1">
        <v>0</v>
      </c>
    </row>
    <row r="102" spans="1:36" x14ac:dyDescent="0.3">
      <c r="A102" s="1">
        <v>25</v>
      </c>
      <c r="B102" s="1" t="s">
        <v>14</v>
      </c>
      <c r="C102" s="1" t="s">
        <v>163</v>
      </c>
      <c r="D102" s="1" t="s">
        <v>559</v>
      </c>
      <c r="E102" s="1" t="s">
        <v>17</v>
      </c>
      <c r="F102" s="1" t="s">
        <v>49</v>
      </c>
      <c r="G102" s="1" t="s">
        <v>101</v>
      </c>
      <c r="H102" s="1" t="s">
        <v>200</v>
      </c>
      <c r="I102" s="1" t="s">
        <v>49</v>
      </c>
      <c r="J102" s="1">
        <v>25</v>
      </c>
      <c r="K102" s="1">
        <v>1113</v>
      </c>
      <c r="L102" s="1">
        <v>1113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0</v>
      </c>
      <c r="AJ102" s="1">
        <v>0</v>
      </c>
    </row>
    <row r="103" spans="1:36" x14ac:dyDescent="0.3">
      <c r="A103" s="1">
        <v>26</v>
      </c>
      <c r="B103" s="1" t="s">
        <v>14</v>
      </c>
      <c r="C103" s="1" t="s">
        <v>163</v>
      </c>
      <c r="D103" s="1" t="s">
        <v>184</v>
      </c>
      <c r="E103" s="1" t="s">
        <v>17</v>
      </c>
      <c r="F103" s="1" t="s">
        <v>49</v>
      </c>
      <c r="G103" s="1" t="s">
        <v>101</v>
      </c>
      <c r="H103" s="1" t="s">
        <v>202</v>
      </c>
      <c r="I103" s="1" t="s">
        <v>49</v>
      </c>
      <c r="J103" s="1">
        <v>17</v>
      </c>
      <c r="K103" s="1">
        <v>727</v>
      </c>
      <c r="L103" s="1">
        <v>727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0</v>
      </c>
      <c r="AJ103" s="1">
        <v>0</v>
      </c>
    </row>
    <row r="104" spans="1:36" x14ac:dyDescent="0.3">
      <c r="A104" s="1">
        <v>27</v>
      </c>
      <c r="B104" s="1" t="s">
        <v>14</v>
      </c>
      <c r="C104" s="1" t="s">
        <v>163</v>
      </c>
      <c r="D104" s="1" t="s">
        <v>16</v>
      </c>
      <c r="E104" s="1" t="s">
        <v>17</v>
      </c>
      <c r="F104" s="1" t="s">
        <v>37</v>
      </c>
      <c r="G104" s="1" t="s">
        <v>123</v>
      </c>
      <c r="H104" s="1" t="s">
        <v>203</v>
      </c>
      <c r="I104" s="1" t="s">
        <v>21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0</v>
      </c>
      <c r="AJ104" s="1">
        <v>0</v>
      </c>
    </row>
    <row r="105" spans="1:36" x14ac:dyDescent="0.3">
      <c r="A105" s="1">
        <v>28</v>
      </c>
      <c r="B105" s="1" t="s">
        <v>14</v>
      </c>
      <c r="C105" s="1" t="s">
        <v>163</v>
      </c>
      <c r="D105" s="1" t="s">
        <v>212</v>
      </c>
      <c r="E105" s="1" t="s">
        <v>17</v>
      </c>
      <c r="F105" s="1" t="s">
        <v>18</v>
      </c>
      <c r="G105" s="1" t="s">
        <v>107</v>
      </c>
      <c r="H105" s="1" t="s">
        <v>207</v>
      </c>
      <c r="I105" s="1" t="s">
        <v>21</v>
      </c>
      <c r="J105" s="1">
        <v>26</v>
      </c>
      <c r="K105" s="1">
        <v>1004</v>
      </c>
      <c r="L105" s="1">
        <v>1004</v>
      </c>
      <c r="M105" s="1">
        <v>245000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245000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245000</v>
      </c>
      <c r="AJ105" s="1">
        <v>244</v>
      </c>
    </row>
    <row r="106" spans="1:36" x14ac:dyDescent="0.3">
      <c r="A106" s="1">
        <v>29</v>
      </c>
      <c r="B106" s="1" t="s">
        <v>14</v>
      </c>
      <c r="C106" s="1" t="s">
        <v>163</v>
      </c>
      <c r="D106" s="1" t="s">
        <v>208</v>
      </c>
      <c r="E106" s="1" t="s">
        <v>17</v>
      </c>
      <c r="F106" s="1" t="s">
        <v>18</v>
      </c>
      <c r="G106" s="1" t="s">
        <v>107</v>
      </c>
      <c r="H106" s="1" t="s">
        <v>209</v>
      </c>
      <c r="I106" s="1" t="s">
        <v>21</v>
      </c>
      <c r="J106" s="1">
        <v>22</v>
      </c>
      <c r="K106" s="1">
        <v>2875</v>
      </c>
      <c r="L106" s="1">
        <v>2875</v>
      </c>
      <c r="M106" s="1">
        <v>415000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415000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415000</v>
      </c>
      <c r="AJ106" s="1">
        <v>144</v>
      </c>
    </row>
    <row r="107" spans="1:36" x14ac:dyDescent="0.3">
      <c r="A107" s="1">
        <v>30</v>
      </c>
      <c r="B107" s="1" t="s">
        <v>14</v>
      </c>
      <c r="C107" s="1" t="s">
        <v>163</v>
      </c>
      <c r="D107" s="1" t="s">
        <v>204</v>
      </c>
      <c r="E107" s="1" t="s">
        <v>17</v>
      </c>
      <c r="F107" s="1" t="s">
        <v>18</v>
      </c>
      <c r="G107" s="1" t="s">
        <v>107</v>
      </c>
      <c r="H107" s="1" t="s">
        <v>211</v>
      </c>
      <c r="I107" s="1" t="s">
        <v>21</v>
      </c>
      <c r="J107" s="1">
        <v>13</v>
      </c>
      <c r="K107" s="1">
        <v>553</v>
      </c>
      <c r="L107" s="1">
        <v>553</v>
      </c>
      <c r="M107" s="1">
        <v>87000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87000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87000</v>
      </c>
      <c r="AJ107" s="1">
        <v>157</v>
      </c>
    </row>
    <row r="108" spans="1:36" x14ac:dyDescent="0.3">
      <c r="A108" s="1">
        <v>31</v>
      </c>
      <c r="B108" s="1" t="s">
        <v>14</v>
      </c>
      <c r="C108" s="1" t="s">
        <v>163</v>
      </c>
      <c r="D108" s="1" t="s">
        <v>680</v>
      </c>
      <c r="E108" s="1" t="s">
        <v>17</v>
      </c>
      <c r="F108" s="1" t="s">
        <v>29</v>
      </c>
      <c r="G108" s="1" t="s">
        <v>61</v>
      </c>
      <c r="H108" s="1" t="s">
        <v>213</v>
      </c>
      <c r="I108" s="1" t="s">
        <v>26</v>
      </c>
      <c r="J108" s="1">
        <v>24</v>
      </c>
      <c r="K108" s="1">
        <v>3132</v>
      </c>
      <c r="L108" s="1">
        <v>3132</v>
      </c>
      <c r="M108" s="1">
        <v>350000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350000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350000</v>
      </c>
      <c r="AJ108" s="1">
        <v>111</v>
      </c>
    </row>
    <row r="109" spans="1:36" x14ac:dyDescent="0.3">
      <c r="A109" s="1">
        <v>32</v>
      </c>
      <c r="B109" s="1" t="s">
        <v>14</v>
      </c>
      <c r="C109" s="1" t="s">
        <v>163</v>
      </c>
      <c r="D109" s="1" t="s">
        <v>214</v>
      </c>
      <c r="E109" s="1" t="s">
        <v>17</v>
      </c>
      <c r="F109" s="1" t="s">
        <v>49</v>
      </c>
      <c r="G109" s="1" t="s">
        <v>101</v>
      </c>
      <c r="H109" s="1" t="s">
        <v>215</v>
      </c>
      <c r="I109" s="1" t="s">
        <v>49</v>
      </c>
      <c r="J109" s="1">
        <v>27</v>
      </c>
      <c r="K109" s="1">
        <v>2218</v>
      </c>
      <c r="L109" s="1">
        <v>2218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0</v>
      </c>
      <c r="AJ109" s="1">
        <v>0</v>
      </c>
    </row>
    <row r="110" spans="1:36" x14ac:dyDescent="0.3">
      <c r="A110" s="1">
        <v>33</v>
      </c>
      <c r="B110" s="1" t="s">
        <v>14</v>
      </c>
      <c r="C110" s="1" t="s">
        <v>163</v>
      </c>
      <c r="D110" s="1" t="s">
        <v>16</v>
      </c>
      <c r="E110" s="1" t="s">
        <v>17</v>
      </c>
      <c r="F110" s="1" t="s">
        <v>37</v>
      </c>
      <c r="G110" s="1" t="s">
        <v>38</v>
      </c>
      <c r="H110" s="1" t="s">
        <v>216</v>
      </c>
      <c r="I110" s="1" t="s">
        <v>21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0</v>
      </c>
      <c r="AJ110" s="1">
        <v>0</v>
      </c>
    </row>
    <row r="111" spans="1:36" x14ac:dyDescent="0.3">
      <c r="A111" s="1">
        <v>34</v>
      </c>
      <c r="B111" s="1" t="s">
        <v>14</v>
      </c>
      <c r="C111" s="1" t="s">
        <v>163</v>
      </c>
      <c r="D111" s="1" t="s">
        <v>217</v>
      </c>
      <c r="E111" s="1" t="s">
        <v>17</v>
      </c>
      <c r="F111" s="1" t="s">
        <v>29</v>
      </c>
      <c r="G111" s="1" t="s">
        <v>129</v>
      </c>
      <c r="H111" s="1" t="s">
        <v>218</v>
      </c>
      <c r="I111" s="1" t="s">
        <v>21</v>
      </c>
      <c r="J111" s="1">
        <v>26</v>
      </c>
      <c r="K111" s="1">
        <v>1720</v>
      </c>
      <c r="L111" s="1">
        <v>1720</v>
      </c>
      <c r="M111" s="1">
        <v>444000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444000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444000</v>
      </c>
      <c r="AJ111" s="1">
        <v>258</v>
      </c>
    </row>
    <row r="112" spans="1:36" x14ac:dyDescent="0.3">
      <c r="A112" s="1">
        <v>35</v>
      </c>
      <c r="B112" s="1" t="s">
        <v>14</v>
      </c>
      <c r="C112" s="1" t="s">
        <v>163</v>
      </c>
      <c r="D112" s="1" t="s">
        <v>180</v>
      </c>
      <c r="E112" s="1" t="s">
        <v>17</v>
      </c>
      <c r="F112" s="1" t="s">
        <v>29</v>
      </c>
      <c r="G112" s="1" t="s">
        <v>129</v>
      </c>
      <c r="H112" s="1" t="s">
        <v>220</v>
      </c>
      <c r="I112" s="1" t="s">
        <v>21</v>
      </c>
      <c r="J112" s="1">
        <v>24</v>
      </c>
      <c r="K112" s="1">
        <v>1781</v>
      </c>
      <c r="L112" s="1">
        <v>1781</v>
      </c>
      <c r="M112" s="1">
        <v>396000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396000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396000</v>
      </c>
      <c r="AJ112" s="1">
        <v>222</v>
      </c>
    </row>
    <row r="113" spans="1:36" x14ac:dyDescent="0.3">
      <c r="A113" s="1">
        <v>36</v>
      </c>
      <c r="B113" s="1" t="s">
        <v>14</v>
      </c>
      <c r="C113" s="1" t="s">
        <v>163</v>
      </c>
      <c r="D113" s="1" t="s">
        <v>16</v>
      </c>
      <c r="E113" s="1" t="s">
        <v>17</v>
      </c>
      <c r="F113" s="1" t="s">
        <v>49</v>
      </c>
      <c r="G113" s="1" t="s">
        <v>221</v>
      </c>
      <c r="H113" s="1" t="s">
        <v>222</v>
      </c>
      <c r="I113" s="1" t="s">
        <v>49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0</v>
      </c>
      <c r="AJ113" s="1">
        <v>0</v>
      </c>
    </row>
    <row r="114" spans="1:36" x14ac:dyDescent="0.3">
      <c r="A114" s="1">
        <v>37</v>
      </c>
      <c r="B114" s="1" t="s">
        <v>14</v>
      </c>
      <c r="C114" s="1" t="s">
        <v>163</v>
      </c>
      <c r="D114" s="1" t="s">
        <v>16</v>
      </c>
      <c r="E114" s="1" t="s">
        <v>17</v>
      </c>
      <c r="F114" s="1" t="s">
        <v>152</v>
      </c>
      <c r="G114" s="1" t="s">
        <v>223</v>
      </c>
      <c r="H114" s="1" t="s">
        <v>224</v>
      </c>
      <c r="I114" s="1" t="s">
        <v>198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0</v>
      </c>
      <c r="AJ114" s="1">
        <v>0</v>
      </c>
    </row>
    <row r="115" spans="1:36" x14ac:dyDescent="0.3">
      <c r="A115" s="1">
        <v>38</v>
      </c>
      <c r="B115" s="1" t="s">
        <v>14</v>
      </c>
      <c r="C115" s="1" t="s">
        <v>163</v>
      </c>
      <c r="D115" s="1" t="s">
        <v>16</v>
      </c>
      <c r="E115" s="1" t="s">
        <v>17</v>
      </c>
      <c r="F115" s="1" t="s">
        <v>29</v>
      </c>
      <c r="G115" s="1" t="s">
        <v>227</v>
      </c>
      <c r="H115" s="1" t="s">
        <v>228</v>
      </c>
      <c r="I115" s="1" t="s">
        <v>26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0</v>
      </c>
      <c r="AJ115" s="1">
        <v>0</v>
      </c>
    </row>
    <row r="116" spans="1:36" x14ac:dyDescent="0.3">
      <c r="A116" s="1">
        <v>39</v>
      </c>
      <c r="B116" s="1" t="s">
        <v>14</v>
      </c>
      <c r="C116" s="1" t="s">
        <v>163</v>
      </c>
      <c r="D116" s="1" t="s">
        <v>199</v>
      </c>
      <c r="E116" s="1" t="s">
        <v>17</v>
      </c>
      <c r="F116" s="1" t="s">
        <v>29</v>
      </c>
      <c r="G116" s="1" t="s">
        <v>61</v>
      </c>
      <c r="H116" s="1" t="s">
        <v>229</v>
      </c>
      <c r="I116" s="1" t="s">
        <v>26</v>
      </c>
      <c r="J116" s="1">
        <v>28</v>
      </c>
      <c r="K116" s="1">
        <v>2339</v>
      </c>
      <c r="L116" s="1">
        <v>2339</v>
      </c>
      <c r="M116" s="1">
        <v>343000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343000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343000</v>
      </c>
      <c r="AJ116" s="1">
        <v>146</v>
      </c>
    </row>
    <row r="117" spans="1:36" x14ac:dyDescent="0.3">
      <c r="A117" s="1">
        <v>40</v>
      </c>
      <c r="B117" s="1" t="s">
        <v>14</v>
      </c>
      <c r="C117" s="1" t="s">
        <v>163</v>
      </c>
      <c r="D117" s="1" t="s">
        <v>16</v>
      </c>
      <c r="E117" s="1" t="s">
        <v>17</v>
      </c>
      <c r="F117" s="1" t="s">
        <v>29</v>
      </c>
      <c r="G117" s="1" t="s">
        <v>61</v>
      </c>
      <c r="H117" s="1" t="s">
        <v>230</v>
      </c>
      <c r="I117" s="1" t="s">
        <v>26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0</v>
      </c>
      <c r="AJ117" s="1">
        <v>0</v>
      </c>
    </row>
    <row r="118" spans="1:36" x14ac:dyDescent="0.3">
      <c r="A118" s="1">
        <v>41</v>
      </c>
      <c r="B118" s="1" t="s">
        <v>14</v>
      </c>
      <c r="C118" s="1" t="s">
        <v>163</v>
      </c>
      <c r="D118" s="1" t="s">
        <v>16</v>
      </c>
      <c r="E118" s="1" t="s">
        <v>17</v>
      </c>
      <c r="F118" s="1" t="s">
        <v>37</v>
      </c>
      <c r="G118" s="1" t="s">
        <v>123</v>
      </c>
      <c r="H118" s="1" t="s">
        <v>231</v>
      </c>
      <c r="I118" s="1" t="s">
        <v>21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0</v>
      </c>
      <c r="AJ118" s="1">
        <v>0</v>
      </c>
    </row>
    <row r="119" spans="1:36" x14ac:dyDescent="0.3">
      <c r="A119" s="1">
        <v>42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29</v>
      </c>
      <c r="G119" s="1" t="s">
        <v>98</v>
      </c>
      <c r="H119" s="1" t="s">
        <v>232</v>
      </c>
      <c r="I119" s="1" t="s">
        <v>21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x14ac:dyDescent="0.3">
      <c r="A120" s="1">
        <v>43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18</v>
      </c>
      <c r="G120" s="1" t="s">
        <v>69</v>
      </c>
      <c r="H120" s="1" t="s">
        <v>233</v>
      </c>
      <c r="I120" s="1" t="s">
        <v>21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x14ac:dyDescent="0.3">
      <c r="A121" s="1">
        <v>44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29</v>
      </c>
      <c r="G121" s="1" t="s">
        <v>44</v>
      </c>
      <c r="H121" s="1" t="s">
        <v>234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x14ac:dyDescent="0.3">
      <c r="A122" s="1">
        <v>45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29</v>
      </c>
      <c r="G122" s="1" t="s">
        <v>44</v>
      </c>
      <c r="H122" s="1" t="s">
        <v>235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x14ac:dyDescent="0.3">
      <c r="A123" s="1">
        <v>46</v>
      </c>
      <c r="B123" s="1" t="s">
        <v>14</v>
      </c>
      <c r="C123" s="1" t="s">
        <v>163</v>
      </c>
      <c r="D123" s="1" t="s">
        <v>16</v>
      </c>
      <c r="E123" s="1" t="s">
        <v>17</v>
      </c>
      <c r="F123" s="1" t="s">
        <v>29</v>
      </c>
      <c r="G123" s="1" t="s">
        <v>44</v>
      </c>
      <c r="H123" s="1" t="s">
        <v>236</v>
      </c>
      <c r="I123" s="1" t="s">
        <v>21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0</v>
      </c>
      <c r="AJ123" s="1">
        <v>0</v>
      </c>
    </row>
    <row r="124" spans="1:36" x14ac:dyDescent="0.3">
      <c r="A124" s="2"/>
      <c r="B124" s="2" t="s">
        <v>47</v>
      </c>
      <c r="C124" s="2" t="s">
        <v>163</v>
      </c>
      <c r="D124" s="2"/>
      <c r="E124" s="2"/>
      <c r="F124" s="2"/>
      <c r="G124" s="2"/>
      <c r="H124" s="2"/>
      <c r="I124" s="2"/>
      <c r="J124" s="2"/>
      <c r="K124" s="2">
        <v>25278</v>
      </c>
      <c r="L124" s="2">
        <v>25278</v>
      </c>
      <c r="M124" s="2">
        <v>2680000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2680000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2680000</v>
      </c>
      <c r="AJ124" s="2"/>
    </row>
    <row r="125" spans="1:36" x14ac:dyDescent="0.3">
      <c r="A125" s="1">
        <v>1</v>
      </c>
      <c r="B125" s="1" t="s">
        <v>14</v>
      </c>
      <c r="C125" s="1" t="s">
        <v>237</v>
      </c>
      <c r="D125" s="1" t="s">
        <v>16</v>
      </c>
      <c r="E125" s="1" t="s">
        <v>17</v>
      </c>
      <c r="F125" s="1" t="s">
        <v>49</v>
      </c>
      <c r="G125" s="1" t="s">
        <v>63</v>
      </c>
      <c r="H125" s="1" t="s">
        <v>238</v>
      </c>
      <c r="I125" s="1" t="s">
        <v>49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7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7">
        <v>0</v>
      </c>
      <c r="AI125" s="7">
        <v>0</v>
      </c>
      <c r="AJ125" s="1">
        <v>0</v>
      </c>
    </row>
    <row r="126" spans="1:36" x14ac:dyDescent="0.3">
      <c r="A126" s="1">
        <v>2</v>
      </c>
      <c r="B126" s="1" t="s">
        <v>14</v>
      </c>
      <c r="C126" s="1" t="s">
        <v>237</v>
      </c>
      <c r="D126" s="1" t="s">
        <v>16</v>
      </c>
      <c r="E126" s="1" t="s">
        <v>17</v>
      </c>
      <c r="F126" s="1" t="s">
        <v>29</v>
      </c>
      <c r="G126" s="1" t="s">
        <v>61</v>
      </c>
      <c r="H126" s="1" t="s">
        <v>239</v>
      </c>
      <c r="I126" s="1" t="s">
        <v>26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0</v>
      </c>
      <c r="AJ126" s="1">
        <v>0</v>
      </c>
    </row>
    <row r="127" spans="1:36" x14ac:dyDescent="0.3">
      <c r="A127" s="1">
        <v>3</v>
      </c>
      <c r="B127" s="1" t="s">
        <v>14</v>
      </c>
      <c r="C127" s="1" t="s">
        <v>237</v>
      </c>
      <c r="D127" s="1" t="s">
        <v>16</v>
      </c>
      <c r="E127" s="1" t="s">
        <v>17</v>
      </c>
      <c r="F127" s="1" t="s">
        <v>29</v>
      </c>
      <c r="G127" s="1" t="s">
        <v>61</v>
      </c>
      <c r="H127" s="1" t="s">
        <v>240</v>
      </c>
      <c r="I127" s="1" t="s">
        <v>26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x14ac:dyDescent="0.3">
      <c r="A128" s="1">
        <v>4</v>
      </c>
      <c r="B128" s="1" t="s">
        <v>14</v>
      </c>
      <c r="C128" s="1" t="s">
        <v>237</v>
      </c>
      <c r="D128" s="1" t="s">
        <v>16</v>
      </c>
      <c r="E128" s="1" t="s">
        <v>17</v>
      </c>
      <c r="F128" s="1" t="s">
        <v>29</v>
      </c>
      <c r="G128" s="1" t="s">
        <v>61</v>
      </c>
      <c r="H128" s="1" t="s">
        <v>241</v>
      </c>
      <c r="I128" s="1" t="s">
        <v>26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x14ac:dyDescent="0.3">
      <c r="A129" s="1">
        <v>5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40</v>
      </c>
      <c r="G129" s="1" t="s">
        <v>242</v>
      </c>
      <c r="H129" s="1" t="s">
        <v>243</v>
      </c>
      <c r="I129" s="1" t="s">
        <v>26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x14ac:dyDescent="0.3">
      <c r="A130" s="1">
        <v>6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29</v>
      </c>
      <c r="G130" s="1" t="s">
        <v>61</v>
      </c>
      <c r="H130" s="1" t="s">
        <v>244</v>
      </c>
      <c r="I130" s="1" t="s">
        <v>26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x14ac:dyDescent="0.3">
      <c r="A131" s="1">
        <v>7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18</v>
      </c>
      <c r="G131" s="1" t="s">
        <v>69</v>
      </c>
      <c r="H131" s="1" t="s">
        <v>245</v>
      </c>
      <c r="I131" s="1" t="s">
        <v>21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x14ac:dyDescent="0.3">
      <c r="A132" s="1">
        <v>8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29</v>
      </c>
      <c r="G132" s="1" t="s">
        <v>246</v>
      </c>
      <c r="H132" s="1" t="s">
        <v>247</v>
      </c>
      <c r="I132" s="1" t="s">
        <v>26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x14ac:dyDescent="0.3">
      <c r="A133" s="1">
        <v>9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29</v>
      </c>
      <c r="G133" s="1" t="s">
        <v>246</v>
      </c>
      <c r="H133" s="1" t="s">
        <v>248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x14ac:dyDescent="0.3">
      <c r="A134" s="1">
        <v>10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29</v>
      </c>
      <c r="G134" s="1" t="s">
        <v>61</v>
      </c>
      <c r="H134" s="1" t="s">
        <v>249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x14ac:dyDescent="0.3">
      <c r="A135" s="1">
        <v>11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61</v>
      </c>
      <c r="H135" s="1" t="s">
        <v>250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x14ac:dyDescent="0.3">
      <c r="A136" s="1">
        <v>12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61</v>
      </c>
      <c r="H136" s="1" t="s">
        <v>251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x14ac:dyDescent="0.3">
      <c r="A137" s="1">
        <v>13</v>
      </c>
      <c r="B137" s="1" t="s">
        <v>14</v>
      </c>
      <c r="C137" s="1" t="s">
        <v>237</v>
      </c>
      <c r="D137" s="1" t="s">
        <v>272</v>
      </c>
      <c r="E137" s="1" t="s">
        <v>17</v>
      </c>
      <c r="F137" s="1" t="s">
        <v>29</v>
      </c>
      <c r="G137" s="1" t="s">
        <v>79</v>
      </c>
      <c r="H137" s="1" t="s">
        <v>253</v>
      </c>
      <c r="I137" s="1" t="s">
        <v>26</v>
      </c>
      <c r="J137" s="1">
        <v>1</v>
      </c>
      <c r="K137" s="1">
        <v>142</v>
      </c>
      <c r="L137" s="1">
        <v>142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x14ac:dyDescent="0.3">
      <c r="A138" s="1">
        <v>14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61</v>
      </c>
      <c r="H138" s="1" t="s">
        <v>256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x14ac:dyDescent="0.3">
      <c r="A139" s="1">
        <v>15</v>
      </c>
      <c r="B139" s="1" t="s">
        <v>14</v>
      </c>
      <c r="C139" s="1" t="s">
        <v>237</v>
      </c>
      <c r="D139" s="1" t="s">
        <v>257</v>
      </c>
      <c r="E139" s="1" t="s">
        <v>17</v>
      </c>
      <c r="F139" s="1" t="s">
        <v>29</v>
      </c>
      <c r="G139" s="1" t="s">
        <v>61</v>
      </c>
      <c r="H139" s="1" t="s">
        <v>258</v>
      </c>
      <c r="I139" s="1" t="s">
        <v>26</v>
      </c>
      <c r="J139" s="1">
        <v>1</v>
      </c>
      <c r="K139" s="1">
        <v>135</v>
      </c>
      <c r="L139" s="1">
        <v>135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0</v>
      </c>
      <c r="AJ139" s="1">
        <v>0</v>
      </c>
    </row>
    <row r="140" spans="1:36" x14ac:dyDescent="0.3">
      <c r="A140" s="1">
        <v>16</v>
      </c>
      <c r="B140" s="1" t="s">
        <v>14</v>
      </c>
      <c r="C140" s="1" t="s">
        <v>237</v>
      </c>
      <c r="D140" s="1" t="s">
        <v>259</v>
      </c>
      <c r="E140" s="1" t="s">
        <v>17</v>
      </c>
      <c r="F140" s="1" t="s">
        <v>29</v>
      </c>
      <c r="G140" s="1" t="s">
        <v>61</v>
      </c>
      <c r="H140" s="1" t="s">
        <v>260</v>
      </c>
      <c r="I140" s="1" t="s">
        <v>26</v>
      </c>
      <c r="J140" s="1">
        <v>23</v>
      </c>
      <c r="K140" s="1">
        <v>4406</v>
      </c>
      <c r="L140" s="1">
        <v>4406</v>
      </c>
      <c r="M140" s="1">
        <v>560000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560000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560000</v>
      </c>
      <c r="AJ140" s="1">
        <v>127</v>
      </c>
    </row>
    <row r="141" spans="1:36" x14ac:dyDescent="0.3">
      <c r="A141" s="1">
        <v>17</v>
      </c>
      <c r="B141" s="1" t="s">
        <v>14</v>
      </c>
      <c r="C141" s="1" t="s">
        <v>237</v>
      </c>
      <c r="D141" s="1" t="s">
        <v>252</v>
      </c>
      <c r="E141" s="1" t="s">
        <v>17</v>
      </c>
      <c r="F141" s="1" t="s">
        <v>29</v>
      </c>
      <c r="G141" s="1" t="s">
        <v>30</v>
      </c>
      <c r="H141" s="1" t="s">
        <v>262</v>
      </c>
      <c r="I141" s="1" t="s">
        <v>26</v>
      </c>
      <c r="J141" s="1">
        <v>23</v>
      </c>
      <c r="K141" s="1">
        <v>4324</v>
      </c>
      <c r="L141" s="1">
        <v>4324</v>
      </c>
      <c r="M141" s="1">
        <v>400000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400000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400000</v>
      </c>
      <c r="AJ141" s="1">
        <v>92</v>
      </c>
    </row>
    <row r="142" spans="1:36" x14ac:dyDescent="0.3">
      <c r="A142" s="1">
        <v>18</v>
      </c>
      <c r="B142" s="1" t="s">
        <v>14</v>
      </c>
      <c r="C142" s="1" t="s">
        <v>237</v>
      </c>
      <c r="D142" s="1" t="s">
        <v>277</v>
      </c>
      <c r="E142" s="1" t="s">
        <v>32</v>
      </c>
      <c r="F142" s="1" t="s">
        <v>75</v>
      </c>
      <c r="G142" s="1" t="s">
        <v>76</v>
      </c>
      <c r="H142" s="1" t="s">
        <v>264</v>
      </c>
      <c r="I142" s="1" t="s">
        <v>26</v>
      </c>
      <c r="J142" s="1">
        <v>3</v>
      </c>
      <c r="K142" s="1">
        <v>218</v>
      </c>
      <c r="L142" s="1">
        <v>218</v>
      </c>
      <c r="M142" s="1">
        <v>86000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86000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86000</v>
      </c>
      <c r="AJ142" s="1">
        <v>394</v>
      </c>
    </row>
    <row r="143" spans="1:36" x14ac:dyDescent="0.3">
      <c r="A143" s="1">
        <v>19</v>
      </c>
      <c r="B143" s="1" t="s">
        <v>14</v>
      </c>
      <c r="C143" s="1" t="s">
        <v>237</v>
      </c>
      <c r="D143" s="1" t="s">
        <v>265</v>
      </c>
      <c r="E143" s="1" t="s">
        <v>17</v>
      </c>
      <c r="F143" s="1" t="s">
        <v>40</v>
      </c>
      <c r="G143" s="1" t="s">
        <v>55</v>
      </c>
      <c r="H143" s="1" t="s">
        <v>266</v>
      </c>
      <c r="I143" s="1" t="s">
        <v>21</v>
      </c>
      <c r="J143" s="1">
        <v>21</v>
      </c>
      <c r="K143" s="1">
        <v>2916</v>
      </c>
      <c r="L143" s="1">
        <v>2916</v>
      </c>
      <c r="M143" s="1">
        <v>310000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310000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310000</v>
      </c>
      <c r="AJ143" s="1">
        <v>106</v>
      </c>
    </row>
    <row r="144" spans="1:36" x14ac:dyDescent="0.3">
      <c r="A144" s="1">
        <v>20</v>
      </c>
      <c r="B144" s="1" t="s">
        <v>14</v>
      </c>
      <c r="C144" s="1" t="s">
        <v>237</v>
      </c>
      <c r="D144" s="1" t="s">
        <v>562</v>
      </c>
      <c r="E144" s="1" t="s">
        <v>32</v>
      </c>
      <c r="F144" s="1" t="s">
        <v>29</v>
      </c>
      <c r="G144" s="1" t="s">
        <v>268</v>
      </c>
      <c r="H144" s="1" t="s">
        <v>269</v>
      </c>
      <c r="I144" s="1" t="s">
        <v>26</v>
      </c>
      <c r="J144" s="1">
        <v>13</v>
      </c>
      <c r="K144" s="1">
        <v>1841</v>
      </c>
      <c r="L144" s="1">
        <v>1841</v>
      </c>
      <c r="M144" s="1">
        <v>240000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20000</v>
      </c>
      <c r="W144" s="7">
        <v>260000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10000</v>
      </c>
      <c r="AF144" s="1">
        <v>0</v>
      </c>
      <c r="AG144" s="1">
        <v>0</v>
      </c>
      <c r="AH144" s="7">
        <v>10000</v>
      </c>
      <c r="AI144" s="7">
        <v>270000</v>
      </c>
      <c r="AJ144" s="1">
        <v>130</v>
      </c>
    </row>
    <row r="145" spans="1:36" x14ac:dyDescent="0.3">
      <c r="A145" s="1">
        <v>21</v>
      </c>
      <c r="B145" s="1" t="s">
        <v>14</v>
      </c>
      <c r="C145" s="1" t="s">
        <v>237</v>
      </c>
      <c r="D145" s="1" t="s">
        <v>16</v>
      </c>
      <c r="E145" s="1" t="s">
        <v>17</v>
      </c>
      <c r="F145" s="1" t="s">
        <v>29</v>
      </c>
      <c r="G145" s="1" t="s">
        <v>246</v>
      </c>
      <c r="H145" s="1" t="s">
        <v>270</v>
      </c>
      <c r="I145" s="1" t="s">
        <v>21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0</v>
      </c>
      <c r="AJ145" s="1">
        <v>0</v>
      </c>
    </row>
    <row r="146" spans="1:36" x14ac:dyDescent="0.3">
      <c r="A146" s="1">
        <v>22</v>
      </c>
      <c r="B146" s="1" t="s">
        <v>14</v>
      </c>
      <c r="C146" s="1" t="s">
        <v>237</v>
      </c>
      <c r="D146" s="1" t="s">
        <v>561</v>
      </c>
      <c r="E146" s="1" t="s">
        <v>17</v>
      </c>
      <c r="F146" s="1" t="s">
        <v>49</v>
      </c>
      <c r="G146" s="1" t="s">
        <v>101</v>
      </c>
      <c r="H146" s="1" t="s">
        <v>271</v>
      </c>
      <c r="I146" s="1" t="s">
        <v>49</v>
      </c>
      <c r="J146" s="1">
        <v>24</v>
      </c>
      <c r="K146" s="1">
        <v>2687</v>
      </c>
      <c r="L146" s="1">
        <v>2687</v>
      </c>
      <c r="M146" s="1">
        <v>187510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187510</v>
      </c>
      <c r="X146" s="1">
        <v>0</v>
      </c>
      <c r="Y146" s="1">
        <v>0</v>
      </c>
      <c r="Z146" s="1">
        <v>1000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1000</v>
      </c>
      <c r="AI146" s="7">
        <v>188510</v>
      </c>
      <c r="AJ146" s="1">
        <v>69</v>
      </c>
    </row>
    <row r="147" spans="1:36" x14ac:dyDescent="0.3">
      <c r="A147" s="1">
        <v>23</v>
      </c>
      <c r="B147" s="1" t="s">
        <v>14</v>
      </c>
      <c r="C147" s="1" t="s">
        <v>237</v>
      </c>
      <c r="D147" s="1" t="s">
        <v>267</v>
      </c>
      <c r="E147" s="1" t="s">
        <v>17</v>
      </c>
      <c r="F147" s="1" t="s">
        <v>29</v>
      </c>
      <c r="G147" s="1" t="s">
        <v>129</v>
      </c>
      <c r="H147" s="1" t="s">
        <v>273</v>
      </c>
      <c r="I147" s="1" t="s">
        <v>21</v>
      </c>
      <c r="J147" s="1">
        <v>26</v>
      </c>
      <c r="K147" s="1">
        <v>2750</v>
      </c>
      <c r="L147" s="1">
        <v>2750</v>
      </c>
      <c r="M147" s="1">
        <v>480000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480000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480000</v>
      </c>
      <c r="AJ147" s="1">
        <v>174</v>
      </c>
    </row>
    <row r="148" spans="1:36" x14ac:dyDescent="0.3">
      <c r="A148" s="1">
        <v>24</v>
      </c>
      <c r="B148" s="1" t="s">
        <v>14</v>
      </c>
      <c r="C148" s="1" t="s">
        <v>237</v>
      </c>
      <c r="D148" s="1" t="s">
        <v>16</v>
      </c>
      <c r="E148" s="1" t="s">
        <v>17</v>
      </c>
      <c r="F148" s="1" t="s">
        <v>37</v>
      </c>
      <c r="G148" s="1" t="s">
        <v>83</v>
      </c>
      <c r="H148" s="1" t="s">
        <v>274</v>
      </c>
      <c r="I148" s="1" t="s">
        <v>49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0</v>
      </c>
      <c r="AJ148" s="1">
        <v>0</v>
      </c>
    </row>
    <row r="149" spans="1:36" x14ac:dyDescent="0.3">
      <c r="A149" s="1">
        <v>25</v>
      </c>
      <c r="B149" s="1" t="s">
        <v>14</v>
      </c>
      <c r="C149" s="1" t="s">
        <v>237</v>
      </c>
      <c r="D149" s="1" t="s">
        <v>275</v>
      </c>
      <c r="E149" s="1" t="s">
        <v>17</v>
      </c>
      <c r="F149" s="1" t="s">
        <v>29</v>
      </c>
      <c r="G149" s="1" t="s">
        <v>61</v>
      </c>
      <c r="H149" s="1" t="s">
        <v>276</v>
      </c>
      <c r="I149" s="1" t="s">
        <v>26</v>
      </c>
      <c r="J149" s="1">
        <v>26</v>
      </c>
      <c r="K149" s="1">
        <v>3438</v>
      </c>
      <c r="L149" s="1">
        <v>3438</v>
      </c>
      <c r="M149" s="1">
        <v>350000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350000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350000</v>
      </c>
      <c r="AJ149" s="1">
        <v>101</v>
      </c>
    </row>
    <row r="150" spans="1:36" x14ac:dyDescent="0.3">
      <c r="A150" s="1">
        <v>26</v>
      </c>
      <c r="B150" s="1" t="s">
        <v>14</v>
      </c>
      <c r="C150" s="1" t="s">
        <v>237</v>
      </c>
      <c r="D150" s="1" t="s">
        <v>595</v>
      </c>
      <c r="E150" s="1" t="s">
        <v>17</v>
      </c>
      <c r="F150" s="1" t="s">
        <v>29</v>
      </c>
      <c r="G150" s="1" t="s">
        <v>61</v>
      </c>
      <c r="H150" s="1" t="s">
        <v>278</v>
      </c>
      <c r="I150" s="1" t="s">
        <v>26</v>
      </c>
      <c r="J150" s="1">
        <v>23</v>
      </c>
      <c r="K150" s="1">
        <v>3172</v>
      </c>
      <c r="L150" s="1">
        <v>3172</v>
      </c>
      <c r="M150" s="1">
        <v>350000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350000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350000</v>
      </c>
      <c r="AJ150" s="1">
        <v>110</v>
      </c>
    </row>
    <row r="151" spans="1:36" x14ac:dyDescent="0.3">
      <c r="A151" s="1">
        <v>27</v>
      </c>
      <c r="B151" s="1" t="s">
        <v>14</v>
      </c>
      <c r="C151" s="1" t="s">
        <v>237</v>
      </c>
      <c r="D151" s="1" t="s">
        <v>279</v>
      </c>
      <c r="E151" s="1" t="s">
        <v>17</v>
      </c>
      <c r="F151" s="1" t="s">
        <v>29</v>
      </c>
      <c r="G151" s="1" t="s">
        <v>61</v>
      </c>
      <c r="H151" s="1" t="s">
        <v>280</v>
      </c>
      <c r="I151" s="1" t="s">
        <v>26</v>
      </c>
      <c r="J151" s="1">
        <v>25</v>
      </c>
      <c r="K151" s="1">
        <v>4520</v>
      </c>
      <c r="L151" s="1">
        <v>4520</v>
      </c>
      <c r="M151" s="1">
        <v>466000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466000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466000</v>
      </c>
      <c r="AJ151" s="1">
        <v>103</v>
      </c>
    </row>
    <row r="152" spans="1:36" x14ac:dyDescent="0.3">
      <c r="A152" s="1">
        <v>28</v>
      </c>
      <c r="B152" s="1" t="s">
        <v>14</v>
      </c>
      <c r="C152" s="1" t="s">
        <v>237</v>
      </c>
      <c r="D152" s="1" t="s">
        <v>596</v>
      </c>
      <c r="E152" s="1" t="s">
        <v>32</v>
      </c>
      <c r="F152" s="1" t="s">
        <v>29</v>
      </c>
      <c r="G152" s="1" t="s">
        <v>33</v>
      </c>
      <c r="H152" s="1" t="s">
        <v>281</v>
      </c>
      <c r="I152" s="1" t="s">
        <v>26</v>
      </c>
      <c r="J152" s="1">
        <v>26</v>
      </c>
      <c r="K152" s="1">
        <v>3199</v>
      </c>
      <c r="L152" s="1">
        <v>3199</v>
      </c>
      <c r="M152" s="1">
        <v>420000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420000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420000</v>
      </c>
      <c r="AJ152" s="1">
        <v>131</v>
      </c>
    </row>
    <row r="153" spans="1:36" x14ac:dyDescent="0.3">
      <c r="A153" s="1">
        <v>29</v>
      </c>
      <c r="B153" s="1" t="s">
        <v>14</v>
      </c>
      <c r="C153" s="1" t="s">
        <v>237</v>
      </c>
      <c r="D153" s="1" t="s">
        <v>16</v>
      </c>
      <c r="E153" s="1" t="s">
        <v>17</v>
      </c>
      <c r="F153" s="1" t="s">
        <v>29</v>
      </c>
      <c r="G153" s="1" t="s">
        <v>282</v>
      </c>
      <c r="H153" s="1" t="s">
        <v>283</v>
      </c>
      <c r="I153" s="1" t="s">
        <v>21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0</v>
      </c>
      <c r="AJ153" s="1">
        <v>0</v>
      </c>
    </row>
    <row r="154" spans="1:36" x14ac:dyDescent="0.3">
      <c r="A154" s="1">
        <v>30</v>
      </c>
      <c r="B154" s="1" t="s">
        <v>14</v>
      </c>
      <c r="C154" s="1" t="s">
        <v>237</v>
      </c>
      <c r="D154" s="1" t="s">
        <v>261</v>
      </c>
      <c r="E154" s="1" t="s">
        <v>32</v>
      </c>
      <c r="F154" s="1" t="s">
        <v>29</v>
      </c>
      <c r="G154" s="1" t="s">
        <v>33</v>
      </c>
      <c r="H154" s="1" t="s">
        <v>284</v>
      </c>
      <c r="I154" s="1" t="s">
        <v>26</v>
      </c>
      <c r="J154" s="1">
        <v>24</v>
      </c>
      <c r="K154" s="1">
        <v>3435</v>
      </c>
      <c r="L154" s="1">
        <v>3435</v>
      </c>
      <c r="M154" s="1">
        <v>530000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43000</v>
      </c>
      <c r="W154" s="7">
        <v>573000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573000</v>
      </c>
      <c r="AJ154" s="1">
        <v>154</v>
      </c>
    </row>
    <row r="155" spans="1:36" x14ac:dyDescent="0.3">
      <c r="A155" s="1">
        <v>31</v>
      </c>
      <c r="B155" s="1" t="s">
        <v>14</v>
      </c>
      <c r="C155" s="1" t="s">
        <v>237</v>
      </c>
      <c r="D155" s="1" t="s">
        <v>272</v>
      </c>
      <c r="E155" s="1" t="s">
        <v>17</v>
      </c>
      <c r="F155" s="1" t="s">
        <v>29</v>
      </c>
      <c r="G155" s="1" t="s">
        <v>61</v>
      </c>
      <c r="H155" s="1" t="s">
        <v>286</v>
      </c>
      <c r="I155" s="1" t="s">
        <v>26</v>
      </c>
      <c r="J155" s="1">
        <v>26</v>
      </c>
      <c r="K155" s="1">
        <v>3992</v>
      </c>
      <c r="L155" s="1">
        <v>3992</v>
      </c>
      <c r="M155" s="1">
        <v>480000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480000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480000</v>
      </c>
      <c r="AJ155" s="1">
        <v>120</v>
      </c>
    </row>
    <row r="156" spans="1:36" x14ac:dyDescent="0.3">
      <c r="A156" s="1">
        <v>32</v>
      </c>
      <c r="B156" s="1" t="s">
        <v>14</v>
      </c>
      <c r="C156" s="1" t="s">
        <v>237</v>
      </c>
      <c r="D156" s="1" t="s">
        <v>257</v>
      </c>
      <c r="E156" s="1" t="s">
        <v>17</v>
      </c>
      <c r="F156" s="1" t="s">
        <v>29</v>
      </c>
      <c r="G156" s="1" t="s">
        <v>61</v>
      </c>
      <c r="H156" s="1" t="s">
        <v>287</v>
      </c>
      <c r="I156" s="1" t="s">
        <v>26</v>
      </c>
      <c r="J156" s="1">
        <v>25</v>
      </c>
      <c r="K156" s="1">
        <v>3615</v>
      </c>
      <c r="L156" s="1">
        <v>3615</v>
      </c>
      <c r="M156" s="1">
        <v>448000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448000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448000</v>
      </c>
      <c r="AJ156" s="1">
        <v>123</v>
      </c>
    </row>
    <row r="157" spans="1:36" x14ac:dyDescent="0.3">
      <c r="A157" s="1">
        <v>33</v>
      </c>
      <c r="B157" s="1" t="s">
        <v>14</v>
      </c>
      <c r="C157" s="1" t="s">
        <v>237</v>
      </c>
      <c r="D157" s="1" t="s">
        <v>561</v>
      </c>
      <c r="E157" s="1" t="s">
        <v>17</v>
      </c>
      <c r="F157" s="1" t="s">
        <v>29</v>
      </c>
      <c r="G157" s="1" t="s">
        <v>61</v>
      </c>
      <c r="H157" s="1" t="s">
        <v>288</v>
      </c>
      <c r="I157" s="1" t="s">
        <v>26</v>
      </c>
      <c r="J157" s="1">
        <v>22</v>
      </c>
      <c r="K157" s="1">
        <v>4123</v>
      </c>
      <c r="L157" s="1">
        <v>4123</v>
      </c>
      <c r="M157" s="1">
        <v>500000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500000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500000</v>
      </c>
      <c r="AJ157" s="1">
        <v>121</v>
      </c>
    </row>
    <row r="158" spans="1:36" x14ac:dyDescent="0.3">
      <c r="A158" s="1">
        <v>34</v>
      </c>
      <c r="B158" s="1" t="s">
        <v>14</v>
      </c>
      <c r="C158" s="1" t="s">
        <v>237</v>
      </c>
      <c r="D158" s="1" t="s">
        <v>16</v>
      </c>
      <c r="E158" s="1" t="s">
        <v>17</v>
      </c>
      <c r="F158" s="1" t="s">
        <v>29</v>
      </c>
      <c r="G158" s="1" t="s">
        <v>61</v>
      </c>
      <c r="H158" s="1" t="s">
        <v>289</v>
      </c>
      <c r="I158" s="1" t="s">
        <v>26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0</v>
      </c>
      <c r="AJ158" s="1">
        <v>0</v>
      </c>
    </row>
    <row r="159" spans="1:36" x14ac:dyDescent="0.3">
      <c r="A159" s="1">
        <v>35</v>
      </c>
      <c r="B159" s="1" t="s">
        <v>14</v>
      </c>
      <c r="C159" s="1" t="s">
        <v>237</v>
      </c>
      <c r="D159" s="1" t="s">
        <v>16</v>
      </c>
      <c r="E159" s="1" t="s">
        <v>17</v>
      </c>
      <c r="F159" s="1" t="s">
        <v>29</v>
      </c>
      <c r="G159" s="1" t="s">
        <v>61</v>
      </c>
      <c r="H159" s="1" t="s">
        <v>290</v>
      </c>
      <c r="I159" s="1" t="s">
        <v>26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0</v>
      </c>
      <c r="AJ159" s="1">
        <v>0</v>
      </c>
    </row>
    <row r="160" spans="1:36" x14ac:dyDescent="0.3">
      <c r="A160" s="1">
        <v>36</v>
      </c>
      <c r="B160" s="1" t="s">
        <v>14</v>
      </c>
      <c r="C160" s="1" t="s">
        <v>237</v>
      </c>
      <c r="D160" s="1" t="s">
        <v>16</v>
      </c>
      <c r="E160" s="1" t="s">
        <v>17</v>
      </c>
      <c r="F160" s="1" t="s">
        <v>29</v>
      </c>
      <c r="G160" s="1" t="s">
        <v>61</v>
      </c>
      <c r="H160" s="1" t="s">
        <v>291</v>
      </c>
      <c r="I160" s="1" t="s">
        <v>26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0</v>
      </c>
      <c r="AJ160" s="1">
        <v>0</v>
      </c>
    </row>
    <row r="161" spans="1:36" x14ac:dyDescent="0.3">
      <c r="A161" s="1">
        <v>37</v>
      </c>
      <c r="B161" s="1" t="s">
        <v>14</v>
      </c>
      <c r="C161" s="1" t="s">
        <v>237</v>
      </c>
      <c r="D161" s="1" t="s">
        <v>16</v>
      </c>
      <c r="E161" s="1" t="s">
        <v>17</v>
      </c>
      <c r="F161" s="1" t="s">
        <v>29</v>
      </c>
      <c r="G161" s="1" t="s">
        <v>44</v>
      </c>
      <c r="H161" s="1" t="s">
        <v>292</v>
      </c>
      <c r="I161" s="1" t="s">
        <v>21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0</v>
      </c>
      <c r="AJ161" s="1">
        <v>0</v>
      </c>
    </row>
    <row r="162" spans="1:36" x14ac:dyDescent="0.3">
      <c r="A162" s="1">
        <v>38</v>
      </c>
      <c r="B162" s="1" t="s">
        <v>14</v>
      </c>
      <c r="C162" s="1" t="s">
        <v>237</v>
      </c>
      <c r="D162" s="1" t="s">
        <v>16</v>
      </c>
      <c r="E162" s="1" t="s">
        <v>17</v>
      </c>
      <c r="F162" s="1" t="s">
        <v>29</v>
      </c>
      <c r="G162" s="1" t="s">
        <v>98</v>
      </c>
      <c r="H162" s="1" t="s">
        <v>293</v>
      </c>
      <c r="I162" s="1" t="s">
        <v>21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0</v>
      </c>
      <c r="AJ162" s="1">
        <v>0</v>
      </c>
    </row>
    <row r="163" spans="1:36" x14ac:dyDescent="0.3">
      <c r="A163" s="1">
        <v>39</v>
      </c>
      <c r="B163" s="1" t="s">
        <v>14</v>
      </c>
      <c r="C163" s="1" t="s">
        <v>237</v>
      </c>
      <c r="D163" s="1" t="s">
        <v>16</v>
      </c>
      <c r="E163" s="1" t="s">
        <v>17</v>
      </c>
      <c r="F163" s="1" t="s">
        <v>37</v>
      </c>
      <c r="G163" s="1" t="s">
        <v>83</v>
      </c>
      <c r="H163" s="1" t="s">
        <v>294</v>
      </c>
      <c r="I163" s="1" t="s">
        <v>21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0</v>
      </c>
      <c r="AJ163" s="1">
        <v>0</v>
      </c>
    </row>
    <row r="164" spans="1:36" x14ac:dyDescent="0.3">
      <c r="A164" s="2"/>
      <c r="B164" s="2" t="s">
        <v>47</v>
      </c>
      <c r="C164" s="2" t="s">
        <v>237</v>
      </c>
      <c r="D164" s="2"/>
      <c r="E164" s="2"/>
      <c r="F164" s="2"/>
      <c r="G164" s="2"/>
      <c r="H164" s="2"/>
      <c r="I164" s="2"/>
      <c r="J164" s="2"/>
      <c r="K164" s="2">
        <v>48913</v>
      </c>
      <c r="L164" s="2">
        <v>48913</v>
      </c>
      <c r="M164" s="2">
        <v>5807510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63000</v>
      </c>
      <c r="W164" s="2">
        <v>5870510</v>
      </c>
      <c r="X164" s="2">
        <v>0</v>
      </c>
      <c r="Y164" s="2">
        <v>0</v>
      </c>
      <c r="Z164" s="2">
        <v>1000</v>
      </c>
      <c r="AA164" s="2">
        <v>0</v>
      </c>
      <c r="AB164" s="2">
        <v>0</v>
      </c>
      <c r="AC164" s="2">
        <v>0</v>
      </c>
      <c r="AD164" s="2">
        <v>0</v>
      </c>
      <c r="AE164" s="2">
        <v>10000</v>
      </c>
      <c r="AF164" s="2">
        <v>0</v>
      </c>
      <c r="AG164" s="2">
        <v>0</v>
      </c>
      <c r="AH164" s="2">
        <v>11000</v>
      </c>
      <c r="AI164" s="2">
        <v>5881510</v>
      </c>
      <c r="AJ164" s="2"/>
    </row>
    <row r="165" spans="1:36" x14ac:dyDescent="0.3">
      <c r="A165" s="1">
        <v>1</v>
      </c>
      <c r="B165" s="1" t="s">
        <v>14</v>
      </c>
      <c r="C165" s="1" t="s">
        <v>295</v>
      </c>
      <c r="D165" s="1" t="s">
        <v>16</v>
      </c>
      <c r="E165" s="1" t="s">
        <v>17</v>
      </c>
      <c r="F165" s="1" t="s">
        <v>29</v>
      </c>
      <c r="G165" s="1" t="s">
        <v>61</v>
      </c>
      <c r="H165" s="1" t="s">
        <v>296</v>
      </c>
      <c r="I165" s="1" t="s">
        <v>26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0</v>
      </c>
      <c r="AJ165" s="1">
        <v>0</v>
      </c>
    </row>
    <row r="166" spans="1:36" x14ac:dyDescent="0.3">
      <c r="A166" s="1">
        <v>2</v>
      </c>
      <c r="B166" s="1" t="s">
        <v>14</v>
      </c>
      <c r="C166" s="1" t="s">
        <v>295</v>
      </c>
      <c r="D166" s="1" t="s">
        <v>16</v>
      </c>
      <c r="E166" s="1" t="s">
        <v>17</v>
      </c>
      <c r="F166" s="1" t="s">
        <v>18</v>
      </c>
      <c r="G166" s="1" t="s">
        <v>19</v>
      </c>
      <c r="H166" s="1" t="s">
        <v>297</v>
      </c>
      <c r="I166" s="1" t="s">
        <v>21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7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0</v>
      </c>
      <c r="AJ166" s="1">
        <v>0</v>
      </c>
    </row>
    <row r="167" spans="1:36" x14ac:dyDescent="0.3">
      <c r="A167" s="1">
        <v>3</v>
      </c>
      <c r="B167" s="1" t="s">
        <v>14</v>
      </c>
      <c r="C167" s="1" t="s">
        <v>295</v>
      </c>
      <c r="D167" s="1" t="s">
        <v>16</v>
      </c>
      <c r="E167" s="1" t="s">
        <v>17</v>
      </c>
      <c r="F167" s="1" t="s">
        <v>29</v>
      </c>
      <c r="G167" s="1" t="s">
        <v>246</v>
      </c>
      <c r="H167" s="1" t="s">
        <v>298</v>
      </c>
      <c r="I167" s="1" t="s">
        <v>26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0</v>
      </c>
      <c r="AJ167" s="1">
        <v>0</v>
      </c>
    </row>
    <row r="168" spans="1:36" x14ac:dyDescent="0.3">
      <c r="A168" s="1">
        <v>4</v>
      </c>
      <c r="B168" s="1" t="s">
        <v>14</v>
      </c>
      <c r="C168" s="1" t="s">
        <v>295</v>
      </c>
      <c r="D168" s="1" t="s">
        <v>16</v>
      </c>
      <c r="E168" s="1" t="s">
        <v>17</v>
      </c>
      <c r="F168" s="1" t="s">
        <v>18</v>
      </c>
      <c r="G168" s="1" t="s">
        <v>19</v>
      </c>
      <c r="H168" s="1" t="s">
        <v>299</v>
      </c>
      <c r="I168" s="1" t="s">
        <v>21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x14ac:dyDescent="0.3">
      <c r="A169" s="1">
        <v>5</v>
      </c>
      <c r="B169" s="1" t="s">
        <v>14</v>
      </c>
      <c r="C169" s="1" t="s">
        <v>295</v>
      </c>
      <c r="D169" s="1" t="s">
        <v>16</v>
      </c>
      <c r="E169" s="1" t="s">
        <v>17</v>
      </c>
      <c r="F169" s="1" t="s">
        <v>29</v>
      </c>
      <c r="G169" s="1" t="s">
        <v>61</v>
      </c>
      <c r="H169" s="1" t="s">
        <v>300</v>
      </c>
      <c r="I169" s="1" t="s">
        <v>26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x14ac:dyDescent="0.3">
      <c r="A170" s="1">
        <v>6</v>
      </c>
      <c r="B170" s="1" t="s">
        <v>14</v>
      </c>
      <c r="C170" s="1" t="s">
        <v>295</v>
      </c>
      <c r="D170" s="1" t="s">
        <v>16</v>
      </c>
      <c r="E170" s="1" t="s">
        <v>17</v>
      </c>
      <c r="F170" s="1" t="s">
        <v>29</v>
      </c>
      <c r="G170" s="1" t="s">
        <v>61</v>
      </c>
      <c r="H170" s="1" t="s">
        <v>301</v>
      </c>
      <c r="I170" s="1" t="s">
        <v>26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x14ac:dyDescent="0.3">
      <c r="A171" s="1">
        <v>7</v>
      </c>
      <c r="B171" s="1" t="s">
        <v>14</v>
      </c>
      <c r="C171" s="1" t="s">
        <v>295</v>
      </c>
      <c r="D171" s="1" t="s">
        <v>16</v>
      </c>
      <c r="E171" s="1" t="s">
        <v>17</v>
      </c>
      <c r="F171" s="1" t="s">
        <v>18</v>
      </c>
      <c r="G171" s="1" t="s">
        <v>19</v>
      </c>
      <c r="H171" s="1" t="s">
        <v>302</v>
      </c>
      <c r="I171" s="1" t="s">
        <v>198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x14ac:dyDescent="0.3">
      <c r="A172" s="1">
        <v>8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40</v>
      </c>
      <c r="G172" s="1" t="s">
        <v>242</v>
      </c>
      <c r="H172" s="1" t="s">
        <v>303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x14ac:dyDescent="0.3">
      <c r="A173" s="1">
        <v>9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29</v>
      </c>
      <c r="G173" s="1" t="s">
        <v>61</v>
      </c>
      <c r="H173" s="1" t="s">
        <v>304</v>
      </c>
      <c r="I173" s="1" t="s">
        <v>26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x14ac:dyDescent="0.3">
      <c r="A174" s="1">
        <v>10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29</v>
      </c>
      <c r="G174" s="1" t="s">
        <v>61</v>
      </c>
      <c r="H174" s="1" t="s">
        <v>305</v>
      </c>
      <c r="I174" s="1" t="s">
        <v>26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x14ac:dyDescent="0.3">
      <c r="A175" s="1">
        <v>11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29</v>
      </c>
      <c r="G175" s="1" t="s">
        <v>61</v>
      </c>
      <c r="H175" s="1" t="s">
        <v>306</v>
      </c>
      <c r="I175" s="1" t="s">
        <v>26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x14ac:dyDescent="0.3">
      <c r="A176" s="1">
        <v>12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29</v>
      </c>
      <c r="G176" s="1" t="s">
        <v>61</v>
      </c>
      <c r="H176" s="1" t="s">
        <v>307</v>
      </c>
      <c r="I176" s="1" t="s">
        <v>26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x14ac:dyDescent="0.3">
      <c r="A177" s="1">
        <v>13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18</v>
      </c>
      <c r="G177" s="1" t="s">
        <v>69</v>
      </c>
      <c r="H177" s="1" t="s">
        <v>308</v>
      </c>
      <c r="I177" s="1" t="s">
        <v>21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x14ac:dyDescent="0.3">
      <c r="A178" s="1">
        <v>14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18</v>
      </c>
      <c r="G178" s="1" t="s">
        <v>69</v>
      </c>
      <c r="H178" s="1" t="s">
        <v>309</v>
      </c>
      <c r="I178" s="1" t="s">
        <v>21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x14ac:dyDescent="0.3">
      <c r="A179" s="1">
        <v>15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29</v>
      </c>
      <c r="G179" s="1" t="s">
        <v>61</v>
      </c>
      <c r="H179" s="1" t="s">
        <v>310</v>
      </c>
      <c r="I179" s="1" t="s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x14ac:dyDescent="0.3">
      <c r="A180" s="1">
        <v>16</v>
      </c>
      <c r="B180" s="1" t="s">
        <v>14</v>
      </c>
      <c r="C180" s="1" t="s">
        <v>295</v>
      </c>
      <c r="D180" s="1" t="s">
        <v>542</v>
      </c>
      <c r="E180" s="1" t="s">
        <v>17</v>
      </c>
      <c r="F180" s="1" t="s">
        <v>29</v>
      </c>
      <c r="G180" s="1" t="s">
        <v>79</v>
      </c>
      <c r="H180" s="1" t="s">
        <v>312</v>
      </c>
      <c r="I180" s="1" t="s">
        <v>26</v>
      </c>
      <c r="J180" s="1">
        <v>1</v>
      </c>
      <c r="K180" s="1">
        <v>40</v>
      </c>
      <c r="L180" s="1">
        <v>40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x14ac:dyDescent="0.3">
      <c r="A181" s="1">
        <v>17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18</v>
      </c>
      <c r="G181" s="1" t="s">
        <v>104</v>
      </c>
      <c r="H181" s="1" t="s">
        <v>314</v>
      </c>
      <c r="I181" s="1" t="s">
        <v>21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x14ac:dyDescent="0.3">
      <c r="A182" s="1">
        <v>18</v>
      </c>
      <c r="B182" s="1" t="s">
        <v>14</v>
      </c>
      <c r="C182" s="1" t="s">
        <v>295</v>
      </c>
      <c r="D182" s="1" t="s">
        <v>319</v>
      </c>
      <c r="E182" s="1" t="s">
        <v>17</v>
      </c>
      <c r="F182" s="1" t="s">
        <v>29</v>
      </c>
      <c r="G182" s="1" t="s">
        <v>79</v>
      </c>
      <c r="H182" s="1" t="s">
        <v>316</v>
      </c>
      <c r="I182" s="1" t="s">
        <v>26</v>
      </c>
      <c r="J182" s="1">
        <v>1</v>
      </c>
      <c r="K182" s="1">
        <v>83</v>
      </c>
      <c r="L182" s="1">
        <v>83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x14ac:dyDescent="0.3">
      <c r="A183" s="1">
        <v>19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29</v>
      </c>
      <c r="G183" s="1" t="s">
        <v>79</v>
      </c>
      <c r="H183" s="1" t="s">
        <v>318</v>
      </c>
      <c r="I183" s="1" t="s">
        <v>26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x14ac:dyDescent="0.3">
      <c r="A184" s="1">
        <v>20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18</v>
      </c>
      <c r="G184" s="1" t="s">
        <v>104</v>
      </c>
      <c r="H184" s="1" t="s">
        <v>320</v>
      </c>
      <c r="I184" s="1" t="s">
        <v>21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x14ac:dyDescent="0.3">
      <c r="A185" s="1">
        <v>21</v>
      </c>
      <c r="B185" s="1" t="s">
        <v>14</v>
      </c>
      <c r="C185" s="1" t="s">
        <v>295</v>
      </c>
      <c r="D185" s="1" t="s">
        <v>16</v>
      </c>
      <c r="E185" s="1" t="s">
        <v>17</v>
      </c>
      <c r="F185" s="1" t="s">
        <v>29</v>
      </c>
      <c r="G185" s="1" t="s">
        <v>85</v>
      </c>
      <c r="H185" s="1" t="s">
        <v>321</v>
      </c>
      <c r="I185" s="1" t="s">
        <v>26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x14ac:dyDescent="0.3">
      <c r="A186" s="1">
        <v>22</v>
      </c>
      <c r="B186" s="1" t="s">
        <v>14</v>
      </c>
      <c r="C186" s="1" t="s">
        <v>295</v>
      </c>
      <c r="D186" s="1" t="s">
        <v>330</v>
      </c>
      <c r="E186" s="1" t="s">
        <v>17</v>
      </c>
      <c r="F186" s="1" t="s">
        <v>29</v>
      </c>
      <c r="G186" s="1" t="s">
        <v>30</v>
      </c>
      <c r="H186" s="1" t="s">
        <v>323</v>
      </c>
      <c r="I186" s="1" t="s">
        <v>21</v>
      </c>
      <c r="J186" s="1">
        <v>6</v>
      </c>
      <c r="K186" s="1">
        <v>654</v>
      </c>
      <c r="L186" s="1">
        <v>654</v>
      </c>
      <c r="M186" s="1">
        <v>50000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50000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50000</v>
      </c>
      <c r="AJ186" s="1">
        <v>76</v>
      </c>
    </row>
    <row r="187" spans="1:36" x14ac:dyDescent="0.3">
      <c r="A187" s="1">
        <v>23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29</v>
      </c>
      <c r="G187" s="1" t="s">
        <v>246</v>
      </c>
      <c r="H187" s="1" t="s">
        <v>324</v>
      </c>
      <c r="I187" s="1" t="s">
        <v>26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24</v>
      </c>
      <c r="B188" s="1" t="s">
        <v>14</v>
      </c>
      <c r="C188" s="1" t="s">
        <v>295</v>
      </c>
      <c r="D188" s="1" t="s">
        <v>16</v>
      </c>
      <c r="E188" s="1" t="s">
        <v>17</v>
      </c>
      <c r="F188" s="1" t="s">
        <v>29</v>
      </c>
      <c r="G188" s="1" t="s">
        <v>30</v>
      </c>
      <c r="H188" s="1" t="s">
        <v>325</v>
      </c>
      <c r="I188" s="1" t="s">
        <v>26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25</v>
      </c>
      <c r="B189" s="1" t="s">
        <v>14</v>
      </c>
      <c r="C189" s="1" t="s">
        <v>295</v>
      </c>
      <c r="D189" s="1" t="s">
        <v>598</v>
      </c>
      <c r="E189" s="1" t="s">
        <v>32</v>
      </c>
      <c r="F189" s="1" t="s">
        <v>75</v>
      </c>
      <c r="G189" s="1" t="s">
        <v>76</v>
      </c>
      <c r="H189" s="1" t="s">
        <v>326</v>
      </c>
      <c r="I189" s="1" t="s">
        <v>26</v>
      </c>
      <c r="J189" s="1">
        <v>4</v>
      </c>
      <c r="K189" s="1">
        <v>344</v>
      </c>
      <c r="L189" s="1">
        <v>344</v>
      </c>
      <c r="M189" s="1">
        <v>70000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70000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70000</v>
      </c>
      <c r="AJ189" s="1">
        <v>203</v>
      </c>
    </row>
    <row r="190" spans="1:36" x14ac:dyDescent="0.3">
      <c r="A190" s="1">
        <v>26</v>
      </c>
      <c r="B190" s="1" t="s">
        <v>14</v>
      </c>
      <c r="C190" s="1" t="s">
        <v>295</v>
      </c>
      <c r="D190" s="1" t="s">
        <v>16</v>
      </c>
      <c r="E190" s="1" t="s">
        <v>17</v>
      </c>
      <c r="F190" s="1" t="s">
        <v>37</v>
      </c>
      <c r="G190" s="1" t="s">
        <v>83</v>
      </c>
      <c r="H190" s="1" t="s">
        <v>327</v>
      </c>
      <c r="I190" s="1" t="s">
        <v>21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x14ac:dyDescent="0.3">
      <c r="A191" s="1">
        <v>27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37</v>
      </c>
      <c r="G191" s="1" t="s">
        <v>38</v>
      </c>
      <c r="H191" s="1" t="s">
        <v>328</v>
      </c>
      <c r="I191" s="1" t="s">
        <v>21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x14ac:dyDescent="0.3">
      <c r="A192" s="1">
        <v>28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37</v>
      </c>
      <c r="G192" s="1" t="s">
        <v>38</v>
      </c>
      <c r="H192" s="1" t="s">
        <v>329</v>
      </c>
      <c r="I192" s="1" t="s">
        <v>21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29</v>
      </c>
      <c r="B193" s="1" t="s">
        <v>14</v>
      </c>
      <c r="C193" s="1" t="s">
        <v>295</v>
      </c>
      <c r="D193" s="1" t="s">
        <v>567</v>
      </c>
      <c r="E193" s="1" t="s">
        <v>32</v>
      </c>
      <c r="F193" s="1" t="s">
        <v>29</v>
      </c>
      <c r="G193" s="1" t="s">
        <v>268</v>
      </c>
      <c r="H193" s="1" t="s">
        <v>331</v>
      </c>
      <c r="I193" s="1" t="s">
        <v>26</v>
      </c>
      <c r="J193" s="1">
        <v>26</v>
      </c>
      <c r="K193" s="1">
        <v>2782</v>
      </c>
      <c r="L193" s="1">
        <v>2782</v>
      </c>
      <c r="M193" s="1">
        <v>572000</v>
      </c>
      <c r="N193" s="1">
        <v>0</v>
      </c>
      <c r="O193" s="1">
        <v>0</v>
      </c>
      <c r="P193" s="1">
        <v>0</v>
      </c>
      <c r="Q193" s="1">
        <v>12000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584000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584000</v>
      </c>
      <c r="AJ193" s="1">
        <v>205</v>
      </c>
    </row>
    <row r="194" spans="1:36" x14ac:dyDescent="0.3">
      <c r="A194" s="1">
        <v>30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37</v>
      </c>
      <c r="G194" s="1" t="s">
        <v>38</v>
      </c>
      <c r="H194" s="1" t="s">
        <v>332</v>
      </c>
      <c r="I194" s="1" t="s">
        <v>21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x14ac:dyDescent="0.3">
      <c r="A195" s="1">
        <v>31</v>
      </c>
      <c r="B195" s="1" t="s">
        <v>14</v>
      </c>
      <c r="C195" s="1" t="s">
        <v>295</v>
      </c>
      <c r="D195" s="1" t="s">
        <v>333</v>
      </c>
      <c r="E195" s="1" t="s">
        <v>17</v>
      </c>
      <c r="F195" s="1" t="s">
        <v>18</v>
      </c>
      <c r="G195" s="1" t="s">
        <v>104</v>
      </c>
      <c r="H195" s="1" t="s">
        <v>334</v>
      </c>
      <c r="I195" s="1" t="s">
        <v>21</v>
      </c>
      <c r="J195" s="1">
        <v>18</v>
      </c>
      <c r="K195" s="1">
        <v>4076</v>
      </c>
      <c r="L195" s="1">
        <v>4076</v>
      </c>
      <c r="M195" s="1">
        <v>413000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413000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413000</v>
      </c>
      <c r="AJ195" s="1">
        <v>101</v>
      </c>
    </row>
    <row r="196" spans="1:36" x14ac:dyDescent="0.3">
      <c r="A196" s="1">
        <v>32</v>
      </c>
      <c r="B196" s="1" t="s">
        <v>14</v>
      </c>
      <c r="C196" s="1" t="s">
        <v>295</v>
      </c>
      <c r="D196" s="1" t="s">
        <v>335</v>
      </c>
      <c r="E196" s="1" t="s">
        <v>17</v>
      </c>
      <c r="F196" s="1" t="s">
        <v>18</v>
      </c>
      <c r="G196" s="1" t="s">
        <v>107</v>
      </c>
      <c r="H196" s="1" t="s">
        <v>336</v>
      </c>
      <c r="I196" s="1" t="s">
        <v>21</v>
      </c>
      <c r="J196" s="1">
        <v>19</v>
      </c>
      <c r="K196" s="1">
        <v>2902</v>
      </c>
      <c r="L196" s="1">
        <v>2902</v>
      </c>
      <c r="M196" s="1">
        <v>328000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328000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328000</v>
      </c>
      <c r="AJ196" s="1">
        <v>113</v>
      </c>
    </row>
    <row r="197" spans="1:36" x14ac:dyDescent="0.3">
      <c r="A197" s="1">
        <v>33</v>
      </c>
      <c r="B197" s="1" t="s">
        <v>14</v>
      </c>
      <c r="C197" s="1" t="s">
        <v>295</v>
      </c>
      <c r="D197" s="1" t="s">
        <v>322</v>
      </c>
      <c r="E197" s="1" t="s">
        <v>17</v>
      </c>
      <c r="F197" s="1" t="s">
        <v>29</v>
      </c>
      <c r="G197" s="1" t="s">
        <v>61</v>
      </c>
      <c r="H197" s="1" t="s">
        <v>338</v>
      </c>
      <c r="I197" s="1" t="s">
        <v>26</v>
      </c>
      <c r="J197" s="1">
        <v>24</v>
      </c>
      <c r="K197" s="1">
        <v>1390</v>
      </c>
      <c r="L197" s="1">
        <v>1390</v>
      </c>
      <c r="M197" s="1">
        <v>204000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204000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204000</v>
      </c>
      <c r="AJ197" s="1">
        <v>146</v>
      </c>
    </row>
    <row r="198" spans="1:36" x14ac:dyDescent="0.3">
      <c r="A198" s="1">
        <v>34</v>
      </c>
      <c r="B198" s="1" t="s">
        <v>14</v>
      </c>
      <c r="C198" s="1" t="s">
        <v>295</v>
      </c>
      <c r="D198" s="1" t="s">
        <v>315</v>
      </c>
      <c r="E198" s="1" t="s">
        <v>17</v>
      </c>
      <c r="F198" s="1" t="s">
        <v>29</v>
      </c>
      <c r="G198" s="1" t="s">
        <v>61</v>
      </c>
      <c r="H198" s="1" t="s">
        <v>339</v>
      </c>
      <c r="I198" s="1" t="s">
        <v>26</v>
      </c>
      <c r="J198" s="1">
        <v>24</v>
      </c>
      <c r="K198" s="1">
        <v>3916</v>
      </c>
      <c r="L198" s="1">
        <v>3916</v>
      </c>
      <c r="M198" s="1">
        <v>422000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422000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422000</v>
      </c>
      <c r="AJ198" s="1">
        <v>107</v>
      </c>
    </row>
    <row r="199" spans="1:36" x14ac:dyDescent="0.3">
      <c r="A199" s="1">
        <v>35</v>
      </c>
      <c r="B199" s="1" t="s">
        <v>14</v>
      </c>
      <c r="C199" s="1" t="s">
        <v>295</v>
      </c>
      <c r="D199" s="1" t="s">
        <v>340</v>
      </c>
      <c r="E199" s="1" t="s">
        <v>17</v>
      </c>
      <c r="F199" s="1" t="s">
        <v>18</v>
      </c>
      <c r="G199" s="1" t="s">
        <v>69</v>
      </c>
      <c r="H199" s="1" t="s">
        <v>341</v>
      </c>
      <c r="I199" s="1" t="s">
        <v>21</v>
      </c>
      <c r="J199" s="1">
        <v>21</v>
      </c>
      <c r="K199" s="1">
        <v>2696</v>
      </c>
      <c r="L199" s="1">
        <v>2696</v>
      </c>
      <c r="M199" s="1">
        <v>359000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359000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359000</v>
      </c>
      <c r="AJ199" s="1">
        <v>133</v>
      </c>
    </row>
    <row r="200" spans="1:36" x14ac:dyDescent="0.3">
      <c r="A200" s="1">
        <v>36</v>
      </c>
      <c r="B200" s="1" t="s">
        <v>14</v>
      </c>
      <c r="C200" s="1" t="s">
        <v>295</v>
      </c>
      <c r="D200" s="1" t="s">
        <v>681</v>
      </c>
      <c r="E200" s="1" t="s">
        <v>17</v>
      </c>
      <c r="F200" s="1" t="s">
        <v>49</v>
      </c>
      <c r="G200" s="1" t="s">
        <v>101</v>
      </c>
      <c r="H200" s="1" t="s">
        <v>343</v>
      </c>
      <c r="I200" s="1" t="s">
        <v>49</v>
      </c>
      <c r="J200" s="1">
        <v>25</v>
      </c>
      <c r="K200" s="1">
        <v>3395</v>
      </c>
      <c r="L200" s="1">
        <v>3395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0</v>
      </c>
      <c r="AJ200" s="1">
        <v>0</v>
      </c>
    </row>
    <row r="201" spans="1:36" x14ac:dyDescent="0.3">
      <c r="A201" s="1">
        <v>37</v>
      </c>
      <c r="B201" s="1" t="s">
        <v>14</v>
      </c>
      <c r="C201" s="1" t="s">
        <v>295</v>
      </c>
      <c r="D201" s="1" t="s">
        <v>598</v>
      </c>
      <c r="E201" s="1" t="s">
        <v>17</v>
      </c>
      <c r="F201" s="1" t="s">
        <v>29</v>
      </c>
      <c r="G201" s="1" t="s">
        <v>129</v>
      </c>
      <c r="H201" s="1" t="s">
        <v>345</v>
      </c>
      <c r="I201" s="1" t="s">
        <v>21</v>
      </c>
      <c r="J201" s="1">
        <v>23</v>
      </c>
      <c r="K201" s="1">
        <v>2042</v>
      </c>
      <c r="L201" s="1">
        <v>2042</v>
      </c>
      <c r="M201" s="1">
        <v>379000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379000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379000</v>
      </c>
      <c r="AJ201" s="1">
        <v>185</v>
      </c>
    </row>
    <row r="202" spans="1:36" x14ac:dyDescent="0.3">
      <c r="A202" s="1">
        <v>38</v>
      </c>
      <c r="B202" s="1" t="s">
        <v>14</v>
      </c>
      <c r="C202" s="1" t="s">
        <v>295</v>
      </c>
      <c r="D202" s="1" t="s">
        <v>346</v>
      </c>
      <c r="E202" s="1" t="s">
        <v>17</v>
      </c>
      <c r="F202" s="1" t="s">
        <v>29</v>
      </c>
      <c r="G202" s="1" t="s">
        <v>129</v>
      </c>
      <c r="H202" s="1" t="s">
        <v>347</v>
      </c>
      <c r="I202" s="1" t="s">
        <v>21</v>
      </c>
      <c r="J202" s="1">
        <v>26</v>
      </c>
      <c r="K202" s="1">
        <v>1842</v>
      </c>
      <c r="L202" s="1">
        <v>1842</v>
      </c>
      <c r="M202" s="1">
        <v>391000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391000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391000</v>
      </c>
      <c r="AJ202" s="1">
        <v>212</v>
      </c>
    </row>
    <row r="203" spans="1:36" x14ac:dyDescent="0.3">
      <c r="A203" s="1">
        <v>39</v>
      </c>
      <c r="B203" s="1" t="s">
        <v>14</v>
      </c>
      <c r="C203" s="1" t="s">
        <v>295</v>
      </c>
      <c r="D203" s="1" t="s">
        <v>348</v>
      </c>
      <c r="E203" s="1" t="s">
        <v>17</v>
      </c>
      <c r="F203" s="1" t="s">
        <v>40</v>
      </c>
      <c r="G203" s="1" t="s">
        <v>55</v>
      </c>
      <c r="H203" s="1" t="s">
        <v>349</v>
      </c>
      <c r="I203" s="1" t="s">
        <v>21</v>
      </c>
      <c r="J203" s="1">
        <v>22</v>
      </c>
      <c r="K203" s="1">
        <v>3753</v>
      </c>
      <c r="L203" s="1">
        <v>3753</v>
      </c>
      <c r="M203" s="1">
        <v>367000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367000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367000</v>
      </c>
      <c r="AJ203" s="1">
        <v>97</v>
      </c>
    </row>
    <row r="204" spans="1:36" x14ac:dyDescent="0.3">
      <c r="A204" s="1">
        <v>40</v>
      </c>
      <c r="B204" s="1" t="s">
        <v>14</v>
      </c>
      <c r="C204" s="1" t="s">
        <v>295</v>
      </c>
      <c r="D204" s="1" t="s">
        <v>337</v>
      </c>
      <c r="E204" s="1" t="s">
        <v>17</v>
      </c>
      <c r="F204" s="1" t="s">
        <v>29</v>
      </c>
      <c r="G204" s="1" t="s">
        <v>61</v>
      </c>
      <c r="H204" s="1" t="s">
        <v>351</v>
      </c>
      <c r="I204" s="1" t="s">
        <v>26</v>
      </c>
      <c r="J204" s="1">
        <v>22</v>
      </c>
      <c r="K204" s="1">
        <v>3915</v>
      </c>
      <c r="L204" s="1">
        <v>3915</v>
      </c>
      <c r="M204" s="1">
        <v>461000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461000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461000</v>
      </c>
      <c r="AJ204" s="1">
        <v>117</v>
      </c>
    </row>
    <row r="205" spans="1:36" x14ac:dyDescent="0.3">
      <c r="A205" s="1">
        <v>41</v>
      </c>
      <c r="B205" s="1" t="s">
        <v>14</v>
      </c>
      <c r="C205" s="1" t="s">
        <v>295</v>
      </c>
      <c r="D205" s="1" t="s">
        <v>570</v>
      </c>
      <c r="E205" s="1" t="s">
        <v>17</v>
      </c>
      <c r="F205" s="1" t="s">
        <v>29</v>
      </c>
      <c r="G205" s="1" t="s">
        <v>246</v>
      </c>
      <c r="H205" s="1" t="s">
        <v>353</v>
      </c>
      <c r="I205" s="1" t="s">
        <v>26</v>
      </c>
      <c r="J205" s="1">
        <v>24</v>
      </c>
      <c r="K205" s="1">
        <v>1229</v>
      </c>
      <c r="L205" s="1">
        <v>1229</v>
      </c>
      <c r="M205" s="1">
        <v>174000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174000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174000</v>
      </c>
      <c r="AJ205" s="1">
        <v>141</v>
      </c>
    </row>
    <row r="206" spans="1:36" x14ac:dyDescent="0.3">
      <c r="A206" s="1">
        <v>42</v>
      </c>
      <c r="B206" s="1" t="s">
        <v>14</v>
      </c>
      <c r="C206" s="1" t="s">
        <v>295</v>
      </c>
      <c r="D206" s="1" t="s">
        <v>569</v>
      </c>
      <c r="E206" s="1" t="s">
        <v>32</v>
      </c>
      <c r="F206" s="1" t="s">
        <v>29</v>
      </c>
      <c r="G206" s="1" t="s">
        <v>33</v>
      </c>
      <c r="H206" s="1" t="s">
        <v>354</v>
      </c>
      <c r="I206" s="1" t="s">
        <v>26</v>
      </c>
      <c r="J206" s="1">
        <v>21</v>
      </c>
      <c r="K206" s="1">
        <v>3881</v>
      </c>
      <c r="L206" s="1">
        <v>3881</v>
      </c>
      <c r="M206" s="1">
        <v>500000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500000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500000</v>
      </c>
      <c r="AJ206" s="1">
        <v>128</v>
      </c>
    </row>
    <row r="207" spans="1:36" x14ac:dyDescent="0.3">
      <c r="A207" s="1">
        <v>43</v>
      </c>
      <c r="B207" s="1" t="s">
        <v>14</v>
      </c>
      <c r="C207" s="1" t="s">
        <v>295</v>
      </c>
      <c r="D207" s="1" t="s">
        <v>16</v>
      </c>
      <c r="E207" s="1" t="s">
        <v>17</v>
      </c>
      <c r="F207" s="1" t="s">
        <v>29</v>
      </c>
      <c r="G207" s="1" t="s">
        <v>98</v>
      </c>
      <c r="H207" s="1" t="s">
        <v>355</v>
      </c>
      <c r="I207" s="1" t="s">
        <v>26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0</v>
      </c>
      <c r="AJ207" s="1">
        <v>0</v>
      </c>
    </row>
    <row r="208" spans="1:36" x14ac:dyDescent="0.3">
      <c r="A208" s="1">
        <v>44</v>
      </c>
      <c r="B208" s="1" t="s">
        <v>14</v>
      </c>
      <c r="C208" s="1" t="s">
        <v>295</v>
      </c>
      <c r="D208" s="1" t="s">
        <v>566</v>
      </c>
      <c r="E208" s="1" t="s">
        <v>17</v>
      </c>
      <c r="F208" s="1" t="s">
        <v>29</v>
      </c>
      <c r="G208" s="1" t="s">
        <v>144</v>
      </c>
      <c r="H208" s="1" t="s">
        <v>550</v>
      </c>
      <c r="I208" s="1" t="s">
        <v>21</v>
      </c>
      <c r="J208" s="1">
        <v>14</v>
      </c>
      <c r="K208" s="1">
        <v>1172</v>
      </c>
      <c r="L208" s="1">
        <v>1172</v>
      </c>
      <c r="M208" s="1">
        <v>193000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193000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193000</v>
      </c>
      <c r="AJ208" s="1">
        <v>164</v>
      </c>
    </row>
    <row r="209" spans="1:36" x14ac:dyDescent="0.3">
      <c r="A209" s="1">
        <v>45</v>
      </c>
      <c r="B209" s="1" t="s">
        <v>14</v>
      </c>
      <c r="C209" s="1" t="s">
        <v>295</v>
      </c>
      <c r="D209" s="1" t="s">
        <v>319</v>
      </c>
      <c r="E209" s="1" t="s">
        <v>17</v>
      </c>
      <c r="F209" s="1" t="s">
        <v>29</v>
      </c>
      <c r="G209" s="1" t="s">
        <v>61</v>
      </c>
      <c r="H209" s="1" t="s">
        <v>356</v>
      </c>
      <c r="I209" s="1" t="s">
        <v>26</v>
      </c>
      <c r="J209" s="1">
        <v>26</v>
      </c>
      <c r="K209" s="1">
        <v>3832</v>
      </c>
      <c r="L209" s="1">
        <v>3832</v>
      </c>
      <c r="M209" s="1">
        <v>460000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460000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460000</v>
      </c>
      <c r="AJ209" s="1">
        <v>120</v>
      </c>
    </row>
    <row r="210" spans="1:36" x14ac:dyDescent="0.3">
      <c r="A210" s="1">
        <v>46</v>
      </c>
      <c r="B210" s="1" t="s">
        <v>14</v>
      </c>
      <c r="C210" s="1" t="s">
        <v>295</v>
      </c>
      <c r="D210" s="1" t="s">
        <v>542</v>
      </c>
      <c r="E210" s="1" t="s">
        <v>17</v>
      </c>
      <c r="F210" s="1" t="s">
        <v>29</v>
      </c>
      <c r="G210" s="1" t="s">
        <v>61</v>
      </c>
      <c r="H210" s="1" t="s">
        <v>357</v>
      </c>
      <c r="I210" s="1" t="s">
        <v>26</v>
      </c>
      <c r="J210" s="1">
        <v>23</v>
      </c>
      <c r="K210" s="1">
        <v>3568</v>
      </c>
      <c r="L210" s="1">
        <v>3568</v>
      </c>
      <c r="M210" s="1">
        <v>404000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404000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404000</v>
      </c>
      <c r="AJ210" s="1">
        <v>113</v>
      </c>
    </row>
    <row r="211" spans="1:36" x14ac:dyDescent="0.3">
      <c r="A211" s="1">
        <v>47</v>
      </c>
      <c r="B211" s="1" t="s">
        <v>14</v>
      </c>
      <c r="C211" s="1" t="s">
        <v>295</v>
      </c>
      <c r="D211" s="1" t="s">
        <v>317</v>
      </c>
      <c r="E211" s="1" t="s">
        <v>17</v>
      </c>
      <c r="F211" s="1" t="s">
        <v>29</v>
      </c>
      <c r="G211" s="1" t="s">
        <v>61</v>
      </c>
      <c r="H211" s="1" t="s">
        <v>358</v>
      </c>
      <c r="I211" s="1" t="s">
        <v>26</v>
      </c>
      <c r="J211" s="1">
        <v>25</v>
      </c>
      <c r="K211" s="1">
        <v>4148</v>
      </c>
      <c r="L211" s="1">
        <v>4148</v>
      </c>
      <c r="M211" s="1">
        <v>516531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516531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516531</v>
      </c>
      <c r="AJ211" s="1">
        <v>124</v>
      </c>
    </row>
    <row r="212" spans="1:36" x14ac:dyDescent="0.3">
      <c r="A212" s="1">
        <v>48</v>
      </c>
      <c r="B212" s="1" t="s">
        <v>14</v>
      </c>
      <c r="C212" s="1" t="s">
        <v>295</v>
      </c>
      <c r="D212" s="1" t="s">
        <v>16</v>
      </c>
      <c r="E212" s="1" t="s">
        <v>17</v>
      </c>
      <c r="F212" s="1" t="s">
        <v>37</v>
      </c>
      <c r="G212" s="1" t="s">
        <v>38</v>
      </c>
      <c r="H212" s="1" t="s">
        <v>359</v>
      </c>
      <c r="I212" s="1" t="s">
        <v>21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x14ac:dyDescent="0.3">
      <c r="A213" s="1">
        <v>49</v>
      </c>
      <c r="B213" s="1" t="s">
        <v>14</v>
      </c>
      <c r="C213" s="1" t="s">
        <v>295</v>
      </c>
      <c r="D213" s="1" t="s">
        <v>16</v>
      </c>
      <c r="E213" s="1" t="s">
        <v>17</v>
      </c>
      <c r="F213" s="1" t="s">
        <v>29</v>
      </c>
      <c r="G213" s="1" t="s">
        <v>61</v>
      </c>
      <c r="H213" s="1" t="s">
        <v>360</v>
      </c>
      <c r="I213" s="1" t="s">
        <v>26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x14ac:dyDescent="0.3">
      <c r="A214" s="1">
        <v>50</v>
      </c>
      <c r="B214" s="1" t="s">
        <v>14</v>
      </c>
      <c r="C214" s="1" t="s">
        <v>295</v>
      </c>
      <c r="D214" s="1" t="s">
        <v>16</v>
      </c>
      <c r="E214" s="1" t="s">
        <v>17</v>
      </c>
      <c r="F214" s="1" t="s">
        <v>29</v>
      </c>
      <c r="G214" s="1" t="s">
        <v>61</v>
      </c>
      <c r="H214" s="1" t="s">
        <v>361</v>
      </c>
      <c r="I214" s="1" t="s">
        <v>26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0</v>
      </c>
      <c r="AJ214" s="1">
        <v>0</v>
      </c>
    </row>
    <row r="215" spans="1:36" x14ac:dyDescent="0.3">
      <c r="A215" s="1">
        <v>51</v>
      </c>
      <c r="B215" s="1" t="s">
        <v>14</v>
      </c>
      <c r="C215" s="1" t="s">
        <v>295</v>
      </c>
      <c r="D215" s="1" t="s">
        <v>16</v>
      </c>
      <c r="E215" s="1" t="s">
        <v>17</v>
      </c>
      <c r="F215" s="1" t="s">
        <v>29</v>
      </c>
      <c r="G215" s="1" t="s">
        <v>61</v>
      </c>
      <c r="H215" s="1" t="s">
        <v>362</v>
      </c>
      <c r="I215" s="1" t="s">
        <v>26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0</v>
      </c>
      <c r="AJ215" s="1">
        <v>0</v>
      </c>
    </row>
    <row r="216" spans="1:36" x14ac:dyDescent="0.3">
      <c r="A216" s="1">
        <v>52</v>
      </c>
      <c r="B216" s="1" t="s">
        <v>14</v>
      </c>
      <c r="C216" s="1" t="s">
        <v>295</v>
      </c>
      <c r="D216" s="1" t="s">
        <v>16</v>
      </c>
      <c r="E216" s="1" t="s">
        <v>17</v>
      </c>
      <c r="F216" s="1" t="s">
        <v>29</v>
      </c>
      <c r="G216" s="1" t="s">
        <v>363</v>
      </c>
      <c r="H216" s="1" t="s">
        <v>364</v>
      </c>
      <c r="I216" s="1" t="s">
        <v>21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0</v>
      </c>
      <c r="AJ216" s="1">
        <v>0</v>
      </c>
    </row>
    <row r="217" spans="1:36" x14ac:dyDescent="0.3">
      <c r="A217" s="1">
        <v>53</v>
      </c>
      <c r="B217" s="1" t="s">
        <v>14</v>
      </c>
      <c r="C217" s="1" t="s">
        <v>295</v>
      </c>
      <c r="D217" s="1" t="s">
        <v>16</v>
      </c>
      <c r="E217" s="1" t="s">
        <v>17</v>
      </c>
      <c r="F217" s="1" t="s">
        <v>37</v>
      </c>
      <c r="G217" s="1" t="s">
        <v>83</v>
      </c>
      <c r="H217" s="1" t="s">
        <v>365</v>
      </c>
      <c r="I217" s="1" t="s">
        <v>21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0</v>
      </c>
      <c r="AJ217" s="1">
        <v>0</v>
      </c>
    </row>
    <row r="218" spans="1:36" x14ac:dyDescent="0.3">
      <c r="A218" s="1">
        <v>54</v>
      </c>
      <c r="B218" s="1" t="s">
        <v>14</v>
      </c>
      <c r="C218" s="1" t="s">
        <v>295</v>
      </c>
      <c r="D218" s="1" t="s">
        <v>16</v>
      </c>
      <c r="E218" s="1" t="s">
        <v>17</v>
      </c>
      <c r="F218" s="1" t="s">
        <v>29</v>
      </c>
      <c r="G218" s="1" t="s">
        <v>44</v>
      </c>
      <c r="H218" s="1" t="s">
        <v>366</v>
      </c>
      <c r="I218" s="1" t="s">
        <v>21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0</v>
      </c>
      <c r="AJ218" s="1">
        <v>0</v>
      </c>
    </row>
    <row r="219" spans="1:36" x14ac:dyDescent="0.3">
      <c r="A219" s="1">
        <v>55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29</v>
      </c>
      <c r="G219" s="1" t="s">
        <v>44</v>
      </c>
      <c r="H219" s="1" t="s">
        <v>367</v>
      </c>
      <c r="I219" s="1" t="s">
        <v>21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x14ac:dyDescent="0.3">
      <c r="A220" s="1">
        <v>56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18</v>
      </c>
      <c r="G220" s="1" t="s">
        <v>368</v>
      </c>
      <c r="H220" s="1" t="s">
        <v>369</v>
      </c>
      <c r="I220" s="1" t="s">
        <v>21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x14ac:dyDescent="0.3">
      <c r="A221" s="1">
        <v>57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18</v>
      </c>
      <c r="G221" s="1" t="s">
        <v>368</v>
      </c>
      <c r="H221" s="1" t="s">
        <v>370</v>
      </c>
      <c r="I221" s="1" t="s">
        <v>21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x14ac:dyDescent="0.3">
      <c r="A222" s="1">
        <v>58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18</v>
      </c>
      <c r="G222" s="1" t="s">
        <v>368</v>
      </c>
      <c r="H222" s="1" t="s">
        <v>371</v>
      </c>
      <c r="I222" s="1" t="s">
        <v>21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x14ac:dyDescent="0.3">
      <c r="A223" s="1">
        <v>59</v>
      </c>
      <c r="B223" s="1" t="s">
        <v>14</v>
      </c>
      <c r="C223" s="1" t="s">
        <v>295</v>
      </c>
      <c r="D223" s="1" t="s">
        <v>16</v>
      </c>
      <c r="E223" s="1" t="s">
        <v>17</v>
      </c>
      <c r="F223" s="1" t="s">
        <v>29</v>
      </c>
      <c r="G223" s="1" t="s">
        <v>372</v>
      </c>
      <c r="H223" s="1" t="s">
        <v>373</v>
      </c>
      <c r="I223" s="1" t="s">
        <v>26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0</v>
      </c>
      <c r="AJ223" s="1">
        <v>0</v>
      </c>
    </row>
    <row r="224" spans="1:36" x14ac:dyDescent="0.3">
      <c r="A224" s="1">
        <v>60</v>
      </c>
      <c r="B224" s="1" t="s">
        <v>14</v>
      </c>
      <c r="C224" s="1" t="s">
        <v>295</v>
      </c>
      <c r="D224" s="1" t="s">
        <v>16</v>
      </c>
      <c r="E224" s="1" t="s">
        <v>17</v>
      </c>
      <c r="F224" s="1" t="s">
        <v>29</v>
      </c>
      <c r="G224" s="1" t="s">
        <v>372</v>
      </c>
      <c r="H224" s="1" t="s">
        <v>374</v>
      </c>
      <c r="I224" s="1" t="s">
        <v>26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0</v>
      </c>
      <c r="AJ224" s="1">
        <v>0</v>
      </c>
    </row>
    <row r="225" spans="1:36" x14ac:dyDescent="0.3">
      <c r="A225" s="2"/>
      <c r="B225" s="2" t="s">
        <v>47</v>
      </c>
      <c r="C225" s="2" t="s">
        <v>295</v>
      </c>
      <c r="D225" s="2"/>
      <c r="E225" s="2"/>
      <c r="F225" s="2"/>
      <c r="G225" s="2"/>
      <c r="H225" s="2"/>
      <c r="I225" s="2"/>
      <c r="J225" s="2"/>
      <c r="K225" s="2">
        <v>51660</v>
      </c>
      <c r="L225" s="2">
        <v>51660</v>
      </c>
      <c r="M225" s="2">
        <v>6263531</v>
      </c>
      <c r="N225" s="2">
        <v>0</v>
      </c>
      <c r="O225" s="2">
        <v>0</v>
      </c>
      <c r="P225" s="2">
        <v>0</v>
      </c>
      <c r="Q225" s="2">
        <v>12000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6275531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6275531</v>
      </c>
      <c r="AJ225" s="2"/>
    </row>
    <row r="226" spans="1:36" x14ac:dyDescent="0.3">
      <c r="A226" s="1">
        <v>1</v>
      </c>
      <c r="B226" s="1" t="s">
        <v>14</v>
      </c>
      <c r="C226" s="1" t="s">
        <v>375</v>
      </c>
      <c r="D226" s="1" t="s">
        <v>16</v>
      </c>
      <c r="E226" s="1" t="s">
        <v>32</v>
      </c>
      <c r="F226" s="1" t="s">
        <v>118</v>
      </c>
      <c r="G226" s="1" t="s">
        <v>164</v>
      </c>
      <c r="H226" s="1" t="s">
        <v>376</v>
      </c>
      <c r="I226" s="1" t="s">
        <v>26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x14ac:dyDescent="0.3">
      <c r="A227" s="1">
        <v>2</v>
      </c>
      <c r="B227" s="1" t="s">
        <v>14</v>
      </c>
      <c r="C227" s="1" t="s">
        <v>375</v>
      </c>
      <c r="D227" s="1" t="s">
        <v>16</v>
      </c>
      <c r="E227" s="1" t="s">
        <v>17</v>
      </c>
      <c r="F227" s="1" t="s">
        <v>49</v>
      </c>
      <c r="G227" s="1" t="s">
        <v>63</v>
      </c>
      <c r="H227" s="1" t="s">
        <v>377</v>
      </c>
      <c r="I227" s="1" t="s">
        <v>49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1">
        <v>3</v>
      </c>
      <c r="B228" s="1" t="s">
        <v>14</v>
      </c>
      <c r="C228" s="1" t="s">
        <v>375</v>
      </c>
      <c r="D228" s="1" t="s">
        <v>16</v>
      </c>
      <c r="E228" s="1" t="s">
        <v>17</v>
      </c>
      <c r="F228" s="1" t="s">
        <v>29</v>
      </c>
      <c r="G228" s="1" t="s">
        <v>61</v>
      </c>
      <c r="H228" s="1" t="s">
        <v>378</v>
      </c>
      <c r="I228" s="1" t="s">
        <v>26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0</v>
      </c>
      <c r="AJ228" s="1">
        <v>0</v>
      </c>
    </row>
    <row r="229" spans="1:36" x14ac:dyDescent="0.3">
      <c r="A229" s="1">
        <v>4</v>
      </c>
      <c r="B229" s="1" t="s">
        <v>14</v>
      </c>
      <c r="C229" s="1" t="s">
        <v>375</v>
      </c>
      <c r="D229" s="1" t="s">
        <v>16</v>
      </c>
      <c r="E229" s="1" t="s">
        <v>17</v>
      </c>
      <c r="F229" s="1" t="s">
        <v>29</v>
      </c>
      <c r="G229" s="1" t="s">
        <v>61</v>
      </c>
      <c r="H229" s="1" t="s">
        <v>379</v>
      </c>
      <c r="I229" s="1" t="s">
        <v>26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0</v>
      </c>
      <c r="AJ229" s="1">
        <v>0</v>
      </c>
    </row>
    <row r="230" spans="1:36" x14ac:dyDescent="0.3">
      <c r="A230" s="1">
        <v>5</v>
      </c>
      <c r="B230" s="1" t="s">
        <v>14</v>
      </c>
      <c r="C230" s="1" t="s">
        <v>375</v>
      </c>
      <c r="D230" s="1" t="s">
        <v>16</v>
      </c>
      <c r="E230" s="1" t="s">
        <v>17</v>
      </c>
      <c r="F230" s="1" t="s">
        <v>29</v>
      </c>
      <c r="G230" s="1" t="s">
        <v>61</v>
      </c>
      <c r="H230" s="1" t="s">
        <v>380</v>
      </c>
      <c r="I230" s="1" t="s">
        <v>26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x14ac:dyDescent="0.3">
      <c r="A231" s="1">
        <v>6</v>
      </c>
      <c r="B231" s="1" t="s">
        <v>14</v>
      </c>
      <c r="C231" s="1" t="s">
        <v>375</v>
      </c>
      <c r="D231" s="1" t="s">
        <v>16</v>
      </c>
      <c r="E231" s="1" t="s">
        <v>17</v>
      </c>
      <c r="F231" s="1" t="s">
        <v>29</v>
      </c>
      <c r="G231" s="1" t="s">
        <v>61</v>
      </c>
      <c r="H231" s="1" t="s">
        <v>381</v>
      </c>
      <c r="I231" s="1" t="s">
        <v>26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x14ac:dyDescent="0.3">
      <c r="A232" s="1">
        <v>7</v>
      </c>
      <c r="B232" s="1" t="s">
        <v>14</v>
      </c>
      <c r="C232" s="1" t="s">
        <v>375</v>
      </c>
      <c r="D232" s="1" t="s">
        <v>16</v>
      </c>
      <c r="E232" s="1" t="s">
        <v>17</v>
      </c>
      <c r="F232" s="1" t="s">
        <v>18</v>
      </c>
      <c r="G232" s="1" t="s">
        <v>69</v>
      </c>
      <c r="H232" s="1" t="s">
        <v>382</v>
      </c>
      <c r="I232" s="1" t="s">
        <v>21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x14ac:dyDescent="0.3">
      <c r="A233" s="1">
        <v>8</v>
      </c>
      <c r="B233" s="1" t="s">
        <v>14</v>
      </c>
      <c r="C233" s="1" t="s">
        <v>375</v>
      </c>
      <c r="D233" s="1" t="s">
        <v>16</v>
      </c>
      <c r="E233" s="1" t="s">
        <v>17</v>
      </c>
      <c r="F233" s="1" t="s">
        <v>29</v>
      </c>
      <c r="G233" s="1" t="s">
        <v>61</v>
      </c>
      <c r="H233" s="1" t="s">
        <v>383</v>
      </c>
      <c r="I233" s="1" t="s">
        <v>26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x14ac:dyDescent="0.3">
      <c r="A234" s="1">
        <v>9</v>
      </c>
      <c r="B234" s="1" t="s">
        <v>14</v>
      </c>
      <c r="C234" s="1" t="s">
        <v>375</v>
      </c>
      <c r="D234" s="1" t="s">
        <v>16</v>
      </c>
      <c r="E234" s="1" t="s">
        <v>17</v>
      </c>
      <c r="F234" s="1" t="s">
        <v>29</v>
      </c>
      <c r="G234" s="1" t="s">
        <v>61</v>
      </c>
      <c r="H234" s="1" t="s">
        <v>384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x14ac:dyDescent="0.3">
      <c r="A235" s="1">
        <v>10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29</v>
      </c>
      <c r="G235" s="1" t="s">
        <v>61</v>
      </c>
      <c r="H235" s="1" t="s">
        <v>385</v>
      </c>
      <c r="I235" s="1" t="s">
        <v>26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x14ac:dyDescent="0.3">
      <c r="A236" s="1">
        <v>11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18</v>
      </c>
      <c r="G236" s="1" t="s">
        <v>19</v>
      </c>
      <c r="H236" s="1" t="s">
        <v>386</v>
      </c>
      <c r="I236" s="1" t="s">
        <v>198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x14ac:dyDescent="0.3">
      <c r="A237" s="1">
        <v>12</v>
      </c>
      <c r="B237" s="1" t="s">
        <v>14</v>
      </c>
      <c r="C237" s="1" t="s">
        <v>375</v>
      </c>
      <c r="D237" s="1" t="s">
        <v>398</v>
      </c>
      <c r="E237" s="1" t="s">
        <v>17</v>
      </c>
      <c r="F237" s="1" t="s">
        <v>29</v>
      </c>
      <c r="G237" s="1" t="s">
        <v>79</v>
      </c>
      <c r="H237" s="1" t="s">
        <v>388</v>
      </c>
      <c r="I237" s="1" t="s">
        <v>26</v>
      </c>
      <c r="J237" s="1">
        <v>1</v>
      </c>
      <c r="K237" s="1">
        <v>28</v>
      </c>
      <c r="L237" s="1">
        <v>28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x14ac:dyDescent="0.3">
      <c r="A238" s="1">
        <v>13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18</v>
      </c>
      <c r="G238" s="1" t="s">
        <v>104</v>
      </c>
      <c r="H238" s="1" t="s">
        <v>390</v>
      </c>
      <c r="I238" s="1" t="s">
        <v>21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x14ac:dyDescent="0.3">
      <c r="A239" s="1">
        <v>14</v>
      </c>
      <c r="B239" s="1" t="s">
        <v>14</v>
      </c>
      <c r="C239" s="1" t="s">
        <v>375</v>
      </c>
      <c r="D239" s="1" t="s">
        <v>391</v>
      </c>
      <c r="E239" s="1" t="s">
        <v>17</v>
      </c>
      <c r="F239" s="1" t="s">
        <v>29</v>
      </c>
      <c r="G239" s="1" t="s">
        <v>30</v>
      </c>
      <c r="H239" s="1" t="s">
        <v>392</v>
      </c>
      <c r="I239" s="1" t="s">
        <v>21</v>
      </c>
      <c r="J239" s="1">
        <v>23</v>
      </c>
      <c r="K239" s="1">
        <v>3462</v>
      </c>
      <c r="L239" s="1">
        <v>3462</v>
      </c>
      <c r="M239" s="1">
        <v>420000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420000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420000</v>
      </c>
      <c r="AJ239" s="1">
        <v>121</v>
      </c>
    </row>
    <row r="240" spans="1:36" x14ac:dyDescent="0.3">
      <c r="A240" s="1">
        <v>15</v>
      </c>
      <c r="B240" s="1" t="s">
        <v>14</v>
      </c>
      <c r="C240" s="1" t="s">
        <v>375</v>
      </c>
      <c r="D240" s="1" t="s">
        <v>16</v>
      </c>
      <c r="E240" s="1" t="s">
        <v>17</v>
      </c>
      <c r="F240" s="1" t="s">
        <v>29</v>
      </c>
      <c r="G240" s="1" t="s">
        <v>195</v>
      </c>
      <c r="H240" s="1" t="s">
        <v>393</v>
      </c>
      <c r="I240" s="1" t="s">
        <v>26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x14ac:dyDescent="0.3">
      <c r="A241" s="1">
        <v>16</v>
      </c>
      <c r="B241" s="1" t="s">
        <v>14</v>
      </c>
      <c r="C241" s="1" t="s">
        <v>375</v>
      </c>
      <c r="D241" s="1" t="s">
        <v>389</v>
      </c>
      <c r="E241" s="1" t="s">
        <v>17</v>
      </c>
      <c r="F241" s="1" t="s">
        <v>29</v>
      </c>
      <c r="G241" s="1" t="s">
        <v>30</v>
      </c>
      <c r="H241" s="1" t="s">
        <v>395</v>
      </c>
      <c r="I241" s="1" t="s">
        <v>26</v>
      </c>
      <c r="J241" s="1">
        <v>10</v>
      </c>
      <c r="K241" s="1">
        <v>1226</v>
      </c>
      <c r="L241" s="1">
        <v>1226</v>
      </c>
      <c r="M241" s="1">
        <v>160000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160000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160000</v>
      </c>
      <c r="AJ241" s="1">
        <v>130</v>
      </c>
    </row>
    <row r="242" spans="1:36" x14ac:dyDescent="0.3">
      <c r="A242" s="1">
        <v>17</v>
      </c>
      <c r="B242" s="1" t="s">
        <v>14</v>
      </c>
      <c r="C242" s="1" t="s">
        <v>375</v>
      </c>
      <c r="D242" s="1" t="s">
        <v>16</v>
      </c>
      <c r="E242" s="1" t="s">
        <v>17</v>
      </c>
      <c r="F242" s="1" t="s">
        <v>37</v>
      </c>
      <c r="G242" s="1" t="s">
        <v>83</v>
      </c>
      <c r="H242" s="1" t="s">
        <v>396</v>
      </c>
      <c r="I242" s="1" t="s">
        <v>198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x14ac:dyDescent="0.3">
      <c r="A243" s="1">
        <v>18</v>
      </c>
      <c r="B243" s="1" t="s">
        <v>14</v>
      </c>
      <c r="C243" s="1" t="s">
        <v>375</v>
      </c>
      <c r="D243" s="1" t="s">
        <v>16</v>
      </c>
      <c r="E243" s="1" t="s">
        <v>17</v>
      </c>
      <c r="F243" s="1" t="s">
        <v>37</v>
      </c>
      <c r="G243" s="1" t="s">
        <v>38</v>
      </c>
      <c r="H243" s="1" t="s">
        <v>397</v>
      </c>
      <c r="I243" s="1" t="s">
        <v>21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19</v>
      </c>
      <c r="B244" s="1" t="s">
        <v>14</v>
      </c>
      <c r="C244" s="1" t="s">
        <v>375</v>
      </c>
      <c r="D244" s="1" t="s">
        <v>402</v>
      </c>
      <c r="E244" s="1" t="s">
        <v>17</v>
      </c>
      <c r="F244" s="1" t="s">
        <v>49</v>
      </c>
      <c r="G244" s="1" t="s">
        <v>101</v>
      </c>
      <c r="H244" s="1" t="s">
        <v>399</v>
      </c>
      <c r="I244" s="1" t="s">
        <v>49</v>
      </c>
      <c r="J244" s="1">
        <v>23</v>
      </c>
      <c r="K244" s="1">
        <v>2967</v>
      </c>
      <c r="L244" s="1">
        <v>2967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20</v>
      </c>
      <c r="B245" s="1" t="s">
        <v>14</v>
      </c>
      <c r="C245" s="1" t="s">
        <v>375</v>
      </c>
      <c r="D245" s="1" t="s">
        <v>573</v>
      </c>
      <c r="E245" s="1" t="s">
        <v>17</v>
      </c>
      <c r="F245" s="1" t="s">
        <v>29</v>
      </c>
      <c r="G245" s="1" t="s">
        <v>61</v>
      </c>
      <c r="H245" s="1" t="s">
        <v>401</v>
      </c>
      <c r="I245" s="1" t="s">
        <v>26</v>
      </c>
      <c r="J245" s="1">
        <v>25</v>
      </c>
      <c r="K245" s="1">
        <v>3551</v>
      </c>
      <c r="L245" s="1">
        <v>3551</v>
      </c>
      <c r="M245" s="1">
        <v>480000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480000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480000</v>
      </c>
      <c r="AJ245" s="1">
        <v>135</v>
      </c>
    </row>
    <row r="246" spans="1:36" x14ac:dyDescent="0.3">
      <c r="A246" s="1">
        <v>21</v>
      </c>
      <c r="B246" s="1" t="s">
        <v>14</v>
      </c>
      <c r="C246" s="1" t="s">
        <v>375</v>
      </c>
      <c r="D246" s="1" t="s">
        <v>389</v>
      </c>
      <c r="E246" s="1" t="s">
        <v>17</v>
      </c>
      <c r="F246" s="1" t="s">
        <v>18</v>
      </c>
      <c r="G246" s="1" t="s">
        <v>69</v>
      </c>
      <c r="H246" s="1" t="s">
        <v>403</v>
      </c>
      <c r="I246" s="1" t="s">
        <v>21</v>
      </c>
      <c r="J246" s="1">
        <v>9</v>
      </c>
      <c r="K246" s="1">
        <v>727</v>
      </c>
      <c r="L246" s="1">
        <v>727</v>
      </c>
      <c r="M246" s="1">
        <v>90000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90000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90000</v>
      </c>
      <c r="AJ246" s="1">
        <v>123</v>
      </c>
    </row>
    <row r="247" spans="1:36" x14ac:dyDescent="0.3">
      <c r="A247" s="1">
        <v>22</v>
      </c>
      <c r="B247" s="1" t="s">
        <v>14</v>
      </c>
      <c r="C247" s="1" t="s">
        <v>375</v>
      </c>
      <c r="D247" s="1" t="s">
        <v>404</v>
      </c>
      <c r="E247" s="1" t="s">
        <v>17</v>
      </c>
      <c r="F247" s="1" t="s">
        <v>29</v>
      </c>
      <c r="G247" s="1" t="s">
        <v>129</v>
      </c>
      <c r="H247" s="1" t="s">
        <v>405</v>
      </c>
      <c r="I247" s="1" t="s">
        <v>21</v>
      </c>
      <c r="J247" s="1">
        <v>23</v>
      </c>
      <c r="K247" s="1">
        <v>2437</v>
      </c>
      <c r="L247" s="1">
        <v>2437</v>
      </c>
      <c r="M247" s="1">
        <v>499000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20000</v>
      </c>
      <c r="W247" s="7">
        <v>519000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519000</v>
      </c>
      <c r="AJ247" s="1">
        <v>204</v>
      </c>
    </row>
    <row r="248" spans="1:36" x14ac:dyDescent="0.3">
      <c r="A248" s="1">
        <v>23</v>
      </c>
      <c r="B248" s="1" t="s">
        <v>14</v>
      </c>
      <c r="C248" s="1" t="s">
        <v>375</v>
      </c>
      <c r="D248" s="1" t="s">
        <v>406</v>
      </c>
      <c r="E248" s="1" t="s">
        <v>17</v>
      </c>
      <c r="F248" s="1" t="s">
        <v>29</v>
      </c>
      <c r="G248" s="1" t="s">
        <v>61</v>
      </c>
      <c r="H248" s="1" t="s">
        <v>407</v>
      </c>
      <c r="I248" s="1" t="s">
        <v>26</v>
      </c>
      <c r="J248" s="1">
        <v>22</v>
      </c>
      <c r="K248" s="1">
        <v>3314</v>
      </c>
      <c r="L248" s="1">
        <v>3314</v>
      </c>
      <c r="M248" s="1">
        <v>360000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360000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360000</v>
      </c>
      <c r="AJ248" s="1">
        <v>108</v>
      </c>
    </row>
    <row r="249" spans="1:36" x14ac:dyDescent="0.3">
      <c r="A249" s="1">
        <v>24</v>
      </c>
      <c r="B249" s="1" t="s">
        <v>14</v>
      </c>
      <c r="C249" s="1" t="s">
        <v>375</v>
      </c>
      <c r="D249" s="1" t="s">
        <v>574</v>
      </c>
      <c r="E249" s="1" t="s">
        <v>17</v>
      </c>
      <c r="F249" s="1" t="s">
        <v>29</v>
      </c>
      <c r="G249" s="1" t="s">
        <v>61</v>
      </c>
      <c r="H249" s="1" t="s">
        <v>409</v>
      </c>
      <c r="I249" s="1" t="s">
        <v>26</v>
      </c>
      <c r="J249" s="1">
        <v>24</v>
      </c>
      <c r="K249" s="1">
        <v>3083</v>
      </c>
      <c r="L249" s="1">
        <v>3083</v>
      </c>
      <c r="M249" s="1">
        <v>420000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420000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420000</v>
      </c>
      <c r="AJ249" s="1">
        <v>136</v>
      </c>
    </row>
    <row r="250" spans="1:36" x14ac:dyDescent="0.3">
      <c r="A250" s="1">
        <v>25</v>
      </c>
      <c r="B250" s="1" t="s">
        <v>14</v>
      </c>
      <c r="C250" s="1" t="s">
        <v>375</v>
      </c>
      <c r="D250" s="1" t="s">
        <v>90</v>
      </c>
      <c r="E250" s="1" t="s">
        <v>17</v>
      </c>
      <c r="F250" s="1" t="s">
        <v>29</v>
      </c>
      <c r="G250" s="1" t="s">
        <v>61</v>
      </c>
      <c r="H250" s="1" t="s">
        <v>411</v>
      </c>
      <c r="I250" s="1" t="s">
        <v>26</v>
      </c>
      <c r="J250" s="1">
        <v>21</v>
      </c>
      <c r="K250" s="1">
        <v>1380</v>
      </c>
      <c r="L250" s="1">
        <v>1380</v>
      </c>
      <c r="M250" s="1">
        <v>240000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240000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240000</v>
      </c>
      <c r="AJ250" s="1">
        <v>173</v>
      </c>
    </row>
    <row r="251" spans="1:36" x14ac:dyDescent="0.3">
      <c r="A251" s="1">
        <v>26</v>
      </c>
      <c r="B251" s="1" t="s">
        <v>14</v>
      </c>
      <c r="C251" s="1" t="s">
        <v>375</v>
      </c>
      <c r="D251" s="1" t="s">
        <v>599</v>
      </c>
      <c r="E251" s="1" t="s">
        <v>17</v>
      </c>
      <c r="F251" s="1" t="s">
        <v>29</v>
      </c>
      <c r="G251" s="1" t="s">
        <v>61</v>
      </c>
      <c r="H251" s="1" t="s">
        <v>413</v>
      </c>
      <c r="I251" s="1" t="s">
        <v>26</v>
      </c>
      <c r="J251" s="1">
        <v>24</v>
      </c>
      <c r="K251" s="1">
        <v>1685</v>
      </c>
      <c r="L251" s="1">
        <v>1685</v>
      </c>
      <c r="M251" s="1">
        <v>300000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10000</v>
      </c>
      <c r="W251" s="7">
        <v>310000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310000</v>
      </c>
      <c r="AJ251" s="1">
        <v>178</v>
      </c>
    </row>
    <row r="252" spans="1:36" x14ac:dyDescent="0.3">
      <c r="A252" s="1">
        <v>27</v>
      </c>
      <c r="B252" s="1" t="s">
        <v>14</v>
      </c>
      <c r="C252" s="1" t="s">
        <v>375</v>
      </c>
      <c r="D252" s="1" t="s">
        <v>414</v>
      </c>
      <c r="E252" s="1" t="s">
        <v>32</v>
      </c>
      <c r="F252" s="1" t="s">
        <v>29</v>
      </c>
      <c r="G252" s="1" t="s">
        <v>33</v>
      </c>
      <c r="H252" s="1" t="s">
        <v>415</v>
      </c>
      <c r="I252" s="1" t="s">
        <v>26</v>
      </c>
      <c r="J252" s="1">
        <v>25</v>
      </c>
      <c r="K252" s="1">
        <v>3672</v>
      </c>
      <c r="L252" s="1">
        <v>3672</v>
      </c>
      <c r="M252" s="1">
        <v>480000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480000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480000</v>
      </c>
      <c r="AJ252" s="1">
        <v>130</v>
      </c>
    </row>
    <row r="253" spans="1:36" x14ac:dyDescent="0.3">
      <c r="A253" s="1">
        <v>28</v>
      </c>
      <c r="B253" s="1" t="s">
        <v>14</v>
      </c>
      <c r="C253" s="1" t="s">
        <v>375</v>
      </c>
      <c r="D253" s="1" t="s">
        <v>16</v>
      </c>
      <c r="E253" s="1" t="s">
        <v>17</v>
      </c>
      <c r="F253" s="1" t="s">
        <v>37</v>
      </c>
      <c r="G253" s="1" t="s">
        <v>123</v>
      </c>
      <c r="H253" s="1" t="s">
        <v>417</v>
      </c>
      <c r="I253" s="1" t="s">
        <v>21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0</v>
      </c>
      <c r="AJ253" s="1">
        <v>0</v>
      </c>
    </row>
    <row r="254" spans="1:36" x14ac:dyDescent="0.3">
      <c r="A254" s="1">
        <v>29</v>
      </c>
      <c r="B254" s="1" t="s">
        <v>14</v>
      </c>
      <c r="C254" s="1" t="s">
        <v>375</v>
      </c>
      <c r="D254" s="1" t="s">
        <v>416</v>
      </c>
      <c r="E254" s="1" t="s">
        <v>17</v>
      </c>
      <c r="F254" s="1" t="s">
        <v>29</v>
      </c>
      <c r="G254" s="1" t="s">
        <v>144</v>
      </c>
      <c r="H254" s="1" t="s">
        <v>418</v>
      </c>
      <c r="I254" s="1" t="s">
        <v>21</v>
      </c>
      <c r="J254" s="1">
        <v>19</v>
      </c>
      <c r="K254" s="1">
        <v>1452</v>
      </c>
      <c r="L254" s="1">
        <v>1452</v>
      </c>
      <c r="M254" s="1">
        <v>410000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410000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410000</v>
      </c>
      <c r="AJ254" s="1">
        <v>282</v>
      </c>
    </row>
    <row r="255" spans="1:36" x14ac:dyDescent="0.3">
      <c r="A255" s="1">
        <v>30</v>
      </c>
      <c r="B255" s="1" t="s">
        <v>14</v>
      </c>
      <c r="C255" s="1" t="s">
        <v>375</v>
      </c>
      <c r="D255" s="1" t="s">
        <v>398</v>
      </c>
      <c r="E255" s="1" t="s">
        <v>17</v>
      </c>
      <c r="F255" s="1" t="s">
        <v>29</v>
      </c>
      <c r="G255" s="1" t="s">
        <v>61</v>
      </c>
      <c r="H255" s="1" t="s">
        <v>419</v>
      </c>
      <c r="I255" s="1" t="s">
        <v>26</v>
      </c>
      <c r="J255" s="1">
        <v>22</v>
      </c>
      <c r="K255" s="1">
        <v>1771</v>
      </c>
      <c r="L255" s="1">
        <v>1771</v>
      </c>
      <c r="M255" s="1">
        <v>307000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307000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307000</v>
      </c>
      <c r="AJ255" s="1">
        <v>173</v>
      </c>
    </row>
    <row r="256" spans="1:36" x14ac:dyDescent="0.3">
      <c r="A256" s="1">
        <v>31</v>
      </c>
      <c r="B256" s="1" t="s">
        <v>14</v>
      </c>
      <c r="C256" s="1" t="s">
        <v>375</v>
      </c>
      <c r="D256" s="1" t="s">
        <v>16</v>
      </c>
      <c r="E256" s="1" t="s">
        <v>17</v>
      </c>
      <c r="F256" s="1" t="s">
        <v>29</v>
      </c>
      <c r="G256" s="1" t="s">
        <v>61</v>
      </c>
      <c r="H256" s="1" t="s">
        <v>420</v>
      </c>
      <c r="I256" s="1" t="s">
        <v>26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0</v>
      </c>
      <c r="AJ256" s="1">
        <v>0</v>
      </c>
    </row>
    <row r="257" spans="1:36" x14ac:dyDescent="0.3">
      <c r="A257" s="1">
        <v>32</v>
      </c>
      <c r="B257" s="1" t="s">
        <v>14</v>
      </c>
      <c r="C257" s="1" t="s">
        <v>375</v>
      </c>
      <c r="D257" s="1" t="s">
        <v>16</v>
      </c>
      <c r="E257" s="1" t="s">
        <v>17</v>
      </c>
      <c r="F257" s="1" t="s">
        <v>29</v>
      </c>
      <c r="G257" s="1" t="s">
        <v>44</v>
      </c>
      <c r="H257" s="1" t="s">
        <v>421</v>
      </c>
      <c r="I257" s="1" t="s">
        <v>21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0</v>
      </c>
      <c r="AJ257" s="1">
        <v>0</v>
      </c>
    </row>
    <row r="258" spans="1:36" x14ac:dyDescent="0.3">
      <c r="A258" s="1">
        <v>33</v>
      </c>
      <c r="B258" s="1" t="s">
        <v>14</v>
      </c>
      <c r="C258" s="1" t="s">
        <v>375</v>
      </c>
      <c r="D258" s="1" t="s">
        <v>16</v>
      </c>
      <c r="E258" s="1" t="s">
        <v>17</v>
      </c>
      <c r="F258" s="1" t="s">
        <v>29</v>
      </c>
      <c r="G258" s="1" t="s">
        <v>44</v>
      </c>
      <c r="H258" s="1" t="s">
        <v>422</v>
      </c>
      <c r="I258" s="1" t="s">
        <v>21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0</v>
      </c>
      <c r="AJ258" s="1">
        <v>0</v>
      </c>
    </row>
    <row r="259" spans="1:36" x14ac:dyDescent="0.3">
      <c r="A259" s="1">
        <v>34</v>
      </c>
      <c r="B259" s="1" t="s">
        <v>14</v>
      </c>
      <c r="C259" s="1" t="s">
        <v>375</v>
      </c>
      <c r="D259" s="1" t="s">
        <v>16</v>
      </c>
      <c r="E259" s="1" t="s">
        <v>17</v>
      </c>
      <c r="F259" s="1" t="s">
        <v>18</v>
      </c>
      <c r="G259" s="1" t="s">
        <v>368</v>
      </c>
      <c r="H259" s="1" t="s">
        <v>423</v>
      </c>
      <c r="I259" s="1" t="s">
        <v>21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0</v>
      </c>
      <c r="AJ259" s="1">
        <v>0</v>
      </c>
    </row>
    <row r="260" spans="1:36" x14ac:dyDescent="0.3">
      <c r="A260" s="1">
        <v>35</v>
      </c>
      <c r="B260" s="1" t="s">
        <v>14</v>
      </c>
      <c r="C260" s="1" t="s">
        <v>375</v>
      </c>
      <c r="D260" s="1" t="s">
        <v>16</v>
      </c>
      <c r="E260" s="1" t="s">
        <v>17</v>
      </c>
      <c r="F260" s="1" t="s">
        <v>18</v>
      </c>
      <c r="G260" s="1" t="s">
        <v>368</v>
      </c>
      <c r="H260" s="1" t="s">
        <v>424</v>
      </c>
      <c r="I260" s="1" t="s">
        <v>21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0</v>
      </c>
      <c r="AJ260" s="1">
        <v>0</v>
      </c>
    </row>
    <row r="261" spans="1:36" x14ac:dyDescent="0.3">
      <c r="A261" s="1">
        <v>36</v>
      </c>
      <c r="B261" s="1" t="s">
        <v>14</v>
      </c>
      <c r="C261" s="1" t="s">
        <v>375</v>
      </c>
      <c r="D261" s="1" t="s">
        <v>16</v>
      </c>
      <c r="E261" s="1" t="s">
        <v>17</v>
      </c>
      <c r="F261" s="1" t="s">
        <v>18</v>
      </c>
      <c r="G261" s="1" t="s">
        <v>368</v>
      </c>
      <c r="H261" s="1" t="s">
        <v>425</v>
      </c>
      <c r="I261" s="1" t="s">
        <v>21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0</v>
      </c>
      <c r="AJ261" s="1">
        <v>0</v>
      </c>
    </row>
    <row r="262" spans="1:36" x14ac:dyDescent="0.3">
      <c r="A262" s="2"/>
      <c r="B262" s="2" t="s">
        <v>47</v>
      </c>
      <c r="C262" s="2" t="s">
        <v>375</v>
      </c>
      <c r="D262" s="2"/>
      <c r="E262" s="2"/>
      <c r="F262" s="2"/>
      <c r="G262" s="2"/>
      <c r="H262" s="2"/>
      <c r="I262" s="2"/>
      <c r="J262" s="2"/>
      <c r="K262" s="2">
        <v>30755</v>
      </c>
      <c r="L262" s="2">
        <v>30755</v>
      </c>
      <c r="M262" s="2">
        <v>4166000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30000</v>
      </c>
      <c r="W262" s="2">
        <v>4196000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4196000</v>
      </c>
      <c r="AJ262" s="2"/>
    </row>
    <row r="263" spans="1:36" x14ac:dyDescent="0.3">
      <c r="A263" s="1">
        <v>1</v>
      </c>
      <c r="B263" s="1" t="s">
        <v>14</v>
      </c>
      <c r="C263" s="1" t="s">
        <v>426</v>
      </c>
      <c r="D263" s="1" t="s">
        <v>16</v>
      </c>
      <c r="E263" s="1" t="s">
        <v>17</v>
      </c>
      <c r="F263" s="1" t="s">
        <v>29</v>
      </c>
      <c r="G263" s="1" t="s">
        <v>61</v>
      </c>
      <c r="H263" s="1" t="s">
        <v>427</v>
      </c>
      <c r="I263" s="1" t="s">
        <v>26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x14ac:dyDescent="0.3">
      <c r="A264" s="1">
        <v>2</v>
      </c>
      <c r="B264" s="1" t="s">
        <v>14</v>
      </c>
      <c r="C264" s="1" t="s">
        <v>426</v>
      </c>
      <c r="D264" s="1" t="s">
        <v>16</v>
      </c>
      <c r="E264" s="1" t="s">
        <v>17</v>
      </c>
      <c r="F264" s="1" t="s">
        <v>18</v>
      </c>
      <c r="G264" s="1" t="s">
        <v>19</v>
      </c>
      <c r="H264" s="1" t="s">
        <v>428</v>
      </c>
      <c r="I264" s="1" t="s">
        <v>21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x14ac:dyDescent="0.3">
      <c r="A265" s="1">
        <v>3</v>
      </c>
      <c r="B265" s="1" t="s">
        <v>14</v>
      </c>
      <c r="C265" s="1" t="s">
        <v>426</v>
      </c>
      <c r="D265" s="1" t="s">
        <v>16</v>
      </c>
      <c r="E265" s="1" t="s">
        <v>17</v>
      </c>
      <c r="F265" s="1" t="s">
        <v>29</v>
      </c>
      <c r="G265" s="1" t="s">
        <v>61</v>
      </c>
      <c r="H265" s="1" t="s">
        <v>429</v>
      </c>
      <c r="I265" s="1" t="s">
        <v>26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0</v>
      </c>
      <c r="AJ265" s="1">
        <v>0</v>
      </c>
    </row>
    <row r="266" spans="1:36" x14ac:dyDescent="0.3">
      <c r="A266" s="1">
        <v>4</v>
      </c>
      <c r="B266" s="1" t="s">
        <v>14</v>
      </c>
      <c r="C266" s="1" t="s">
        <v>426</v>
      </c>
      <c r="D266" s="1" t="s">
        <v>16</v>
      </c>
      <c r="E266" s="1" t="s">
        <v>17</v>
      </c>
      <c r="F266" s="1" t="s">
        <v>29</v>
      </c>
      <c r="G266" s="1" t="s">
        <v>61</v>
      </c>
      <c r="H266" s="1" t="s">
        <v>430</v>
      </c>
      <c r="I266" s="1" t="s">
        <v>26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0</v>
      </c>
      <c r="AJ266" s="1">
        <v>0</v>
      </c>
    </row>
    <row r="267" spans="1:36" x14ac:dyDescent="0.3">
      <c r="A267" s="1">
        <v>5</v>
      </c>
      <c r="B267" s="1" t="s">
        <v>14</v>
      </c>
      <c r="C267" s="1" t="s">
        <v>426</v>
      </c>
      <c r="D267" s="1" t="s">
        <v>16</v>
      </c>
      <c r="E267" s="1" t="s">
        <v>17</v>
      </c>
      <c r="F267" s="1" t="s">
        <v>29</v>
      </c>
      <c r="G267" s="1" t="s">
        <v>61</v>
      </c>
      <c r="H267" s="1" t="s">
        <v>431</v>
      </c>
      <c r="I267" s="1" t="s">
        <v>26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x14ac:dyDescent="0.3">
      <c r="A268" s="1">
        <v>6</v>
      </c>
      <c r="B268" s="1" t="s">
        <v>14</v>
      </c>
      <c r="C268" s="1" t="s">
        <v>426</v>
      </c>
      <c r="D268" s="1" t="s">
        <v>16</v>
      </c>
      <c r="E268" s="1" t="s">
        <v>17</v>
      </c>
      <c r="F268" s="1" t="s">
        <v>29</v>
      </c>
      <c r="G268" s="1" t="s">
        <v>61</v>
      </c>
      <c r="H268" s="1" t="s">
        <v>432</v>
      </c>
      <c r="I268" s="1" t="s">
        <v>26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x14ac:dyDescent="0.3">
      <c r="A269" s="1">
        <v>7</v>
      </c>
      <c r="B269" s="1" t="s">
        <v>14</v>
      </c>
      <c r="C269" s="1" t="s">
        <v>426</v>
      </c>
      <c r="D269" s="1" t="s">
        <v>16</v>
      </c>
      <c r="E269" s="1" t="s">
        <v>17</v>
      </c>
      <c r="F269" s="1" t="s">
        <v>18</v>
      </c>
      <c r="G269" s="1" t="s">
        <v>69</v>
      </c>
      <c r="H269" s="1" t="s">
        <v>433</v>
      </c>
      <c r="I269" s="1" t="s">
        <v>21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x14ac:dyDescent="0.3">
      <c r="A270" s="1">
        <v>8</v>
      </c>
      <c r="B270" s="1" t="s">
        <v>14</v>
      </c>
      <c r="C270" s="1" t="s">
        <v>426</v>
      </c>
      <c r="D270" s="1" t="s">
        <v>16</v>
      </c>
      <c r="E270" s="1" t="s">
        <v>17</v>
      </c>
      <c r="F270" s="1" t="s">
        <v>29</v>
      </c>
      <c r="G270" s="1" t="s">
        <v>79</v>
      </c>
      <c r="H270" s="1" t="s">
        <v>435</v>
      </c>
      <c r="I270" s="1" t="s">
        <v>26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0</v>
      </c>
      <c r="AJ270" s="1">
        <v>0</v>
      </c>
    </row>
    <row r="271" spans="1:36" x14ac:dyDescent="0.3">
      <c r="A271" s="1">
        <v>9</v>
      </c>
      <c r="B271" s="1" t="s">
        <v>14</v>
      </c>
      <c r="C271" s="1" t="s">
        <v>426</v>
      </c>
      <c r="D271" s="1" t="s">
        <v>575</v>
      </c>
      <c r="E271" s="1" t="s">
        <v>17</v>
      </c>
      <c r="F271" s="1" t="s">
        <v>29</v>
      </c>
      <c r="G271" s="1" t="s">
        <v>61</v>
      </c>
      <c r="H271" s="1" t="s">
        <v>437</v>
      </c>
      <c r="I271" s="1" t="s">
        <v>26</v>
      </c>
      <c r="J271" s="1">
        <v>1</v>
      </c>
      <c r="K271" s="1">
        <v>155</v>
      </c>
      <c r="L271" s="1">
        <v>155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0</v>
      </c>
      <c r="AJ271" s="1">
        <v>0</v>
      </c>
    </row>
    <row r="272" spans="1:36" x14ac:dyDescent="0.3">
      <c r="A272" s="1">
        <v>10</v>
      </c>
      <c r="B272" s="1" t="s">
        <v>14</v>
      </c>
      <c r="C272" s="1" t="s">
        <v>426</v>
      </c>
      <c r="D272" s="1" t="s">
        <v>438</v>
      </c>
      <c r="E272" s="1" t="s">
        <v>17</v>
      </c>
      <c r="F272" s="1" t="s">
        <v>29</v>
      </c>
      <c r="G272" s="1" t="s">
        <v>30</v>
      </c>
      <c r="H272" s="1" t="s">
        <v>439</v>
      </c>
      <c r="I272" s="1" t="s">
        <v>26</v>
      </c>
      <c r="J272" s="1">
        <v>23</v>
      </c>
      <c r="K272" s="1">
        <v>3852</v>
      </c>
      <c r="L272" s="1">
        <v>3852</v>
      </c>
      <c r="M272" s="1">
        <v>420000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420000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420000</v>
      </c>
      <c r="AJ272" s="1">
        <v>109</v>
      </c>
    </row>
    <row r="273" spans="1:36" x14ac:dyDescent="0.3">
      <c r="A273" s="1">
        <v>11</v>
      </c>
      <c r="B273" s="1" t="s">
        <v>14</v>
      </c>
      <c r="C273" s="1" t="s">
        <v>426</v>
      </c>
      <c r="D273" s="1" t="s">
        <v>682</v>
      </c>
      <c r="E273" s="1" t="s">
        <v>32</v>
      </c>
      <c r="F273" s="1" t="s">
        <v>29</v>
      </c>
      <c r="G273" s="1" t="s">
        <v>268</v>
      </c>
      <c r="H273" s="1" t="s">
        <v>441</v>
      </c>
      <c r="I273" s="1" t="s">
        <v>26</v>
      </c>
      <c r="J273" s="1">
        <v>25</v>
      </c>
      <c r="K273" s="1">
        <v>4016</v>
      </c>
      <c r="L273" s="1">
        <v>4016</v>
      </c>
      <c r="M273" s="1">
        <v>560000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560000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560000</v>
      </c>
      <c r="AJ273" s="1">
        <v>139</v>
      </c>
    </row>
    <row r="274" spans="1:36" x14ac:dyDescent="0.3">
      <c r="A274" s="1">
        <v>12</v>
      </c>
      <c r="B274" s="1" t="s">
        <v>14</v>
      </c>
      <c r="C274" s="1" t="s">
        <v>426</v>
      </c>
      <c r="D274" s="1" t="s">
        <v>436</v>
      </c>
      <c r="E274" s="1" t="s">
        <v>17</v>
      </c>
      <c r="F274" s="1" t="s">
        <v>18</v>
      </c>
      <c r="G274" s="1" t="s">
        <v>104</v>
      </c>
      <c r="H274" s="1" t="s">
        <v>443</v>
      </c>
      <c r="I274" s="1" t="s">
        <v>21</v>
      </c>
      <c r="J274" s="1">
        <v>10</v>
      </c>
      <c r="K274" s="1">
        <v>970</v>
      </c>
      <c r="L274" s="1">
        <v>970</v>
      </c>
      <c r="M274" s="1">
        <v>110000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110000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110000</v>
      </c>
      <c r="AJ274" s="1">
        <v>113</v>
      </c>
    </row>
    <row r="275" spans="1:36" x14ac:dyDescent="0.3">
      <c r="A275" s="1">
        <v>13</v>
      </c>
      <c r="B275" s="1" t="s">
        <v>14</v>
      </c>
      <c r="C275" s="1" t="s">
        <v>426</v>
      </c>
      <c r="D275" s="1" t="s">
        <v>100</v>
      </c>
      <c r="E275" s="1" t="s">
        <v>17</v>
      </c>
      <c r="F275" s="1" t="s">
        <v>18</v>
      </c>
      <c r="G275" s="1" t="s">
        <v>107</v>
      </c>
      <c r="H275" s="1" t="s">
        <v>445</v>
      </c>
      <c r="I275" s="1" t="s">
        <v>21</v>
      </c>
      <c r="J275" s="1">
        <v>13</v>
      </c>
      <c r="K275" s="1">
        <v>1125</v>
      </c>
      <c r="L275" s="1">
        <v>1125</v>
      </c>
      <c r="M275" s="1">
        <v>100000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100000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100000</v>
      </c>
      <c r="AJ275" s="1">
        <v>88</v>
      </c>
    </row>
    <row r="276" spans="1:36" x14ac:dyDescent="0.3">
      <c r="A276" s="1">
        <v>14</v>
      </c>
      <c r="B276" s="1" t="s">
        <v>14</v>
      </c>
      <c r="C276" s="1" t="s">
        <v>426</v>
      </c>
      <c r="D276" s="1" t="s">
        <v>446</v>
      </c>
      <c r="E276" s="1" t="s">
        <v>17</v>
      </c>
      <c r="F276" s="1" t="s">
        <v>29</v>
      </c>
      <c r="G276" s="1" t="s">
        <v>61</v>
      </c>
      <c r="H276" s="1" t="s">
        <v>447</v>
      </c>
      <c r="I276" s="1" t="s">
        <v>26</v>
      </c>
      <c r="J276" s="1">
        <v>19</v>
      </c>
      <c r="K276" s="1">
        <v>2920</v>
      </c>
      <c r="L276" s="1">
        <v>2912</v>
      </c>
      <c r="M276" s="1">
        <v>299000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299000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299000</v>
      </c>
      <c r="AJ276" s="1">
        <v>102</v>
      </c>
    </row>
    <row r="277" spans="1:36" x14ac:dyDescent="0.3">
      <c r="A277" s="1">
        <v>15</v>
      </c>
      <c r="B277" s="1" t="s">
        <v>14</v>
      </c>
      <c r="C277" s="1" t="s">
        <v>426</v>
      </c>
      <c r="D277" s="1" t="s">
        <v>16</v>
      </c>
      <c r="E277" s="1" t="s">
        <v>17</v>
      </c>
      <c r="F277" s="1" t="s">
        <v>37</v>
      </c>
      <c r="G277" s="1" t="s">
        <v>121</v>
      </c>
      <c r="H277" s="1" t="s">
        <v>448</v>
      </c>
      <c r="I277" s="1" t="s">
        <v>198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0</v>
      </c>
      <c r="AJ277" s="1">
        <v>0</v>
      </c>
    </row>
    <row r="278" spans="1:36" x14ac:dyDescent="0.3">
      <c r="A278" s="1">
        <v>16</v>
      </c>
      <c r="B278" s="1" t="s">
        <v>14</v>
      </c>
      <c r="C278" s="1" t="s">
        <v>426</v>
      </c>
      <c r="D278" s="1" t="s">
        <v>16</v>
      </c>
      <c r="E278" s="1" t="s">
        <v>17</v>
      </c>
      <c r="F278" s="1" t="s">
        <v>152</v>
      </c>
      <c r="G278" s="1" t="s">
        <v>223</v>
      </c>
      <c r="H278" s="1" t="s">
        <v>449</v>
      </c>
      <c r="I278" s="1" t="s">
        <v>21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0</v>
      </c>
      <c r="AJ278" s="1">
        <v>0</v>
      </c>
    </row>
    <row r="279" spans="1:36" x14ac:dyDescent="0.3">
      <c r="A279" s="1">
        <v>17</v>
      </c>
      <c r="B279" s="1" t="s">
        <v>14</v>
      </c>
      <c r="C279" s="1" t="s">
        <v>426</v>
      </c>
      <c r="D279" s="1" t="s">
        <v>450</v>
      </c>
      <c r="E279" s="1" t="s">
        <v>17</v>
      </c>
      <c r="F279" s="1" t="s">
        <v>29</v>
      </c>
      <c r="G279" s="1" t="s">
        <v>129</v>
      </c>
      <c r="H279" s="1" t="s">
        <v>451</v>
      </c>
      <c r="I279" s="1" t="s">
        <v>21</v>
      </c>
      <c r="J279" s="1">
        <v>27</v>
      </c>
      <c r="K279" s="1">
        <v>3694</v>
      </c>
      <c r="L279" s="1">
        <v>3692</v>
      </c>
      <c r="M279" s="1">
        <v>580000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580000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580000</v>
      </c>
      <c r="AJ279" s="1">
        <v>157</v>
      </c>
    </row>
    <row r="280" spans="1:36" x14ac:dyDescent="0.3">
      <c r="A280" s="1">
        <v>18</v>
      </c>
      <c r="B280" s="1" t="s">
        <v>14</v>
      </c>
      <c r="C280" s="1" t="s">
        <v>426</v>
      </c>
      <c r="D280" s="1" t="s">
        <v>452</v>
      </c>
      <c r="E280" s="1" t="s">
        <v>32</v>
      </c>
      <c r="F280" s="1" t="s">
        <v>29</v>
      </c>
      <c r="G280" s="1" t="s">
        <v>33</v>
      </c>
      <c r="H280" s="1" t="s">
        <v>453</v>
      </c>
      <c r="I280" s="1" t="s">
        <v>26</v>
      </c>
      <c r="J280" s="1">
        <v>21</v>
      </c>
      <c r="K280" s="1">
        <v>2525</v>
      </c>
      <c r="L280" s="1">
        <v>2525</v>
      </c>
      <c r="M280" s="1">
        <v>330000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330000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330000</v>
      </c>
      <c r="AJ280" s="1">
        <v>130</v>
      </c>
    </row>
    <row r="281" spans="1:36" x14ac:dyDescent="0.3">
      <c r="A281" s="1">
        <v>19</v>
      </c>
      <c r="B281" s="1" t="s">
        <v>14</v>
      </c>
      <c r="C281" s="1" t="s">
        <v>426</v>
      </c>
      <c r="D281" s="1" t="s">
        <v>16</v>
      </c>
      <c r="E281" s="1" t="s">
        <v>17</v>
      </c>
      <c r="F281" s="1" t="s">
        <v>37</v>
      </c>
      <c r="G281" s="1" t="s">
        <v>454</v>
      </c>
      <c r="H281" s="1" t="s">
        <v>455</v>
      </c>
      <c r="I281" s="1" t="s">
        <v>198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0</v>
      </c>
      <c r="AJ281" s="1">
        <v>0</v>
      </c>
    </row>
    <row r="282" spans="1:36" x14ac:dyDescent="0.3">
      <c r="A282" s="1">
        <v>20</v>
      </c>
      <c r="B282" s="1" t="s">
        <v>14</v>
      </c>
      <c r="C282" s="1" t="s">
        <v>426</v>
      </c>
      <c r="D282" s="1" t="s">
        <v>434</v>
      </c>
      <c r="E282" s="1" t="s">
        <v>17</v>
      </c>
      <c r="F282" s="1" t="s">
        <v>29</v>
      </c>
      <c r="G282" s="1" t="s">
        <v>61</v>
      </c>
      <c r="H282" s="1" t="s">
        <v>456</v>
      </c>
      <c r="I282" s="1" t="s">
        <v>26</v>
      </c>
      <c r="J282" s="1">
        <v>22</v>
      </c>
      <c r="K282" s="1">
        <v>2791</v>
      </c>
      <c r="L282" s="1">
        <v>2791</v>
      </c>
      <c r="M282" s="1">
        <v>338000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338000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338000</v>
      </c>
      <c r="AJ282" s="1">
        <v>121</v>
      </c>
    </row>
    <row r="283" spans="1:36" x14ac:dyDescent="0.3">
      <c r="A283" s="1">
        <v>21</v>
      </c>
      <c r="B283" s="1" t="s">
        <v>14</v>
      </c>
      <c r="C283" s="1" t="s">
        <v>426</v>
      </c>
      <c r="D283" s="1" t="s">
        <v>575</v>
      </c>
      <c r="E283" s="1" t="s">
        <v>17</v>
      </c>
      <c r="F283" s="1" t="s">
        <v>29</v>
      </c>
      <c r="G283" s="1" t="s">
        <v>61</v>
      </c>
      <c r="H283" s="1" t="s">
        <v>457</v>
      </c>
      <c r="I283" s="1" t="s">
        <v>26</v>
      </c>
      <c r="J283" s="1">
        <v>26</v>
      </c>
      <c r="K283" s="1">
        <v>3531</v>
      </c>
      <c r="L283" s="1">
        <v>3531</v>
      </c>
      <c r="M283" s="1">
        <v>430000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430000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430000</v>
      </c>
      <c r="AJ283" s="1">
        <v>121</v>
      </c>
    </row>
    <row r="284" spans="1:36" x14ac:dyDescent="0.3">
      <c r="A284" s="1">
        <v>22</v>
      </c>
      <c r="B284" s="1" t="s">
        <v>14</v>
      </c>
      <c r="C284" s="1" t="s">
        <v>426</v>
      </c>
      <c r="D284" s="1" t="s">
        <v>446</v>
      </c>
      <c r="E284" s="1" t="s">
        <v>17</v>
      </c>
      <c r="F284" s="1" t="s">
        <v>29</v>
      </c>
      <c r="G284" s="1" t="s">
        <v>458</v>
      </c>
      <c r="H284" s="1" t="s">
        <v>459</v>
      </c>
      <c r="I284" s="1" t="s">
        <v>26</v>
      </c>
      <c r="J284" s="1">
        <v>4</v>
      </c>
      <c r="K284" s="1">
        <v>302</v>
      </c>
      <c r="L284" s="1">
        <v>302</v>
      </c>
      <c r="M284" s="1">
        <v>50000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50000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50000</v>
      </c>
      <c r="AJ284" s="1">
        <v>165</v>
      </c>
    </row>
    <row r="285" spans="1:36" x14ac:dyDescent="0.3">
      <c r="A285" s="1">
        <v>23</v>
      </c>
      <c r="B285" s="1" t="s">
        <v>14</v>
      </c>
      <c r="C285" s="1" t="s">
        <v>426</v>
      </c>
      <c r="D285" s="1" t="s">
        <v>16</v>
      </c>
      <c r="E285" s="1" t="s">
        <v>17</v>
      </c>
      <c r="F285" s="1" t="s">
        <v>29</v>
      </c>
      <c r="G285" s="1" t="s">
        <v>61</v>
      </c>
      <c r="H285" s="1" t="s">
        <v>460</v>
      </c>
      <c r="I285" s="1" t="s">
        <v>26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0</v>
      </c>
      <c r="AJ285" s="1">
        <v>0</v>
      </c>
    </row>
    <row r="286" spans="1:36" x14ac:dyDescent="0.3">
      <c r="A286" s="1">
        <v>24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29</v>
      </c>
      <c r="G286" s="1" t="s">
        <v>61</v>
      </c>
      <c r="H286" s="1" t="s">
        <v>461</v>
      </c>
      <c r="I286" s="1" t="s">
        <v>26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25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29</v>
      </c>
      <c r="G287" s="1" t="s">
        <v>98</v>
      </c>
      <c r="H287" s="1" t="s">
        <v>462</v>
      </c>
      <c r="I287" s="1" t="s">
        <v>26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x14ac:dyDescent="0.3">
      <c r="A288" s="1">
        <v>26</v>
      </c>
      <c r="B288" s="1" t="s">
        <v>14</v>
      </c>
      <c r="C288" s="1" t="s">
        <v>426</v>
      </c>
      <c r="D288" s="1" t="s">
        <v>16</v>
      </c>
      <c r="E288" s="1" t="s">
        <v>17</v>
      </c>
      <c r="F288" s="1" t="s">
        <v>29</v>
      </c>
      <c r="G288" s="1" t="s">
        <v>44</v>
      </c>
      <c r="H288" s="1" t="s">
        <v>463</v>
      </c>
      <c r="I288" s="1" t="s">
        <v>21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0</v>
      </c>
      <c r="AJ288" s="1">
        <v>0</v>
      </c>
    </row>
    <row r="289" spans="1:36" x14ac:dyDescent="0.3">
      <c r="A289" s="1">
        <v>27</v>
      </c>
      <c r="B289" s="1" t="s">
        <v>14</v>
      </c>
      <c r="C289" s="1" t="s">
        <v>426</v>
      </c>
      <c r="D289" s="1" t="s">
        <v>16</v>
      </c>
      <c r="E289" s="1" t="s">
        <v>17</v>
      </c>
      <c r="F289" s="1" t="s">
        <v>18</v>
      </c>
      <c r="G289" s="1" t="s">
        <v>368</v>
      </c>
      <c r="H289" s="1" t="s">
        <v>464</v>
      </c>
      <c r="I289" s="1" t="s">
        <v>21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0</v>
      </c>
      <c r="AJ289" s="1">
        <v>0</v>
      </c>
    </row>
    <row r="290" spans="1:36" x14ac:dyDescent="0.3">
      <c r="A290" s="2"/>
      <c r="B290" s="2" t="s">
        <v>47</v>
      </c>
      <c r="C290" s="2" t="s">
        <v>426</v>
      </c>
      <c r="D290" s="2"/>
      <c r="E290" s="2"/>
      <c r="F290" s="2"/>
      <c r="G290" s="2"/>
      <c r="H290" s="2"/>
      <c r="I290" s="2"/>
      <c r="J290" s="2"/>
      <c r="K290" s="2">
        <v>25881</v>
      </c>
      <c r="L290" s="2">
        <v>25871</v>
      </c>
      <c r="M290" s="2">
        <v>3217000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3217000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3217000</v>
      </c>
      <c r="AJ290" s="2"/>
    </row>
    <row r="291" spans="1:36" x14ac:dyDescent="0.3">
      <c r="A291" s="1">
        <v>1</v>
      </c>
      <c r="B291" s="1" t="s">
        <v>14</v>
      </c>
      <c r="C291" s="1" t="s">
        <v>465</v>
      </c>
      <c r="D291" s="1" t="s">
        <v>16</v>
      </c>
      <c r="E291" s="1" t="s">
        <v>22</v>
      </c>
      <c r="F291" s="1" t="s">
        <v>29</v>
      </c>
      <c r="G291" s="1" t="s">
        <v>246</v>
      </c>
      <c r="H291" s="1" t="s">
        <v>466</v>
      </c>
      <c r="I291" s="1" t="s">
        <v>26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0</v>
      </c>
      <c r="AJ291" s="1">
        <v>0</v>
      </c>
    </row>
    <row r="292" spans="1:36" x14ac:dyDescent="0.3">
      <c r="A292" s="1">
        <v>2</v>
      </c>
      <c r="B292" s="1" t="s">
        <v>14</v>
      </c>
      <c r="C292" s="1" t="s">
        <v>465</v>
      </c>
      <c r="D292" s="1" t="s">
        <v>16</v>
      </c>
      <c r="E292" s="1" t="s">
        <v>17</v>
      </c>
      <c r="F292" s="1" t="s">
        <v>49</v>
      </c>
      <c r="G292" s="1" t="s">
        <v>63</v>
      </c>
      <c r="H292" s="1" t="s">
        <v>467</v>
      </c>
      <c r="I292" s="1" t="s">
        <v>49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0</v>
      </c>
      <c r="AJ292" s="1">
        <v>0</v>
      </c>
    </row>
    <row r="293" spans="1:36" x14ac:dyDescent="0.3">
      <c r="A293" s="1">
        <v>3</v>
      </c>
      <c r="B293" s="1" t="s">
        <v>14</v>
      </c>
      <c r="C293" s="1" t="s">
        <v>465</v>
      </c>
      <c r="D293" s="1" t="s">
        <v>16</v>
      </c>
      <c r="E293" s="1" t="s">
        <v>22</v>
      </c>
      <c r="F293" s="1" t="s">
        <v>49</v>
      </c>
      <c r="G293" s="1" t="s">
        <v>195</v>
      </c>
      <c r="H293" s="1" t="s">
        <v>468</v>
      </c>
      <c r="I293" s="1" t="s">
        <v>49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x14ac:dyDescent="0.3">
      <c r="A294" s="1">
        <v>4</v>
      </c>
      <c r="B294" s="1" t="s">
        <v>14</v>
      </c>
      <c r="C294" s="1" t="s">
        <v>465</v>
      </c>
      <c r="D294" s="1" t="s">
        <v>16</v>
      </c>
      <c r="E294" s="1" t="s">
        <v>17</v>
      </c>
      <c r="F294" s="1" t="s">
        <v>29</v>
      </c>
      <c r="G294" s="1" t="s">
        <v>98</v>
      </c>
      <c r="H294" s="1" t="s">
        <v>469</v>
      </c>
      <c r="I294" s="1" t="s">
        <v>26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0</v>
      </c>
      <c r="AJ294" s="1">
        <v>0</v>
      </c>
    </row>
    <row r="295" spans="1:36" x14ac:dyDescent="0.3">
      <c r="A295" s="1">
        <v>5</v>
      </c>
      <c r="B295" s="1" t="s">
        <v>14</v>
      </c>
      <c r="C295" s="1" t="s">
        <v>465</v>
      </c>
      <c r="D295" s="1" t="s">
        <v>683</v>
      </c>
      <c r="E295" s="1" t="s">
        <v>17</v>
      </c>
      <c r="F295" s="1" t="s">
        <v>49</v>
      </c>
      <c r="G295" s="1" t="s">
        <v>101</v>
      </c>
      <c r="H295" s="1" t="s">
        <v>471</v>
      </c>
      <c r="I295" s="1" t="s">
        <v>49</v>
      </c>
      <c r="J295" s="1">
        <v>15</v>
      </c>
      <c r="K295" s="1">
        <v>1765</v>
      </c>
      <c r="L295" s="1">
        <v>1765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0</v>
      </c>
      <c r="AJ295" s="1">
        <v>0</v>
      </c>
    </row>
    <row r="296" spans="1:36" x14ac:dyDescent="0.3">
      <c r="A296" s="2"/>
      <c r="B296" s="2" t="s">
        <v>47</v>
      </c>
      <c r="C296" s="2" t="s">
        <v>465</v>
      </c>
      <c r="D296" s="2"/>
      <c r="E296" s="2"/>
      <c r="F296" s="2"/>
      <c r="G296" s="2"/>
      <c r="H296" s="2"/>
      <c r="I296" s="2"/>
      <c r="J296" s="2"/>
      <c r="K296" s="2">
        <v>1765</v>
      </c>
      <c r="L296" s="2">
        <v>1765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/>
    </row>
    <row r="297" spans="1:36" x14ac:dyDescent="0.3">
      <c r="A297" s="1">
        <v>1</v>
      </c>
      <c r="B297" s="1" t="s">
        <v>14</v>
      </c>
      <c r="C297" s="1" t="s">
        <v>472</v>
      </c>
      <c r="D297" s="1" t="s">
        <v>16</v>
      </c>
      <c r="E297" s="1" t="s">
        <v>17</v>
      </c>
      <c r="F297" s="1" t="s">
        <v>49</v>
      </c>
      <c r="G297" s="1" t="s">
        <v>63</v>
      </c>
      <c r="H297" s="1" t="s">
        <v>473</v>
      </c>
      <c r="I297" s="1" t="s">
        <v>49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7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>
        <v>0</v>
      </c>
      <c r="AI297" s="7">
        <v>0</v>
      </c>
      <c r="AJ297" s="1">
        <v>0</v>
      </c>
    </row>
    <row r="298" spans="1:36" x14ac:dyDescent="0.3">
      <c r="A298" s="1">
        <v>2</v>
      </c>
      <c r="B298" s="1" t="s">
        <v>14</v>
      </c>
      <c r="C298" s="1" t="s">
        <v>472</v>
      </c>
      <c r="D298" s="1" t="s">
        <v>16</v>
      </c>
      <c r="E298" s="1" t="s">
        <v>17</v>
      </c>
      <c r="F298" s="1" t="s">
        <v>49</v>
      </c>
      <c r="G298" s="1" t="s">
        <v>63</v>
      </c>
      <c r="H298" s="1" t="s">
        <v>474</v>
      </c>
      <c r="I298" s="1" t="s">
        <v>49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x14ac:dyDescent="0.3">
      <c r="A299" s="1">
        <v>3</v>
      </c>
      <c r="B299" s="1" t="s">
        <v>14</v>
      </c>
      <c r="C299" s="1" t="s">
        <v>472</v>
      </c>
      <c r="D299" s="1" t="s">
        <v>16</v>
      </c>
      <c r="E299" s="1" t="s">
        <v>17</v>
      </c>
      <c r="F299" s="1" t="s">
        <v>49</v>
      </c>
      <c r="G299" s="1" t="s">
        <v>63</v>
      </c>
      <c r="H299" s="1" t="s">
        <v>475</v>
      </c>
      <c r="I299" s="1" t="s">
        <v>49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7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7">
        <v>0</v>
      </c>
      <c r="AI299" s="7">
        <v>0</v>
      </c>
      <c r="AJ299" s="1">
        <v>0</v>
      </c>
    </row>
    <row r="300" spans="1:36" x14ac:dyDescent="0.3">
      <c r="A300" s="1">
        <v>4</v>
      </c>
      <c r="B300" s="1" t="s">
        <v>14</v>
      </c>
      <c r="C300" s="1" t="s">
        <v>472</v>
      </c>
      <c r="D300" s="1" t="s">
        <v>16</v>
      </c>
      <c r="E300" s="1" t="s">
        <v>17</v>
      </c>
      <c r="F300" s="1" t="s">
        <v>49</v>
      </c>
      <c r="G300" s="1" t="s">
        <v>63</v>
      </c>
      <c r="H300" s="1" t="s">
        <v>476</v>
      </c>
      <c r="I300" s="1" t="s">
        <v>49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x14ac:dyDescent="0.3">
      <c r="A301" s="1">
        <v>5</v>
      </c>
      <c r="B301" s="1" t="s">
        <v>14</v>
      </c>
      <c r="C301" s="1" t="s">
        <v>472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477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x14ac:dyDescent="0.3">
      <c r="A302" s="1">
        <v>6</v>
      </c>
      <c r="B302" s="1" t="s">
        <v>14</v>
      </c>
      <c r="C302" s="1" t="s">
        <v>472</v>
      </c>
      <c r="D302" s="1" t="s">
        <v>16</v>
      </c>
      <c r="E302" s="1" t="s">
        <v>17</v>
      </c>
      <c r="F302" s="1" t="s">
        <v>18</v>
      </c>
      <c r="G302" s="1" t="s">
        <v>69</v>
      </c>
      <c r="H302" s="1" t="s">
        <v>478</v>
      </c>
      <c r="I302" s="1" t="s">
        <v>21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x14ac:dyDescent="0.3">
      <c r="A303" s="1">
        <v>7</v>
      </c>
      <c r="B303" s="1" t="s">
        <v>14</v>
      </c>
      <c r="C303" s="1" t="s">
        <v>472</v>
      </c>
      <c r="D303" s="1" t="s">
        <v>16</v>
      </c>
      <c r="E303" s="1" t="s">
        <v>17</v>
      </c>
      <c r="F303" s="1" t="s">
        <v>29</v>
      </c>
      <c r="G303" s="1" t="s">
        <v>61</v>
      </c>
      <c r="H303" s="1" t="s">
        <v>479</v>
      </c>
      <c r="I303" s="1" t="s">
        <v>26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x14ac:dyDescent="0.3">
      <c r="A304" s="1">
        <v>8</v>
      </c>
      <c r="B304" s="1" t="s">
        <v>14</v>
      </c>
      <c r="C304" s="1" t="s">
        <v>472</v>
      </c>
      <c r="D304" s="1" t="s">
        <v>16</v>
      </c>
      <c r="E304" s="1" t="s">
        <v>17</v>
      </c>
      <c r="F304" s="1" t="s">
        <v>18</v>
      </c>
      <c r="G304" s="1" t="s">
        <v>19</v>
      </c>
      <c r="H304" s="1" t="s">
        <v>480</v>
      </c>
      <c r="I304" s="1" t="s">
        <v>21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x14ac:dyDescent="0.3">
      <c r="A305" s="1">
        <v>9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40</v>
      </c>
      <c r="G305" s="1" t="s">
        <v>242</v>
      </c>
      <c r="H305" s="1" t="s">
        <v>481</v>
      </c>
      <c r="I305" s="1" t="s">
        <v>26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x14ac:dyDescent="0.3">
      <c r="A306" s="1">
        <v>10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29</v>
      </c>
      <c r="G306" s="1" t="s">
        <v>61</v>
      </c>
      <c r="H306" s="1" t="s">
        <v>482</v>
      </c>
      <c r="I306" s="1" t="s">
        <v>26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x14ac:dyDescent="0.3">
      <c r="A307" s="1">
        <v>11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40</v>
      </c>
      <c r="G307" s="1" t="s">
        <v>242</v>
      </c>
      <c r="H307" s="1" t="s">
        <v>483</v>
      </c>
      <c r="I307" s="1" t="s">
        <v>26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x14ac:dyDescent="0.3">
      <c r="A308" s="1">
        <v>12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49</v>
      </c>
      <c r="G308" s="1" t="s">
        <v>63</v>
      </c>
      <c r="H308" s="1" t="s">
        <v>484</v>
      </c>
      <c r="I308" s="1" t="s">
        <v>49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x14ac:dyDescent="0.3">
      <c r="A309" s="1">
        <v>13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49</v>
      </c>
      <c r="G309" s="1" t="s">
        <v>63</v>
      </c>
      <c r="H309" s="1" t="s">
        <v>485</v>
      </c>
      <c r="I309" s="1" t="s">
        <v>49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x14ac:dyDescent="0.3">
      <c r="A310" s="1">
        <v>14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18</v>
      </c>
      <c r="G310" s="1" t="s">
        <v>104</v>
      </c>
      <c r="H310" s="1" t="s">
        <v>487</v>
      </c>
      <c r="I310" s="1" t="s">
        <v>21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x14ac:dyDescent="0.3">
      <c r="A311" s="1">
        <v>15</v>
      </c>
      <c r="B311" s="1" t="s">
        <v>14</v>
      </c>
      <c r="C311" s="1" t="s">
        <v>472</v>
      </c>
      <c r="D311" s="1" t="s">
        <v>16</v>
      </c>
      <c r="E311" s="1" t="s">
        <v>17</v>
      </c>
      <c r="F311" s="1" t="s">
        <v>49</v>
      </c>
      <c r="G311" s="1" t="s">
        <v>88</v>
      </c>
      <c r="H311" s="1" t="s">
        <v>488</v>
      </c>
      <c r="I311" s="1" t="s">
        <v>49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x14ac:dyDescent="0.3">
      <c r="A312" s="1">
        <v>16</v>
      </c>
      <c r="B312" s="1" t="s">
        <v>14</v>
      </c>
      <c r="C312" s="1" t="s">
        <v>472</v>
      </c>
      <c r="D312" s="1" t="s">
        <v>489</v>
      </c>
      <c r="E312" s="1" t="s">
        <v>17</v>
      </c>
      <c r="F312" s="1" t="s">
        <v>49</v>
      </c>
      <c r="G312" s="1" t="s">
        <v>88</v>
      </c>
      <c r="H312" s="1" t="s">
        <v>490</v>
      </c>
      <c r="I312" s="1" t="s">
        <v>49</v>
      </c>
      <c r="J312" s="1">
        <v>19</v>
      </c>
      <c r="K312" s="1">
        <v>1041</v>
      </c>
      <c r="L312" s="1">
        <v>1041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17</v>
      </c>
      <c r="B313" s="1" t="s">
        <v>14</v>
      </c>
      <c r="C313" s="1" t="s">
        <v>472</v>
      </c>
      <c r="D313" s="1" t="s">
        <v>491</v>
      </c>
      <c r="E313" s="1" t="s">
        <v>17</v>
      </c>
      <c r="F313" s="1" t="s">
        <v>49</v>
      </c>
      <c r="G313" s="1" t="s">
        <v>88</v>
      </c>
      <c r="H313" s="1" t="s">
        <v>492</v>
      </c>
      <c r="I313" s="1" t="s">
        <v>49</v>
      </c>
      <c r="J313" s="1">
        <v>6</v>
      </c>
      <c r="K313" s="1">
        <v>267</v>
      </c>
      <c r="L313" s="1">
        <v>267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18</v>
      </c>
      <c r="B314" s="1" t="s">
        <v>14</v>
      </c>
      <c r="C314" s="1" t="s">
        <v>472</v>
      </c>
      <c r="D314" s="1" t="s">
        <v>109</v>
      </c>
      <c r="E314" s="1" t="s">
        <v>17</v>
      </c>
      <c r="F314" s="1" t="s">
        <v>29</v>
      </c>
      <c r="G314" s="1" t="s">
        <v>30</v>
      </c>
      <c r="H314" s="1" t="s">
        <v>494</v>
      </c>
      <c r="I314" s="1" t="s">
        <v>26</v>
      </c>
      <c r="J314" s="1">
        <v>19</v>
      </c>
      <c r="K314" s="1">
        <v>3095</v>
      </c>
      <c r="L314" s="1">
        <v>3095</v>
      </c>
      <c r="M314" s="1">
        <v>345000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345000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345000</v>
      </c>
      <c r="AJ314" s="1">
        <v>111</v>
      </c>
    </row>
    <row r="315" spans="1:36" x14ac:dyDescent="0.3">
      <c r="A315" s="1">
        <v>19</v>
      </c>
      <c r="B315" s="1" t="s">
        <v>14</v>
      </c>
      <c r="C315" s="1" t="s">
        <v>472</v>
      </c>
      <c r="D315" s="1" t="s">
        <v>16</v>
      </c>
      <c r="E315" s="1" t="s">
        <v>17</v>
      </c>
      <c r="F315" s="1" t="s">
        <v>37</v>
      </c>
      <c r="G315" s="1" t="s">
        <v>38</v>
      </c>
      <c r="H315" s="1" t="s">
        <v>495</v>
      </c>
      <c r="I315" s="1" t="s">
        <v>198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20</v>
      </c>
      <c r="B316" s="1" t="s">
        <v>14</v>
      </c>
      <c r="C316" s="1" t="s">
        <v>472</v>
      </c>
      <c r="D316" s="1" t="s">
        <v>16</v>
      </c>
      <c r="E316" s="1" t="s">
        <v>17</v>
      </c>
      <c r="F316" s="1" t="s">
        <v>29</v>
      </c>
      <c r="G316" s="1" t="s">
        <v>227</v>
      </c>
      <c r="H316" s="1" t="s">
        <v>496</v>
      </c>
      <c r="I316" s="1" t="s">
        <v>26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1">
        <v>21</v>
      </c>
      <c r="B317" s="1" t="s">
        <v>14</v>
      </c>
      <c r="C317" s="1" t="s">
        <v>472</v>
      </c>
      <c r="D317" s="1" t="s">
        <v>600</v>
      </c>
      <c r="E317" s="1" t="s">
        <v>17</v>
      </c>
      <c r="F317" s="1" t="s">
        <v>49</v>
      </c>
      <c r="G317" s="1" t="s">
        <v>101</v>
      </c>
      <c r="H317" s="1" t="s">
        <v>498</v>
      </c>
      <c r="I317" s="1" t="s">
        <v>49</v>
      </c>
      <c r="J317" s="1">
        <v>24</v>
      </c>
      <c r="K317" s="1">
        <v>1012</v>
      </c>
      <c r="L317" s="1">
        <v>1012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x14ac:dyDescent="0.3">
      <c r="A318" s="1">
        <v>22</v>
      </c>
      <c r="B318" s="1" t="s">
        <v>14</v>
      </c>
      <c r="C318" s="1" t="s">
        <v>472</v>
      </c>
      <c r="D318" s="1" t="s">
        <v>601</v>
      </c>
      <c r="E318" s="1" t="s">
        <v>17</v>
      </c>
      <c r="F318" s="1" t="s">
        <v>49</v>
      </c>
      <c r="G318" s="1" t="s">
        <v>101</v>
      </c>
      <c r="H318" s="1" t="s">
        <v>500</v>
      </c>
      <c r="I318" s="1" t="s">
        <v>49</v>
      </c>
      <c r="J318" s="1">
        <v>26</v>
      </c>
      <c r="K318" s="1">
        <v>2438</v>
      </c>
      <c r="L318" s="1">
        <v>2438</v>
      </c>
      <c r="M318" s="1">
        <v>206766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206766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206766</v>
      </c>
      <c r="AJ318" s="1">
        <v>84</v>
      </c>
    </row>
    <row r="319" spans="1:36" x14ac:dyDescent="0.3">
      <c r="A319" s="1">
        <v>23</v>
      </c>
      <c r="B319" s="1" t="s">
        <v>14</v>
      </c>
      <c r="C319" s="1" t="s">
        <v>472</v>
      </c>
      <c r="D319" s="1" t="s">
        <v>501</v>
      </c>
      <c r="E319" s="1" t="s">
        <v>17</v>
      </c>
      <c r="F319" s="1" t="s">
        <v>49</v>
      </c>
      <c r="G319" s="1" t="s">
        <v>101</v>
      </c>
      <c r="H319" s="1" t="s">
        <v>502</v>
      </c>
      <c r="I319" s="1" t="s">
        <v>49</v>
      </c>
      <c r="J319" s="1">
        <v>26</v>
      </c>
      <c r="K319" s="1">
        <v>1182</v>
      </c>
      <c r="L319" s="1">
        <v>1182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x14ac:dyDescent="0.3">
      <c r="A320" s="1">
        <v>24</v>
      </c>
      <c r="B320" s="1" t="s">
        <v>14</v>
      </c>
      <c r="C320" s="1" t="s">
        <v>472</v>
      </c>
      <c r="D320" s="1" t="s">
        <v>684</v>
      </c>
      <c r="E320" s="1" t="s">
        <v>17</v>
      </c>
      <c r="F320" s="1" t="s">
        <v>49</v>
      </c>
      <c r="G320" s="1" t="s">
        <v>101</v>
      </c>
      <c r="H320" s="1" t="s">
        <v>504</v>
      </c>
      <c r="I320" s="1" t="s">
        <v>49</v>
      </c>
      <c r="J320" s="1">
        <v>25</v>
      </c>
      <c r="K320" s="1">
        <v>1185</v>
      </c>
      <c r="L320" s="1">
        <v>1185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25</v>
      </c>
      <c r="B321" s="1" t="s">
        <v>14</v>
      </c>
      <c r="C321" s="1" t="s">
        <v>472</v>
      </c>
      <c r="D321" s="1" t="s">
        <v>505</v>
      </c>
      <c r="E321" s="1" t="s">
        <v>17</v>
      </c>
      <c r="F321" s="1" t="s">
        <v>49</v>
      </c>
      <c r="G321" s="1" t="s">
        <v>101</v>
      </c>
      <c r="H321" s="1" t="s">
        <v>506</v>
      </c>
      <c r="I321" s="1" t="s">
        <v>49</v>
      </c>
      <c r="J321" s="1">
        <v>24</v>
      </c>
      <c r="K321" s="1">
        <v>1013</v>
      </c>
      <c r="L321" s="1">
        <v>1013</v>
      </c>
      <c r="M321" s="1">
        <v>21286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21286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21286</v>
      </c>
      <c r="AJ321" s="1">
        <v>21</v>
      </c>
    </row>
    <row r="322" spans="1:36" x14ac:dyDescent="0.3">
      <c r="A322" s="1">
        <v>26</v>
      </c>
      <c r="B322" s="1" t="s">
        <v>14</v>
      </c>
      <c r="C322" s="1" t="s">
        <v>472</v>
      </c>
      <c r="D322" s="1" t="s">
        <v>507</v>
      </c>
      <c r="E322" s="1" t="s">
        <v>17</v>
      </c>
      <c r="F322" s="1" t="s">
        <v>18</v>
      </c>
      <c r="G322" s="1" t="s">
        <v>107</v>
      </c>
      <c r="H322" s="1" t="s">
        <v>508</v>
      </c>
      <c r="I322" s="1" t="s">
        <v>21</v>
      </c>
      <c r="J322" s="1">
        <v>21</v>
      </c>
      <c r="K322" s="1">
        <v>2914</v>
      </c>
      <c r="L322" s="1">
        <v>2914</v>
      </c>
      <c r="M322" s="1">
        <v>399000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399000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399000</v>
      </c>
      <c r="AJ322" s="1">
        <v>136</v>
      </c>
    </row>
    <row r="323" spans="1:36" x14ac:dyDescent="0.3">
      <c r="A323" s="1">
        <v>27</v>
      </c>
      <c r="B323" s="1" t="s">
        <v>14</v>
      </c>
      <c r="C323" s="1" t="s">
        <v>472</v>
      </c>
      <c r="D323" s="1" t="s">
        <v>16</v>
      </c>
      <c r="E323" s="1" t="s">
        <v>17</v>
      </c>
      <c r="F323" s="1" t="s">
        <v>49</v>
      </c>
      <c r="G323" s="1" t="s">
        <v>221</v>
      </c>
      <c r="H323" s="1" t="s">
        <v>509</v>
      </c>
      <c r="I323" s="1" t="s">
        <v>49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28</v>
      </c>
      <c r="B324" s="1" t="s">
        <v>14</v>
      </c>
      <c r="C324" s="1" t="s">
        <v>472</v>
      </c>
      <c r="D324" s="1" t="s">
        <v>579</v>
      </c>
      <c r="E324" s="1" t="s">
        <v>17</v>
      </c>
      <c r="F324" s="1" t="s">
        <v>49</v>
      </c>
      <c r="G324" s="1" t="s">
        <v>101</v>
      </c>
      <c r="H324" s="1" t="s">
        <v>511</v>
      </c>
      <c r="I324" s="1" t="s">
        <v>49</v>
      </c>
      <c r="J324" s="1">
        <v>17</v>
      </c>
      <c r="K324" s="1">
        <v>725</v>
      </c>
      <c r="L324" s="1">
        <v>725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29</v>
      </c>
      <c r="B325" s="1" t="s">
        <v>14</v>
      </c>
      <c r="C325" s="1" t="s">
        <v>472</v>
      </c>
      <c r="D325" s="1" t="s">
        <v>499</v>
      </c>
      <c r="E325" s="1" t="s">
        <v>17</v>
      </c>
      <c r="F325" s="1" t="s">
        <v>29</v>
      </c>
      <c r="G325" s="1" t="s">
        <v>129</v>
      </c>
      <c r="H325" s="1" t="s">
        <v>513</v>
      </c>
      <c r="I325" s="1" t="s">
        <v>21</v>
      </c>
      <c r="J325" s="1">
        <v>26</v>
      </c>
      <c r="K325" s="1">
        <v>1617</v>
      </c>
      <c r="L325" s="1">
        <v>1617</v>
      </c>
      <c r="M325" s="1">
        <v>435000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435000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435000</v>
      </c>
      <c r="AJ325" s="1">
        <v>269</v>
      </c>
    </row>
    <row r="326" spans="1:36" x14ac:dyDescent="0.3">
      <c r="A326" s="1">
        <v>30</v>
      </c>
      <c r="B326" s="1" t="s">
        <v>14</v>
      </c>
      <c r="C326" s="1" t="s">
        <v>472</v>
      </c>
      <c r="D326" s="1" t="s">
        <v>514</v>
      </c>
      <c r="E326" s="1" t="s">
        <v>17</v>
      </c>
      <c r="F326" s="1" t="s">
        <v>29</v>
      </c>
      <c r="G326" s="1" t="s">
        <v>129</v>
      </c>
      <c r="H326" s="1" t="s">
        <v>515</v>
      </c>
      <c r="I326" s="1" t="s">
        <v>21</v>
      </c>
      <c r="J326" s="1">
        <v>25</v>
      </c>
      <c r="K326" s="1">
        <v>1226</v>
      </c>
      <c r="L326" s="1">
        <v>1226</v>
      </c>
      <c r="M326" s="1">
        <v>326000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326000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326000</v>
      </c>
      <c r="AJ326" s="1">
        <v>265</v>
      </c>
    </row>
    <row r="327" spans="1:36" x14ac:dyDescent="0.3">
      <c r="A327" s="1">
        <v>31</v>
      </c>
      <c r="B327" s="1" t="s">
        <v>14</v>
      </c>
      <c r="C327" s="1" t="s">
        <v>472</v>
      </c>
      <c r="D327" s="1" t="s">
        <v>16</v>
      </c>
      <c r="E327" s="1" t="s">
        <v>17</v>
      </c>
      <c r="F327" s="1" t="s">
        <v>29</v>
      </c>
      <c r="G327" s="1" t="s">
        <v>98</v>
      </c>
      <c r="H327" s="1" t="s">
        <v>516</v>
      </c>
      <c r="I327" s="1" t="s">
        <v>26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0</v>
      </c>
      <c r="AJ327" s="1">
        <v>0</v>
      </c>
    </row>
    <row r="328" spans="1:36" x14ac:dyDescent="0.3">
      <c r="A328" s="1">
        <v>32</v>
      </c>
      <c r="B328" s="1" t="s">
        <v>14</v>
      </c>
      <c r="C328" s="1" t="s">
        <v>472</v>
      </c>
      <c r="D328" s="1" t="s">
        <v>584</v>
      </c>
      <c r="E328" s="1" t="s">
        <v>17</v>
      </c>
      <c r="F328" s="1" t="s">
        <v>29</v>
      </c>
      <c r="G328" s="1" t="s">
        <v>61</v>
      </c>
      <c r="H328" s="1" t="s">
        <v>518</v>
      </c>
      <c r="I328" s="1" t="s">
        <v>26</v>
      </c>
      <c r="J328" s="1">
        <v>24</v>
      </c>
      <c r="K328" s="1">
        <v>2396</v>
      </c>
      <c r="L328" s="1">
        <v>2396</v>
      </c>
      <c r="M328" s="1">
        <v>387000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387000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387000</v>
      </c>
      <c r="AJ328" s="1">
        <v>161</v>
      </c>
    </row>
    <row r="329" spans="1:36" x14ac:dyDescent="0.3">
      <c r="A329" s="1">
        <v>33</v>
      </c>
      <c r="B329" s="1" t="s">
        <v>14</v>
      </c>
      <c r="C329" s="1" t="s">
        <v>472</v>
      </c>
      <c r="D329" s="1" t="s">
        <v>182</v>
      </c>
      <c r="E329" s="1" t="s">
        <v>17</v>
      </c>
      <c r="F329" s="1" t="s">
        <v>29</v>
      </c>
      <c r="G329" s="1" t="s">
        <v>61</v>
      </c>
      <c r="H329" s="1" t="s">
        <v>520</v>
      </c>
      <c r="I329" s="1" t="s">
        <v>26</v>
      </c>
      <c r="J329" s="1">
        <v>25</v>
      </c>
      <c r="K329" s="1">
        <v>1171</v>
      </c>
      <c r="L329" s="1">
        <v>1171</v>
      </c>
      <c r="M329" s="1">
        <v>250000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250000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250000</v>
      </c>
      <c r="AJ329" s="1">
        <v>213</v>
      </c>
    </row>
    <row r="330" spans="1:36" x14ac:dyDescent="0.3">
      <c r="A330" s="1">
        <v>34</v>
      </c>
      <c r="B330" s="1" t="s">
        <v>14</v>
      </c>
      <c r="C330" s="1" t="s">
        <v>472</v>
      </c>
      <c r="D330" s="1" t="s">
        <v>497</v>
      </c>
      <c r="E330" s="1" t="s">
        <v>32</v>
      </c>
      <c r="F330" s="1" t="s">
        <v>29</v>
      </c>
      <c r="G330" s="1" t="s">
        <v>33</v>
      </c>
      <c r="H330" s="1" t="s">
        <v>226</v>
      </c>
      <c r="I330" s="1" t="s">
        <v>26</v>
      </c>
      <c r="J330" s="1">
        <v>26</v>
      </c>
      <c r="K330" s="1">
        <v>2290</v>
      </c>
      <c r="L330" s="1">
        <v>2290</v>
      </c>
      <c r="M330" s="1">
        <v>380000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380000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380000</v>
      </c>
      <c r="AJ330" s="1">
        <v>165</v>
      </c>
    </row>
    <row r="331" spans="1:36" x14ac:dyDescent="0.3">
      <c r="A331" s="1">
        <v>35</v>
      </c>
      <c r="B331" s="1" t="s">
        <v>14</v>
      </c>
      <c r="C331" s="1" t="s">
        <v>472</v>
      </c>
      <c r="D331" s="1" t="s">
        <v>586</v>
      </c>
      <c r="E331" s="1" t="s">
        <v>32</v>
      </c>
      <c r="F331" s="1" t="s">
        <v>29</v>
      </c>
      <c r="G331" s="1" t="s">
        <v>33</v>
      </c>
      <c r="H331" s="1" t="s">
        <v>522</v>
      </c>
      <c r="I331" s="1" t="s">
        <v>26</v>
      </c>
      <c r="J331" s="1">
        <v>26</v>
      </c>
      <c r="K331" s="1">
        <v>2501</v>
      </c>
      <c r="L331" s="1">
        <v>2501</v>
      </c>
      <c r="M331" s="1">
        <v>305000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305000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305000</v>
      </c>
      <c r="AJ331" s="1">
        <v>121</v>
      </c>
    </row>
    <row r="332" spans="1:36" x14ac:dyDescent="0.3">
      <c r="A332" s="1">
        <v>36</v>
      </c>
      <c r="B332" s="1" t="s">
        <v>14</v>
      </c>
      <c r="C332" s="1" t="s">
        <v>472</v>
      </c>
      <c r="D332" s="1" t="s">
        <v>16</v>
      </c>
      <c r="E332" s="1" t="s">
        <v>17</v>
      </c>
      <c r="F332" s="1" t="s">
        <v>29</v>
      </c>
      <c r="G332" s="1" t="s">
        <v>38</v>
      </c>
      <c r="H332" s="1" t="s">
        <v>523</v>
      </c>
      <c r="I332" s="1" t="s">
        <v>21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0</v>
      </c>
      <c r="AJ332" s="1">
        <v>0</v>
      </c>
    </row>
    <row r="333" spans="1:36" x14ac:dyDescent="0.3">
      <c r="A333" s="1">
        <v>37</v>
      </c>
      <c r="B333" s="1" t="s">
        <v>14</v>
      </c>
      <c r="C333" s="1" t="s">
        <v>472</v>
      </c>
      <c r="D333" s="1" t="s">
        <v>486</v>
      </c>
      <c r="E333" s="1" t="s">
        <v>17</v>
      </c>
      <c r="F333" s="1" t="s">
        <v>29</v>
      </c>
      <c r="G333" s="1" t="s">
        <v>144</v>
      </c>
      <c r="H333" s="1" t="s">
        <v>285</v>
      </c>
      <c r="I333" s="1" t="s">
        <v>21</v>
      </c>
      <c r="J333" s="1">
        <v>15</v>
      </c>
      <c r="K333" s="1">
        <v>535</v>
      </c>
      <c r="L333" s="1">
        <v>535</v>
      </c>
      <c r="M333" s="1">
        <v>100000</v>
      </c>
      <c r="N333" s="1">
        <v>9100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109100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109100</v>
      </c>
      <c r="AJ333" s="1">
        <v>186</v>
      </c>
    </row>
    <row r="334" spans="1:36" x14ac:dyDescent="0.3">
      <c r="A334" s="1">
        <v>38</v>
      </c>
      <c r="B334" s="1" t="s">
        <v>14</v>
      </c>
      <c r="C334" s="1" t="s">
        <v>472</v>
      </c>
      <c r="D334" s="1" t="s">
        <v>16</v>
      </c>
      <c r="E334" s="1" t="s">
        <v>17</v>
      </c>
      <c r="F334" s="1" t="s">
        <v>49</v>
      </c>
      <c r="G334" s="1" t="s">
        <v>221</v>
      </c>
      <c r="H334" s="1" t="s">
        <v>524</v>
      </c>
      <c r="I334" s="1" t="s">
        <v>49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0</v>
      </c>
      <c r="AJ334" s="1">
        <v>0</v>
      </c>
    </row>
    <row r="335" spans="1:36" x14ac:dyDescent="0.3">
      <c r="A335" s="1">
        <v>39</v>
      </c>
      <c r="B335" s="1" t="s">
        <v>14</v>
      </c>
      <c r="C335" s="1" t="s">
        <v>472</v>
      </c>
      <c r="D335" s="1" t="s">
        <v>16</v>
      </c>
      <c r="E335" s="1" t="s">
        <v>17</v>
      </c>
      <c r="F335" s="1" t="s">
        <v>37</v>
      </c>
      <c r="G335" s="1" t="s">
        <v>123</v>
      </c>
      <c r="H335" s="1" t="s">
        <v>525</v>
      </c>
      <c r="I335" s="1" t="s">
        <v>21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x14ac:dyDescent="0.3">
      <c r="A336" s="1">
        <v>40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49</v>
      </c>
      <c r="G336" s="1" t="s">
        <v>101</v>
      </c>
      <c r="H336" s="1" t="s">
        <v>526</v>
      </c>
      <c r="I336" s="1" t="s">
        <v>49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x14ac:dyDescent="0.3">
      <c r="A337" s="1">
        <v>41</v>
      </c>
      <c r="B337" s="1" t="s">
        <v>14</v>
      </c>
      <c r="C337" s="1" t="s">
        <v>472</v>
      </c>
      <c r="D337" s="1" t="s">
        <v>16</v>
      </c>
      <c r="E337" s="1" t="s">
        <v>17</v>
      </c>
      <c r="F337" s="1" t="s">
        <v>29</v>
      </c>
      <c r="G337" s="1" t="s">
        <v>44</v>
      </c>
      <c r="H337" s="1" t="s">
        <v>527</v>
      </c>
      <c r="I337" s="1" t="s">
        <v>21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0</v>
      </c>
      <c r="AJ337" s="1">
        <v>0</v>
      </c>
    </row>
    <row r="338" spans="1:36" x14ac:dyDescent="0.3">
      <c r="A338" s="1">
        <v>42</v>
      </c>
      <c r="B338" s="1" t="s">
        <v>14</v>
      </c>
      <c r="C338" s="1" t="s">
        <v>472</v>
      </c>
      <c r="D338" s="1" t="s">
        <v>16</v>
      </c>
      <c r="E338" s="1" t="s">
        <v>17</v>
      </c>
      <c r="F338" s="1" t="s">
        <v>29</v>
      </c>
      <c r="G338" s="1" t="s">
        <v>44</v>
      </c>
      <c r="H338" s="1" t="s">
        <v>528</v>
      </c>
      <c r="I338" s="1" t="s">
        <v>21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x14ac:dyDescent="0.3">
      <c r="A339" s="1">
        <v>43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29</v>
      </c>
      <c r="G339" s="1" t="s">
        <v>44</v>
      </c>
      <c r="H339" s="1" t="s">
        <v>529</v>
      </c>
      <c r="I339" s="1" t="s">
        <v>21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x14ac:dyDescent="0.3">
      <c r="A340" s="1">
        <v>44</v>
      </c>
      <c r="B340" s="1" t="s">
        <v>14</v>
      </c>
      <c r="C340" s="1" t="s">
        <v>472</v>
      </c>
      <c r="D340" s="1" t="s">
        <v>16</v>
      </c>
      <c r="E340" s="1" t="s">
        <v>17</v>
      </c>
      <c r="F340" s="1" t="s">
        <v>29</v>
      </c>
      <c r="G340" s="1" t="s">
        <v>44</v>
      </c>
      <c r="H340" s="1" t="s">
        <v>530</v>
      </c>
      <c r="I340" s="1" t="s">
        <v>21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x14ac:dyDescent="0.3">
      <c r="A341" s="1">
        <v>45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29</v>
      </c>
      <c r="G341" s="1" t="s">
        <v>44</v>
      </c>
      <c r="H341" s="1" t="s">
        <v>531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x14ac:dyDescent="0.3">
      <c r="A342" s="1">
        <v>46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29</v>
      </c>
      <c r="G342" s="1" t="s">
        <v>44</v>
      </c>
      <c r="H342" s="1" t="s">
        <v>532</v>
      </c>
      <c r="I342" s="1" t="s">
        <v>21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x14ac:dyDescent="0.3">
      <c r="A343" s="1">
        <v>47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37</v>
      </c>
      <c r="G343" s="1" t="s">
        <v>533</v>
      </c>
      <c r="H343" s="1" t="s">
        <v>534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x14ac:dyDescent="0.3">
      <c r="A344" s="1">
        <v>48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18</v>
      </c>
      <c r="G344" s="1" t="s">
        <v>368</v>
      </c>
      <c r="H344" s="1" t="s">
        <v>535</v>
      </c>
      <c r="I344" s="1" t="s">
        <v>21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x14ac:dyDescent="0.3">
      <c r="A345" s="1">
        <v>49</v>
      </c>
      <c r="B345" s="1" t="s">
        <v>14</v>
      </c>
      <c r="C345" s="1" t="s">
        <v>472</v>
      </c>
      <c r="D345" s="1" t="s">
        <v>16</v>
      </c>
      <c r="E345" s="1" t="s">
        <v>17</v>
      </c>
      <c r="F345" s="1" t="s">
        <v>18</v>
      </c>
      <c r="G345" s="1" t="s">
        <v>368</v>
      </c>
      <c r="H345" s="1" t="s">
        <v>536</v>
      </c>
      <c r="I345" s="1" t="s">
        <v>21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0</v>
      </c>
      <c r="AJ345" s="1">
        <v>0</v>
      </c>
    </row>
    <row r="346" spans="1:36" x14ac:dyDescent="0.3">
      <c r="A346" s="1">
        <v>50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18</v>
      </c>
      <c r="G346" s="1" t="s">
        <v>368</v>
      </c>
      <c r="H346" s="1" t="s">
        <v>537</v>
      </c>
      <c r="I346" s="1" t="s">
        <v>21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x14ac:dyDescent="0.3">
      <c r="A347" s="1">
        <v>51</v>
      </c>
      <c r="B347" s="1" t="s">
        <v>14</v>
      </c>
      <c r="C347" s="1" t="s">
        <v>472</v>
      </c>
      <c r="D347" s="1" t="s">
        <v>16</v>
      </c>
      <c r="E347" s="1" t="s">
        <v>17</v>
      </c>
      <c r="F347" s="1" t="s">
        <v>18</v>
      </c>
      <c r="G347" s="1" t="s">
        <v>368</v>
      </c>
      <c r="H347" s="1" t="s">
        <v>538</v>
      </c>
      <c r="I347" s="1" t="s">
        <v>21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x14ac:dyDescent="0.3">
      <c r="A348" s="1">
        <v>52</v>
      </c>
      <c r="B348" s="1" t="s">
        <v>14</v>
      </c>
      <c r="C348" s="1" t="s">
        <v>472</v>
      </c>
      <c r="D348" s="1" t="s">
        <v>16</v>
      </c>
      <c r="E348" s="1" t="s">
        <v>17</v>
      </c>
      <c r="F348" s="1" t="s">
        <v>18</v>
      </c>
      <c r="G348" s="1" t="s">
        <v>368</v>
      </c>
      <c r="H348" s="1" t="s">
        <v>539</v>
      </c>
      <c r="I348" s="1" t="s">
        <v>21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0</v>
      </c>
      <c r="AJ348" s="1">
        <v>0</v>
      </c>
    </row>
    <row r="349" spans="1:36" x14ac:dyDescent="0.3">
      <c r="A349" s="1">
        <v>53</v>
      </c>
      <c r="B349" s="1" t="s">
        <v>14</v>
      </c>
      <c r="C349" s="1" t="s">
        <v>472</v>
      </c>
      <c r="D349" s="1" t="s">
        <v>16</v>
      </c>
      <c r="E349" s="1" t="s">
        <v>17</v>
      </c>
      <c r="F349" s="1" t="s">
        <v>29</v>
      </c>
      <c r="G349" s="1" t="s">
        <v>246</v>
      </c>
      <c r="H349" s="1" t="s">
        <v>540</v>
      </c>
      <c r="I349" s="1" t="s">
        <v>26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7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7">
        <v>0</v>
      </c>
      <c r="AI349" s="7">
        <v>0</v>
      </c>
      <c r="AJ349" s="1">
        <v>0</v>
      </c>
    </row>
    <row r="350" spans="1:36" x14ac:dyDescent="0.3">
      <c r="A350" s="2"/>
      <c r="B350" s="2" t="s">
        <v>47</v>
      </c>
      <c r="C350" s="2" t="s">
        <v>472</v>
      </c>
      <c r="D350" s="2"/>
      <c r="E350" s="2"/>
      <c r="F350" s="2"/>
      <c r="G350" s="2"/>
      <c r="H350" s="2"/>
      <c r="I350" s="2"/>
      <c r="J350" s="2"/>
      <c r="K350" s="2">
        <v>26608</v>
      </c>
      <c r="L350" s="2">
        <v>26608</v>
      </c>
      <c r="M350" s="2">
        <v>3155052</v>
      </c>
      <c r="N350" s="2">
        <v>9100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3164152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3164152</v>
      </c>
      <c r="AJ350" s="2"/>
    </row>
    <row r="351" spans="1:36" x14ac:dyDescent="0.3">
      <c r="A351" s="1">
        <v>1</v>
      </c>
      <c r="B351" s="1" t="s">
        <v>14</v>
      </c>
      <c r="C351" s="1" t="s">
        <v>541</v>
      </c>
      <c r="D351" s="1" t="s">
        <v>602</v>
      </c>
      <c r="E351" s="1" t="s">
        <v>17</v>
      </c>
      <c r="F351" s="1" t="s">
        <v>49</v>
      </c>
      <c r="G351" s="1" t="s">
        <v>88</v>
      </c>
      <c r="H351" s="1" t="s">
        <v>95</v>
      </c>
      <c r="I351" s="1" t="s">
        <v>49</v>
      </c>
      <c r="J351" s="1">
        <v>11</v>
      </c>
      <c r="K351" s="1">
        <v>671</v>
      </c>
      <c r="L351" s="1">
        <v>671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7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7">
        <v>0</v>
      </c>
      <c r="AI351" s="7">
        <v>0</v>
      </c>
      <c r="AJ351" s="1">
        <v>0</v>
      </c>
    </row>
    <row r="352" spans="1:36" x14ac:dyDescent="0.3">
      <c r="A352" s="2"/>
      <c r="B352" s="2" t="s">
        <v>47</v>
      </c>
      <c r="C352" s="2" t="s">
        <v>541</v>
      </c>
      <c r="D352" s="2"/>
      <c r="E352" s="2"/>
      <c r="F352" s="2"/>
      <c r="G352" s="2"/>
      <c r="H352" s="2"/>
      <c r="I352" s="2"/>
      <c r="J352" s="2"/>
      <c r="K352" s="2">
        <v>671</v>
      </c>
      <c r="L352" s="2">
        <v>671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/>
    </row>
    <row r="353" spans="1:36" x14ac:dyDescent="0.3">
      <c r="A353" s="1">
        <v>1</v>
      </c>
      <c r="B353" s="1" t="s">
        <v>14</v>
      </c>
      <c r="C353" s="1" t="s">
        <v>547</v>
      </c>
      <c r="D353" s="1" t="s">
        <v>313</v>
      </c>
      <c r="E353" s="1" t="s">
        <v>17</v>
      </c>
      <c r="F353" s="1" t="s">
        <v>29</v>
      </c>
      <c r="G353" s="1" t="s">
        <v>144</v>
      </c>
      <c r="H353" s="1" t="s">
        <v>546</v>
      </c>
      <c r="I353" s="1" t="s">
        <v>21</v>
      </c>
      <c r="J353" s="1">
        <v>11</v>
      </c>
      <c r="K353" s="1">
        <v>1510</v>
      </c>
      <c r="L353" s="1">
        <v>1510</v>
      </c>
      <c r="M353" s="1">
        <v>202000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202000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202000</v>
      </c>
      <c r="AJ353" s="1">
        <v>133</v>
      </c>
    </row>
    <row r="354" spans="1:36" x14ac:dyDescent="0.3">
      <c r="A354" s="1">
        <v>2</v>
      </c>
      <c r="B354" s="1" t="s">
        <v>14</v>
      </c>
      <c r="C354" s="1" t="s">
        <v>547</v>
      </c>
      <c r="D354" s="1" t="s">
        <v>16</v>
      </c>
      <c r="E354" s="1" t="s">
        <v>17</v>
      </c>
      <c r="F354" s="1" t="s">
        <v>29</v>
      </c>
      <c r="G354" s="1" t="s">
        <v>44</v>
      </c>
      <c r="H354" s="1" t="s">
        <v>548</v>
      </c>
      <c r="I354" s="1" t="s">
        <v>21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7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7">
        <v>0</v>
      </c>
      <c r="AI354" s="7">
        <v>0</v>
      </c>
      <c r="AJ354" s="1">
        <v>0</v>
      </c>
    </row>
    <row r="355" spans="1:36" x14ac:dyDescent="0.3">
      <c r="A355" s="2"/>
      <c r="B355" s="2" t="s">
        <v>47</v>
      </c>
      <c r="C355" s="2" t="s">
        <v>547</v>
      </c>
      <c r="D355" s="2"/>
      <c r="E355" s="2"/>
      <c r="F355" s="2"/>
      <c r="G355" s="2"/>
      <c r="H355" s="2"/>
      <c r="I355" s="2"/>
      <c r="J355" s="2"/>
      <c r="K355" s="2">
        <v>1510</v>
      </c>
      <c r="L355" s="2">
        <v>1510</v>
      </c>
      <c r="M355" s="2">
        <v>202000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202000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202000</v>
      </c>
      <c r="AJ355" s="2"/>
    </row>
    <row r="356" spans="1:36" x14ac:dyDescent="0.3">
      <c r="A356" s="2"/>
      <c r="B356" s="2" t="s">
        <v>12</v>
      </c>
      <c r="C356" s="2" t="s">
        <v>14</v>
      </c>
      <c r="D356" s="2"/>
      <c r="E356" s="2"/>
      <c r="F356" s="2"/>
      <c r="G356" s="2"/>
      <c r="H356" s="2"/>
      <c r="I356" s="2"/>
      <c r="J356" s="2"/>
      <c r="K356" s="2">
        <v>266937</v>
      </c>
      <c r="L356" s="2">
        <v>266655</v>
      </c>
      <c r="M356" s="2">
        <v>31678997</v>
      </c>
      <c r="N356" s="2">
        <v>23600</v>
      </c>
      <c r="O356" s="2">
        <v>0</v>
      </c>
      <c r="P356" s="2">
        <v>0</v>
      </c>
      <c r="Q356" s="2">
        <v>97000</v>
      </c>
      <c r="R356" s="2">
        <v>0</v>
      </c>
      <c r="S356" s="2">
        <v>0</v>
      </c>
      <c r="T356" s="2">
        <v>0</v>
      </c>
      <c r="U356" s="2">
        <v>0</v>
      </c>
      <c r="V356" s="2">
        <v>93000</v>
      </c>
      <c r="W356" s="2">
        <v>31892597</v>
      </c>
      <c r="X356" s="2">
        <v>0</v>
      </c>
      <c r="Y356" s="2">
        <v>0</v>
      </c>
      <c r="Z356" s="2">
        <v>7000</v>
      </c>
      <c r="AA356" s="2">
        <v>0</v>
      </c>
      <c r="AB356" s="2">
        <v>0</v>
      </c>
      <c r="AC356" s="2">
        <v>0</v>
      </c>
      <c r="AD356" s="2">
        <v>0</v>
      </c>
      <c r="AE356" s="2">
        <v>10000</v>
      </c>
      <c r="AF356" s="2">
        <v>0</v>
      </c>
      <c r="AG356" s="2">
        <v>0</v>
      </c>
      <c r="AH356" s="2">
        <v>17000</v>
      </c>
      <c r="AI356" s="2">
        <v>31909597</v>
      </c>
      <c r="AJ356" s="2"/>
    </row>
    <row r="357" spans="1:36" x14ac:dyDescent="0.3">
      <c r="A357" s="3">
        <v>341</v>
      </c>
      <c r="B357" s="3"/>
      <c r="C357" s="3"/>
      <c r="D357" s="3"/>
      <c r="E357" s="3"/>
      <c r="F357" s="3"/>
      <c r="G357" s="3"/>
      <c r="H357" s="3"/>
      <c r="I357" s="3"/>
      <c r="J357" s="3"/>
      <c r="K357" s="3">
        <v>266937</v>
      </c>
      <c r="L357" s="3">
        <v>266655</v>
      </c>
      <c r="M357" s="3">
        <v>31678997</v>
      </c>
      <c r="N357" s="3">
        <v>23600</v>
      </c>
      <c r="O357" s="3">
        <v>0</v>
      </c>
      <c r="P357" s="3">
        <v>0</v>
      </c>
      <c r="Q357" s="3">
        <v>97000</v>
      </c>
      <c r="R357" s="3">
        <v>0</v>
      </c>
      <c r="S357" s="3">
        <v>0</v>
      </c>
      <c r="T357" s="3">
        <v>0</v>
      </c>
      <c r="U357" s="3">
        <v>0</v>
      </c>
      <c r="V357" s="3">
        <v>93000</v>
      </c>
      <c r="W357" s="3">
        <v>31892597</v>
      </c>
      <c r="X357" s="3">
        <v>0</v>
      </c>
      <c r="Y357" s="3">
        <v>0</v>
      </c>
      <c r="Z357" s="3">
        <v>7000</v>
      </c>
      <c r="AA357" s="3">
        <v>0</v>
      </c>
      <c r="AB357" s="3">
        <v>0</v>
      </c>
      <c r="AC357" s="3">
        <v>0</v>
      </c>
      <c r="AD357" s="3">
        <v>0</v>
      </c>
      <c r="AE357" s="3">
        <v>10000</v>
      </c>
      <c r="AF357" s="3">
        <v>0</v>
      </c>
      <c r="AG357" s="3">
        <v>0</v>
      </c>
      <c r="AH357" s="3">
        <v>17000</v>
      </c>
      <c r="AI357" s="3">
        <v>31909597</v>
      </c>
      <c r="AJ357" s="3"/>
    </row>
    <row r="358" spans="1:3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7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7"/>
      <c r="AJ358" s="1"/>
    </row>
  </sheetData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5" tint="0.79998168889431442"/>
  </sheetPr>
  <dimension ref="A1:AQ358"/>
  <sheetViews>
    <sheetView topLeftCell="A308" zoomScale="70" zoomScaleNormal="70" workbookViewId="0">
      <selection activeCell="M2" sqref="A2:XFD2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21" bestFit="1" customWidth="1"/>
    <col min="8" max="8" width="24.37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612</v>
      </c>
      <c r="B1" s="114" t="s">
        <v>613</v>
      </c>
      <c r="C1" s="116" t="s">
        <v>657</v>
      </c>
      <c r="D1" s="116" t="s">
        <v>658</v>
      </c>
      <c r="E1" s="114" t="s">
        <v>659</v>
      </c>
      <c r="F1" s="114" t="s">
        <v>660</v>
      </c>
      <c r="G1" s="114" t="s">
        <v>661</v>
      </c>
      <c r="H1" s="114" t="s">
        <v>619</v>
      </c>
      <c r="I1" s="114" t="s">
        <v>620</v>
      </c>
      <c r="J1" s="114" t="s">
        <v>662</v>
      </c>
      <c r="K1" s="115" t="s">
        <v>622</v>
      </c>
      <c r="L1" s="115" t="s">
        <v>663</v>
      </c>
      <c r="M1" s="110" t="s">
        <v>624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664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665</v>
      </c>
      <c r="AJ1" s="113" t="s">
        <v>627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666</v>
      </c>
      <c r="AI2" s="113"/>
      <c r="AJ2" s="113" t="s">
        <v>627</v>
      </c>
    </row>
    <row r="3" spans="1:43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543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8</v>
      </c>
      <c r="K6" s="1">
        <v>282</v>
      </c>
      <c r="L6" s="1">
        <v>282</v>
      </c>
      <c r="M6" s="1">
        <v>50000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50000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50000</v>
      </c>
      <c r="AJ6" s="1">
        <v>177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28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10</v>
      </c>
      <c r="K7" s="1">
        <v>1246</v>
      </c>
      <c r="L7" s="1">
        <v>1246</v>
      </c>
      <c r="M7" s="1">
        <v>180000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180000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180000</v>
      </c>
      <c r="AJ7" s="1">
        <v>144</v>
      </c>
    </row>
    <row r="8" spans="1:43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x14ac:dyDescent="0.3">
      <c r="A12" s="1">
        <v>10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0</v>
      </c>
      <c r="AJ12" s="1">
        <v>0</v>
      </c>
    </row>
    <row r="13" spans="1:43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1528</v>
      </c>
      <c r="L14" s="2">
        <v>1528</v>
      </c>
      <c r="M14" s="2">
        <v>230000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230000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230000</v>
      </c>
      <c r="AJ14" s="2"/>
    </row>
    <row r="15" spans="1:43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12</v>
      </c>
      <c r="K17" s="1">
        <v>373</v>
      </c>
      <c r="L17" s="1">
        <v>373</v>
      </c>
      <c r="M17" s="1">
        <v>50000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50000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50000</v>
      </c>
      <c r="AJ17" s="1">
        <v>134</v>
      </c>
    </row>
    <row r="18" spans="1:36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9</v>
      </c>
      <c r="K19" s="1">
        <v>211</v>
      </c>
      <c r="L19" s="1">
        <v>211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0</v>
      </c>
      <c r="AJ19" s="1">
        <v>0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584</v>
      </c>
      <c r="L20" s="2">
        <v>584</v>
      </c>
      <c r="M20" s="2">
        <v>50000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50000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50000</v>
      </c>
      <c r="AJ20" s="2"/>
    </row>
    <row r="21" spans="1:36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x14ac:dyDescent="0.3">
      <c r="A33" s="1">
        <v>13</v>
      </c>
      <c r="B33" s="1" t="s">
        <v>14</v>
      </c>
      <c r="C33" s="1" t="s">
        <v>60</v>
      </c>
      <c r="D33" s="1" t="s">
        <v>16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x14ac:dyDescent="0.3">
      <c r="A34" s="1">
        <v>14</v>
      </c>
      <c r="B34" s="1" t="s">
        <v>14</v>
      </c>
      <c r="C34" s="1" t="s">
        <v>60</v>
      </c>
      <c r="D34" s="1" t="s">
        <v>78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16</v>
      </c>
      <c r="K34" s="1">
        <v>2003</v>
      </c>
      <c r="L34" s="1">
        <v>2003</v>
      </c>
      <c r="M34" s="1">
        <v>261000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261000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261000</v>
      </c>
      <c r="AJ34" s="1">
        <v>130</v>
      </c>
    </row>
    <row r="35" spans="1:36" x14ac:dyDescent="0.3">
      <c r="A35" s="1">
        <v>15</v>
      </c>
      <c r="B35" s="1" t="s">
        <v>14</v>
      </c>
      <c r="C35" s="1" t="s">
        <v>60</v>
      </c>
      <c r="D35" s="1" t="s">
        <v>603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21</v>
      </c>
      <c r="K35" s="1">
        <v>3589</v>
      </c>
      <c r="L35" s="1">
        <v>3589</v>
      </c>
      <c r="M35" s="1">
        <v>352000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352000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352000</v>
      </c>
      <c r="AJ35" s="1">
        <v>98</v>
      </c>
    </row>
    <row r="36" spans="1:36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16</v>
      </c>
      <c r="E37" s="1" t="s">
        <v>17</v>
      </c>
      <c r="F37" s="1" t="s">
        <v>29</v>
      </c>
      <c r="G37" s="1" t="s">
        <v>85</v>
      </c>
      <c r="H37" s="1" t="s">
        <v>86</v>
      </c>
      <c r="I37" s="1" t="s">
        <v>26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0</v>
      </c>
      <c r="AJ37" s="1">
        <v>0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106</v>
      </c>
      <c r="E38" s="1" t="s">
        <v>17</v>
      </c>
      <c r="F38" s="1" t="s">
        <v>49</v>
      </c>
      <c r="G38" s="1" t="s">
        <v>88</v>
      </c>
      <c r="H38" s="1" t="s">
        <v>89</v>
      </c>
      <c r="I38" s="1" t="s">
        <v>49</v>
      </c>
      <c r="J38" s="1">
        <v>15</v>
      </c>
      <c r="K38" s="1">
        <v>1266</v>
      </c>
      <c r="L38" s="1">
        <v>1266</v>
      </c>
      <c r="M38" s="1">
        <v>11692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11692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11692</v>
      </c>
      <c r="AJ38" s="1">
        <v>9</v>
      </c>
    </row>
    <row r="39" spans="1:36" x14ac:dyDescent="0.3">
      <c r="A39" s="1">
        <v>19</v>
      </c>
      <c r="B39" s="1" t="s">
        <v>14</v>
      </c>
      <c r="C39" s="1" t="s">
        <v>60</v>
      </c>
      <c r="D39" s="1" t="s">
        <v>131</v>
      </c>
      <c r="E39" s="1" t="s">
        <v>17</v>
      </c>
      <c r="F39" s="1" t="s">
        <v>49</v>
      </c>
      <c r="G39" s="1" t="s">
        <v>88</v>
      </c>
      <c r="H39" s="1" t="s">
        <v>91</v>
      </c>
      <c r="I39" s="1" t="s">
        <v>49</v>
      </c>
      <c r="J39" s="1">
        <v>20</v>
      </c>
      <c r="K39" s="1">
        <v>1448</v>
      </c>
      <c r="L39" s="1">
        <v>1448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92</v>
      </c>
      <c r="E40" s="1" t="s">
        <v>17</v>
      </c>
      <c r="F40" s="1" t="s">
        <v>49</v>
      </c>
      <c r="G40" s="1" t="s">
        <v>88</v>
      </c>
      <c r="H40" s="1" t="s">
        <v>93</v>
      </c>
      <c r="I40" s="1" t="s">
        <v>49</v>
      </c>
      <c r="J40" s="1">
        <v>18</v>
      </c>
      <c r="K40" s="1">
        <v>1787</v>
      </c>
      <c r="L40" s="1">
        <v>1787</v>
      </c>
      <c r="M40" s="1">
        <v>103167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103167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103167</v>
      </c>
      <c r="AJ40" s="1">
        <v>57</v>
      </c>
    </row>
    <row r="41" spans="1:36" x14ac:dyDescent="0.3">
      <c r="A41" s="1">
        <v>21</v>
      </c>
      <c r="B41" s="1" t="s">
        <v>14</v>
      </c>
      <c r="C41" s="1" t="s">
        <v>60</v>
      </c>
      <c r="D41" s="1" t="s">
        <v>96</v>
      </c>
      <c r="E41" s="1" t="s">
        <v>17</v>
      </c>
      <c r="F41" s="1" t="s">
        <v>29</v>
      </c>
      <c r="G41" s="1" t="s">
        <v>30</v>
      </c>
      <c r="H41" s="1" t="s">
        <v>97</v>
      </c>
      <c r="I41" s="1" t="s">
        <v>26</v>
      </c>
      <c r="J41" s="1">
        <v>18</v>
      </c>
      <c r="K41" s="1">
        <v>3010</v>
      </c>
      <c r="L41" s="1">
        <v>3010</v>
      </c>
      <c r="M41" s="1">
        <v>340000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340000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340000</v>
      </c>
      <c r="AJ41" s="1">
        <v>112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16</v>
      </c>
      <c r="E42" s="1" t="s">
        <v>17</v>
      </c>
      <c r="F42" s="1" t="s">
        <v>29</v>
      </c>
      <c r="G42" s="1" t="s">
        <v>98</v>
      </c>
      <c r="H42" s="1" t="s">
        <v>99</v>
      </c>
      <c r="I42" s="1" t="s">
        <v>26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0</v>
      </c>
      <c r="AJ42" s="1">
        <v>0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604</v>
      </c>
      <c r="E43" s="1" t="s">
        <v>17</v>
      </c>
      <c r="F43" s="1" t="s">
        <v>49</v>
      </c>
      <c r="G43" s="1" t="s">
        <v>101</v>
      </c>
      <c r="H43" s="1" t="s">
        <v>544</v>
      </c>
      <c r="I43" s="1" t="s">
        <v>49</v>
      </c>
      <c r="J43" s="1">
        <v>21</v>
      </c>
      <c r="K43" s="1">
        <v>2899</v>
      </c>
      <c r="L43" s="1">
        <v>2899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0</v>
      </c>
      <c r="AJ43" s="1">
        <v>0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136</v>
      </c>
      <c r="E44" s="1" t="s">
        <v>17</v>
      </c>
      <c r="F44" s="1" t="s">
        <v>49</v>
      </c>
      <c r="G44" s="1" t="s">
        <v>101</v>
      </c>
      <c r="H44" s="1" t="s">
        <v>102</v>
      </c>
      <c r="I44" s="1" t="s">
        <v>49</v>
      </c>
      <c r="J44" s="1">
        <v>10</v>
      </c>
      <c r="K44" s="1">
        <v>395</v>
      </c>
      <c r="L44" s="1">
        <v>395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0</v>
      </c>
      <c r="AJ44" s="1">
        <v>0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111</v>
      </c>
      <c r="E45" s="1" t="s">
        <v>17</v>
      </c>
      <c r="F45" s="1" t="s">
        <v>18</v>
      </c>
      <c r="G45" s="1" t="s">
        <v>107</v>
      </c>
      <c r="H45" s="1" t="s">
        <v>108</v>
      </c>
      <c r="I45" s="1" t="s">
        <v>21</v>
      </c>
      <c r="J45" s="1">
        <v>9</v>
      </c>
      <c r="K45" s="1">
        <v>954</v>
      </c>
      <c r="L45" s="1">
        <v>954</v>
      </c>
      <c r="M45" s="1">
        <v>85000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85000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85000</v>
      </c>
      <c r="AJ45" s="1">
        <v>89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605</v>
      </c>
      <c r="E46" s="1" t="s">
        <v>17</v>
      </c>
      <c r="F46" s="1" t="s">
        <v>18</v>
      </c>
      <c r="G46" s="1" t="s">
        <v>107</v>
      </c>
      <c r="H46" s="1" t="s">
        <v>110</v>
      </c>
      <c r="I46" s="1" t="s">
        <v>21</v>
      </c>
      <c r="J46" s="1">
        <v>13</v>
      </c>
      <c r="K46" s="1">
        <v>1517</v>
      </c>
      <c r="L46" s="1">
        <v>1517</v>
      </c>
      <c r="M46" s="1">
        <v>174000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174000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174000</v>
      </c>
      <c r="AJ46" s="1">
        <v>114</v>
      </c>
    </row>
    <row r="47" spans="1:36" x14ac:dyDescent="0.3">
      <c r="A47" s="1">
        <v>27</v>
      </c>
      <c r="B47" s="1" t="s">
        <v>14</v>
      </c>
      <c r="C47" s="1" t="s">
        <v>60</v>
      </c>
      <c r="D47" s="1" t="s">
        <v>589</v>
      </c>
      <c r="E47" s="1" t="s">
        <v>17</v>
      </c>
      <c r="F47" s="1" t="s">
        <v>40</v>
      </c>
      <c r="G47" s="1" t="s">
        <v>55</v>
      </c>
      <c r="H47" s="1" t="s">
        <v>112</v>
      </c>
      <c r="I47" s="1" t="s">
        <v>21</v>
      </c>
      <c r="J47" s="1">
        <v>18</v>
      </c>
      <c r="K47" s="1">
        <v>1460</v>
      </c>
      <c r="L47" s="1">
        <v>1460</v>
      </c>
      <c r="M47" s="1">
        <v>140000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140000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140000</v>
      </c>
      <c r="AJ47" s="1">
        <v>95</v>
      </c>
    </row>
    <row r="48" spans="1:36" x14ac:dyDescent="0.3">
      <c r="A48" s="1">
        <v>28</v>
      </c>
      <c r="B48" s="1" t="s">
        <v>14</v>
      </c>
      <c r="C48" s="1" t="s">
        <v>60</v>
      </c>
      <c r="D48" s="1" t="s">
        <v>113</v>
      </c>
      <c r="E48" s="1" t="s">
        <v>17</v>
      </c>
      <c r="F48" s="1" t="s">
        <v>29</v>
      </c>
      <c r="G48" s="1" t="s">
        <v>61</v>
      </c>
      <c r="H48" s="1" t="s">
        <v>114</v>
      </c>
      <c r="I48" s="1" t="s">
        <v>26</v>
      </c>
      <c r="J48" s="1">
        <v>21</v>
      </c>
      <c r="K48" s="1">
        <v>2583</v>
      </c>
      <c r="L48" s="1">
        <v>2583</v>
      </c>
      <c r="M48" s="1">
        <v>290000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290000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290000</v>
      </c>
      <c r="AJ48" s="1">
        <v>112</v>
      </c>
    </row>
    <row r="49" spans="1:36" x14ac:dyDescent="0.3">
      <c r="A49" s="1">
        <v>29</v>
      </c>
      <c r="B49" s="1" t="s">
        <v>14</v>
      </c>
      <c r="C49" s="1" t="s">
        <v>60</v>
      </c>
      <c r="D49" s="1" t="s">
        <v>590</v>
      </c>
      <c r="E49" s="1" t="s">
        <v>17</v>
      </c>
      <c r="F49" s="1" t="s">
        <v>29</v>
      </c>
      <c r="G49" s="1" t="s">
        <v>61</v>
      </c>
      <c r="H49" s="1" t="s">
        <v>116</v>
      </c>
      <c r="I49" s="1" t="s">
        <v>26</v>
      </c>
      <c r="J49" s="1">
        <v>19</v>
      </c>
      <c r="K49" s="1">
        <v>1648</v>
      </c>
      <c r="L49" s="1">
        <v>1569</v>
      </c>
      <c r="M49" s="1">
        <v>240000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240000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240000</v>
      </c>
      <c r="AJ49" s="1">
        <v>145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117</v>
      </c>
      <c r="E50" s="1" t="s">
        <v>32</v>
      </c>
      <c r="F50" s="1" t="s">
        <v>118</v>
      </c>
      <c r="G50" s="1" t="s">
        <v>119</v>
      </c>
      <c r="H50" s="1" t="s">
        <v>120</v>
      </c>
      <c r="I50" s="1" t="s">
        <v>26</v>
      </c>
      <c r="J50" s="1">
        <v>3</v>
      </c>
      <c r="K50" s="1">
        <v>279</v>
      </c>
      <c r="L50" s="1">
        <v>279</v>
      </c>
      <c r="M50" s="1">
        <v>80000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80000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80000</v>
      </c>
      <c r="AJ50" s="1">
        <v>286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16</v>
      </c>
      <c r="E51" s="1" t="s">
        <v>17</v>
      </c>
      <c r="F51" s="1" t="s">
        <v>37</v>
      </c>
      <c r="G51" s="1" t="s">
        <v>121</v>
      </c>
      <c r="H51" s="1" t="s">
        <v>122</v>
      </c>
      <c r="I51" s="1" t="s">
        <v>21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0</v>
      </c>
      <c r="AJ51" s="1">
        <v>0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16</v>
      </c>
      <c r="E52" s="1" t="s">
        <v>17</v>
      </c>
      <c r="F52" s="1" t="s">
        <v>40</v>
      </c>
      <c r="G52" s="1" t="s">
        <v>123</v>
      </c>
      <c r="H52" s="1" t="s">
        <v>124</v>
      </c>
      <c r="I52" s="1" t="s">
        <v>21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0</v>
      </c>
      <c r="AJ52" s="1">
        <v>0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16</v>
      </c>
      <c r="E53" s="1" t="s">
        <v>17</v>
      </c>
      <c r="F53" s="1" t="s">
        <v>37</v>
      </c>
      <c r="G53" s="1" t="s">
        <v>121</v>
      </c>
      <c r="H53" s="1" t="s">
        <v>125</v>
      </c>
      <c r="I53" s="1" t="s">
        <v>26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0</v>
      </c>
      <c r="AJ53" s="1">
        <v>0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591</v>
      </c>
      <c r="E54" s="1" t="s">
        <v>17</v>
      </c>
      <c r="F54" s="1" t="s">
        <v>49</v>
      </c>
      <c r="G54" s="1" t="s">
        <v>101</v>
      </c>
      <c r="H54" s="1" t="s">
        <v>127</v>
      </c>
      <c r="I54" s="1" t="s">
        <v>49</v>
      </c>
      <c r="J54" s="1">
        <v>23</v>
      </c>
      <c r="K54" s="1">
        <v>3216</v>
      </c>
      <c r="L54" s="1">
        <v>3216</v>
      </c>
      <c r="M54" s="1">
        <v>97643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97643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97643</v>
      </c>
      <c r="AJ54" s="1">
        <v>30</v>
      </c>
    </row>
    <row r="55" spans="1:36" x14ac:dyDescent="0.3">
      <c r="A55" s="1">
        <v>35</v>
      </c>
      <c r="B55" s="1" t="s">
        <v>14</v>
      </c>
      <c r="C55" s="1" t="s">
        <v>60</v>
      </c>
      <c r="D55" s="1" t="s">
        <v>555</v>
      </c>
      <c r="E55" s="1" t="s">
        <v>17</v>
      </c>
      <c r="F55" s="1" t="s">
        <v>29</v>
      </c>
      <c r="G55" s="1" t="s">
        <v>129</v>
      </c>
      <c r="H55" s="1" t="s">
        <v>130</v>
      </c>
      <c r="I55" s="1" t="s">
        <v>21</v>
      </c>
      <c r="J55" s="1">
        <v>25</v>
      </c>
      <c r="K55" s="1">
        <v>2317</v>
      </c>
      <c r="L55" s="1">
        <v>2317</v>
      </c>
      <c r="M55" s="1">
        <v>400000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400000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400000</v>
      </c>
      <c r="AJ55" s="1">
        <v>172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115</v>
      </c>
      <c r="E56" s="1" t="s">
        <v>17</v>
      </c>
      <c r="F56" s="1" t="s">
        <v>29</v>
      </c>
      <c r="G56" s="1" t="s">
        <v>129</v>
      </c>
      <c r="H56" s="1" t="s">
        <v>132</v>
      </c>
      <c r="I56" s="1" t="s">
        <v>21</v>
      </c>
      <c r="J56" s="1">
        <v>21</v>
      </c>
      <c r="K56" s="1">
        <v>1716</v>
      </c>
      <c r="L56" s="1">
        <v>1716</v>
      </c>
      <c r="M56" s="1">
        <v>299000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299000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299000</v>
      </c>
      <c r="AJ56" s="1">
        <v>174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16</v>
      </c>
      <c r="E57" s="1" t="s">
        <v>17</v>
      </c>
      <c r="F57" s="1" t="s">
        <v>29</v>
      </c>
      <c r="G57" s="1" t="s">
        <v>85</v>
      </c>
      <c r="H57" s="1" t="s">
        <v>133</v>
      </c>
      <c r="I57" s="1" t="s">
        <v>26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0</v>
      </c>
      <c r="AJ57" s="1">
        <v>0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592</v>
      </c>
      <c r="E58" s="1" t="s">
        <v>17</v>
      </c>
      <c r="F58" s="1" t="s">
        <v>29</v>
      </c>
      <c r="G58" s="1" t="s">
        <v>61</v>
      </c>
      <c r="H58" s="1" t="s">
        <v>135</v>
      </c>
      <c r="I58" s="1" t="s">
        <v>26</v>
      </c>
      <c r="J58" s="1">
        <v>24</v>
      </c>
      <c r="K58" s="1">
        <v>2857</v>
      </c>
      <c r="L58" s="1">
        <v>2857</v>
      </c>
      <c r="M58" s="1">
        <v>382000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382000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382000</v>
      </c>
      <c r="AJ58" s="1">
        <v>133</v>
      </c>
    </row>
    <row r="59" spans="1:36" x14ac:dyDescent="0.3">
      <c r="A59" s="1">
        <v>39</v>
      </c>
      <c r="B59" s="1" t="s">
        <v>14</v>
      </c>
      <c r="C59" s="1" t="s">
        <v>60</v>
      </c>
      <c r="D59" s="1" t="s">
        <v>136</v>
      </c>
      <c r="E59" s="1" t="s">
        <v>32</v>
      </c>
      <c r="F59" s="1" t="s">
        <v>29</v>
      </c>
      <c r="G59" s="1" t="s">
        <v>33</v>
      </c>
      <c r="H59" s="1" t="s">
        <v>137</v>
      </c>
      <c r="I59" s="1" t="s">
        <v>26</v>
      </c>
      <c r="J59" s="1">
        <v>20</v>
      </c>
      <c r="K59" s="1">
        <v>2072</v>
      </c>
      <c r="L59" s="1">
        <v>2072</v>
      </c>
      <c r="M59" s="1">
        <v>240000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240000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240000</v>
      </c>
      <c r="AJ59" s="1">
        <v>115</v>
      </c>
    </row>
    <row r="60" spans="1:36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138</v>
      </c>
      <c r="H60" s="1" t="s">
        <v>139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98</v>
      </c>
      <c r="H61" s="1" t="s">
        <v>141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16</v>
      </c>
      <c r="E62" s="1" t="s">
        <v>17</v>
      </c>
      <c r="F62" s="1" t="s">
        <v>29</v>
      </c>
      <c r="G62" s="1" t="s">
        <v>61</v>
      </c>
      <c r="H62" s="1" t="s">
        <v>142</v>
      </c>
      <c r="I62" s="1" t="s">
        <v>26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0</v>
      </c>
      <c r="AJ62" s="1">
        <v>0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521</v>
      </c>
      <c r="E63" s="1" t="s">
        <v>32</v>
      </c>
      <c r="F63" s="1" t="s">
        <v>29</v>
      </c>
      <c r="G63" s="1" t="s">
        <v>33</v>
      </c>
      <c r="H63" s="1" t="s">
        <v>143</v>
      </c>
      <c r="I63" s="1" t="s">
        <v>26</v>
      </c>
      <c r="J63" s="1">
        <v>20</v>
      </c>
      <c r="K63" s="1">
        <v>2087</v>
      </c>
      <c r="L63" s="1">
        <v>2087</v>
      </c>
      <c r="M63" s="1">
        <v>240000</v>
      </c>
      <c r="N63" s="1">
        <v>3500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243500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243500</v>
      </c>
      <c r="AJ63" s="1">
        <v>114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103</v>
      </c>
      <c r="E64" s="1" t="s">
        <v>17</v>
      </c>
      <c r="F64" s="1" t="s">
        <v>29</v>
      </c>
      <c r="G64" s="1" t="s">
        <v>144</v>
      </c>
      <c r="H64" s="1" t="s">
        <v>145</v>
      </c>
      <c r="I64" s="1" t="s">
        <v>21</v>
      </c>
      <c r="J64" s="1">
        <v>18</v>
      </c>
      <c r="K64" s="1">
        <v>2714</v>
      </c>
      <c r="L64" s="1">
        <v>2714</v>
      </c>
      <c r="M64" s="1">
        <v>576000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576000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576000</v>
      </c>
      <c r="AJ64" s="1">
        <v>212</v>
      </c>
    </row>
    <row r="65" spans="1:36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17</v>
      </c>
      <c r="F65" s="1" t="s">
        <v>29</v>
      </c>
      <c r="G65" s="1" t="s">
        <v>61</v>
      </c>
      <c r="H65" s="1" t="s">
        <v>146</v>
      </c>
      <c r="I65" s="1" t="s">
        <v>26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x14ac:dyDescent="0.3">
      <c r="A66" s="1">
        <v>46</v>
      </c>
      <c r="B66" s="1" t="s">
        <v>14</v>
      </c>
      <c r="C66" s="1" t="s">
        <v>60</v>
      </c>
      <c r="D66" s="1" t="s">
        <v>16</v>
      </c>
      <c r="E66" s="1" t="s">
        <v>17</v>
      </c>
      <c r="F66" s="1" t="s">
        <v>29</v>
      </c>
      <c r="G66" s="1" t="s">
        <v>61</v>
      </c>
      <c r="H66" s="1" t="s">
        <v>147</v>
      </c>
      <c r="I66" s="1" t="s">
        <v>26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0</v>
      </c>
      <c r="AJ66" s="1">
        <v>0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16</v>
      </c>
      <c r="E67" s="1" t="s">
        <v>17</v>
      </c>
      <c r="F67" s="1" t="s">
        <v>29</v>
      </c>
      <c r="G67" s="1" t="s">
        <v>61</v>
      </c>
      <c r="H67" s="1" t="s">
        <v>148</v>
      </c>
      <c r="I67" s="1" t="s">
        <v>26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0</v>
      </c>
      <c r="AJ67" s="1">
        <v>0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16</v>
      </c>
      <c r="E68" s="1" t="s">
        <v>17</v>
      </c>
      <c r="F68" s="1" t="s">
        <v>29</v>
      </c>
      <c r="G68" s="1" t="s">
        <v>61</v>
      </c>
      <c r="H68" s="1" t="s">
        <v>149</v>
      </c>
      <c r="I68" s="1" t="s">
        <v>26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0</v>
      </c>
      <c r="AJ68" s="1">
        <v>0</v>
      </c>
    </row>
    <row r="69" spans="1:36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29</v>
      </c>
      <c r="G69" s="1" t="s">
        <v>150</v>
      </c>
      <c r="H69" s="1" t="s">
        <v>151</v>
      </c>
      <c r="I69" s="1" t="s">
        <v>21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152</v>
      </c>
      <c r="G70" s="1" t="s">
        <v>153</v>
      </c>
      <c r="H70" s="1" t="s">
        <v>154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37</v>
      </c>
      <c r="G71" s="1" t="s">
        <v>155</v>
      </c>
      <c r="H71" s="1" t="s">
        <v>156</v>
      </c>
      <c r="I71" s="1" t="s">
        <v>21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16</v>
      </c>
      <c r="E72" s="1" t="s">
        <v>17</v>
      </c>
      <c r="F72" s="1" t="s">
        <v>29</v>
      </c>
      <c r="G72" s="1" t="s">
        <v>44</v>
      </c>
      <c r="H72" s="1" t="s">
        <v>157</v>
      </c>
      <c r="I72" s="1" t="s">
        <v>21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0</v>
      </c>
      <c r="AJ72" s="1">
        <v>0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16</v>
      </c>
      <c r="E73" s="1" t="s">
        <v>17</v>
      </c>
      <c r="F73" s="1" t="s">
        <v>29</v>
      </c>
      <c r="G73" s="1" t="s">
        <v>44</v>
      </c>
      <c r="H73" s="1" t="s">
        <v>158</v>
      </c>
      <c r="I73" s="1" t="s">
        <v>21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0</v>
      </c>
      <c r="AJ73" s="1">
        <v>0</v>
      </c>
    </row>
    <row r="74" spans="1:36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44</v>
      </c>
      <c r="H74" s="1" t="s">
        <v>159</v>
      </c>
      <c r="I74" s="1" t="s">
        <v>21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85</v>
      </c>
      <c r="H75" s="1" t="s">
        <v>160</v>
      </c>
      <c r="I75" s="1" t="s">
        <v>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x14ac:dyDescent="0.3">
      <c r="A76" s="1">
        <v>56</v>
      </c>
      <c r="B76" s="1" t="s">
        <v>14</v>
      </c>
      <c r="C76" s="1" t="s">
        <v>60</v>
      </c>
      <c r="D76" s="1" t="s">
        <v>16</v>
      </c>
      <c r="E76" s="1" t="s">
        <v>17</v>
      </c>
      <c r="F76" s="1" t="s">
        <v>29</v>
      </c>
      <c r="G76" s="1" t="s">
        <v>161</v>
      </c>
      <c r="H76" s="1" t="s">
        <v>162</v>
      </c>
      <c r="I76" s="1" t="s">
        <v>26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0</v>
      </c>
      <c r="AJ76" s="1">
        <v>0</v>
      </c>
    </row>
    <row r="77" spans="1:36" x14ac:dyDescent="0.3">
      <c r="A77" s="2"/>
      <c r="B77" s="2" t="s">
        <v>47</v>
      </c>
      <c r="C77" s="2" t="s">
        <v>60</v>
      </c>
      <c r="D77" s="2"/>
      <c r="E77" s="2"/>
      <c r="F77" s="2"/>
      <c r="G77" s="2"/>
      <c r="H77" s="2"/>
      <c r="I77" s="2"/>
      <c r="J77" s="2"/>
      <c r="K77" s="2">
        <v>41817</v>
      </c>
      <c r="L77" s="2">
        <v>41738</v>
      </c>
      <c r="M77" s="2">
        <v>4311502</v>
      </c>
      <c r="N77" s="2">
        <v>3500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4315002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4315002</v>
      </c>
      <c r="AJ77" s="2"/>
    </row>
    <row r="78" spans="1:36" x14ac:dyDescent="0.3">
      <c r="A78" s="1">
        <v>1</v>
      </c>
      <c r="B78" s="1" t="s">
        <v>14</v>
      </c>
      <c r="C78" s="1" t="s">
        <v>163</v>
      </c>
      <c r="D78" s="1" t="s">
        <v>16</v>
      </c>
      <c r="E78" s="1" t="s">
        <v>32</v>
      </c>
      <c r="F78" s="1" t="s">
        <v>118</v>
      </c>
      <c r="G78" s="1" t="s">
        <v>164</v>
      </c>
      <c r="H78" s="1" t="s">
        <v>165</v>
      </c>
      <c r="I78" s="1" t="s">
        <v>26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x14ac:dyDescent="0.3">
      <c r="A79" s="1">
        <v>2</v>
      </c>
      <c r="B79" s="1" t="s">
        <v>14</v>
      </c>
      <c r="C79" s="1" t="s">
        <v>163</v>
      </c>
      <c r="D79" s="1" t="s">
        <v>16</v>
      </c>
      <c r="E79" s="1" t="s">
        <v>17</v>
      </c>
      <c r="F79" s="1" t="s">
        <v>18</v>
      </c>
      <c r="G79" s="1" t="s">
        <v>19</v>
      </c>
      <c r="H79" s="1" t="s">
        <v>166</v>
      </c>
      <c r="I79" s="1" t="s">
        <v>21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x14ac:dyDescent="0.3">
      <c r="A80" s="1">
        <v>3</v>
      </c>
      <c r="B80" s="1" t="s">
        <v>14</v>
      </c>
      <c r="C80" s="1" t="s">
        <v>163</v>
      </c>
      <c r="D80" s="1" t="s">
        <v>16</v>
      </c>
      <c r="E80" s="1" t="s">
        <v>17</v>
      </c>
      <c r="F80" s="1" t="s">
        <v>49</v>
      </c>
      <c r="G80" s="1" t="s">
        <v>63</v>
      </c>
      <c r="H80" s="1" t="s">
        <v>167</v>
      </c>
      <c r="I80" s="1" t="s">
        <v>49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x14ac:dyDescent="0.3">
      <c r="A81" s="1">
        <v>4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49</v>
      </c>
      <c r="G81" s="1" t="s">
        <v>63</v>
      </c>
      <c r="H81" s="1" t="s">
        <v>168</v>
      </c>
      <c r="I81" s="1" t="s">
        <v>49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x14ac:dyDescent="0.3">
      <c r="A82" s="1">
        <v>5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49</v>
      </c>
      <c r="G82" s="1" t="s">
        <v>63</v>
      </c>
      <c r="H82" s="1" t="s">
        <v>169</v>
      </c>
      <c r="I82" s="1" t="s">
        <v>49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x14ac:dyDescent="0.3">
      <c r="A83" s="1">
        <v>6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18</v>
      </c>
      <c r="G83" s="1" t="s">
        <v>19</v>
      </c>
      <c r="H83" s="1" t="s">
        <v>170</v>
      </c>
      <c r="I83" s="1" t="s">
        <v>21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x14ac:dyDescent="0.3">
      <c r="A84" s="1">
        <v>7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171</v>
      </c>
      <c r="I84" s="1" t="s">
        <v>21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x14ac:dyDescent="0.3">
      <c r="A85" s="1">
        <v>8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172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x14ac:dyDescent="0.3">
      <c r="A86" s="1">
        <v>9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173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x14ac:dyDescent="0.3">
      <c r="A87" s="1">
        <v>10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29</v>
      </c>
      <c r="G87" s="1" t="s">
        <v>61</v>
      </c>
      <c r="H87" s="1" t="s">
        <v>174</v>
      </c>
      <c r="I87" s="1" t="s">
        <v>26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x14ac:dyDescent="0.3">
      <c r="A88" s="1">
        <v>11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18</v>
      </c>
      <c r="G88" s="1" t="s">
        <v>69</v>
      </c>
      <c r="H88" s="1" t="s">
        <v>175</v>
      </c>
      <c r="I88" s="1" t="s">
        <v>21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x14ac:dyDescent="0.3">
      <c r="A89" s="1">
        <v>12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29</v>
      </c>
      <c r="G89" s="1" t="s">
        <v>61</v>
      </c>
      <c r="H89" s="1" t="s">
        <v>176</v>
      </c>
      <c r="I89" s="1" t="s">
        <v>26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x14ac:dyDescent="0.3">
      <c r="A90" s="1">
        <v>13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18</v>
      </c>
      <c r="G90" s="1" t="s">
        <v>69</v>
      </c>
      <c r="H90" s="1" t="s">
        <v>177</v>
      </c>
      <c r="I90" s="1" t="s">
        <v>21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x14ac:dyDescent="0.3">
      <c r="A91" s="1">
        <v>14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29</v>
      </c>
      <c r="G91" s="1" t="s">
        <v>61</v>
      </c>
      <c r="H91" s="1" t="s">
        <v>178</v>
      </c>
      <c r="I91" s="1" t="s">
        <v>26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x14ac:dyDescent="0.3">
      <c r="A92" s="1">
        <v>15</v>
      </c>
      <c r="B92" s="1" t="s">
        <v>14</v>
      </c>
      <c r="C92" s="1" t="s">
        <v>163</v>
      </c>
      <c r="D92" s="1" t="s">
        <v>16</v>
      </c>
      <c r="E92" s="1" t="s">
        <v>22</v>
      </c>
      <c r="F92" s="1" t="s">
        <v>23</v>
      </c>
      <c r="G92" s="1" t="s">
        <v>24</v>
      </c>
      <c r="H92" s="1" t="s">
        <v>179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x14ac:dyDescent="0.3">
      <c r="A93" s="1">
        <v>16</v>
      </c>
      <c r="B93" s="1" t="s">
        <v>14</v>
      </c>
      <c r="C93" s="1" t="s">
        <v>163</v>
      </c>
      <c r="D93" s="1" t="s">
        <v>557</v>
      </c>
      <c r="E93" s="1" t="s">
        <v>17</v>
      </c>
      <c r="F93" s="1" t="s">
        <v>29</v>
      </c>
      <c r="G93" s="1" t="s">
        <v>79</v>
      </c>
      <c r="H93" s="1" t="s">
        <v>183</v>
      </c>
      <c r="I93" s="1" t="s">
        <v>26</v>
      </c>
      <c r="J93" s="1">
        <v>20</v>
      </c>
      <c r="K93" s="1">
        <v>1667</v>
      </c>
      <c r="L93" s="1">
        <v>1667</v>
      </c>
      <c r="M93" s="1">
        <v>214000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214000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214000</v>
      </c>
      <c r="AJ93" s="1">
        <v>128</v>
      </c>
    </row>
    <row r="94" spans="1:36" x14ac:dyDescent="0.3">
      <c r="A94" s="1">
        <v>17</v>
      </c>
      <c r="B94" s="1" t="s">
        <v>14</v>
      </c>
      <c r="C94" s="1" t="s">
        <v>163</v>
      </c>
      <c r="D94" s="1" t="s">
        <v>606</v>
      </c>
      <c r="E94" s="1" t="s">
        <v>17</v>
      </c>
      <c r="F94" s="1" t="s">
        <v>49</v>
      </c>
      <c r="G94" s="1" t="s">
        <v>88</v>
      </c>
      <c r="H94" s="1" t="s">
        <v>185</v>
      </c>
      <c r="I94" s="1" t="s">
        <v>49</v>
      </c>
      <c r="J94" s="1">
        <v>22</v>
      </c>
      <c r="K94" s="1">
        <v>917</v>
      </c>
      <c r="L94" s="1">
        <v>917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0</v>
      </c>
      <c r="AJ94" s="1">
        <v>0</v>
      </c>
    </row>
    <row r="95" spans="1:36" x14ac:dyDescent="0.3">
      <c r="A95" s="1">
        <v>18</v>
      </c>
      <c r="B95" s="1" t="s">
        <v>14</v>
      </c>
      <c r="C95" s="1" t="s">
        <v>163</v>
      </c>
      <c r="D95" s="1" t="s">
        <v>186</v>
      </c>
      <c r="E95" s="1" t="s">
        <v>17</v>
      </c>
      <c r="F95" s="1" t="s">
        <v>49</v>
      </c>
      <c r="G95" s="1" t="s">
        <v>88</v>
      </c>
      <c r="H95" s="1" t="s">
        <v>187</v>
      </c>
      <c r="I95" s="1" t="s">
        <v>49</v>
      </c>
      <c r="J95" s="1">
        <v>20</v>
      </c>
      <c r="K95" s="1">
        <v>745</v>
      </c>
      <c r="L95" s="1">
        <v>745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0</v>
      </c>
      <c r="AJ95" s="1">
        <v>0</v>
      </c>
    </row>
    <row r="96" spans="1:36" x14ac:dyDescent="0.3">
      <c r="A96" s="1">
        <v>19</v>
      </c>
      <c r="B96" s="1" t="s">
        <v>14</v>
      </c>
      <c r="C96" s="1" t="s">
        <v>163</v>
      </c>
      <c r="D96" s="1" t="s">
        <v>557</v>
      </c>
      <c r="E96" s="1" t="s">
        <v>17</v>
      </c>
      <c r="F96" s="1" t="s">
        <v>49</v>
      </c>
      <c r="G96" s="1" t="s">
        <v>88</v>
      </c>
      <c r="H96" s="1" t="s">
        <v>189</v>
      </c>
      <c r="I96" s="1" t="s">
        <v>49</v>
      </c>
      <c r="J96" s="1">
        <v>7</v>
      </c>
      <c r="K96" s="1">
        <v>276</v>
      </c>
      <c r="L96" s="1">
        <v>276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0</v>
      </c>
      <c r="AJ96" s="1">
        <v>0</v>
      </c>
    </row>
    <row r="97" spans="1:36" x14ac:dyDescent="0.3">
      <c r="A97" s="1">
        <v>20</v>
      </c>
      <c r="B97" s="1" t="s">
        <v>14</v>
      </c>
      <c r="C97" s="1" t="s">
        <v>163</v>
      </c>
      <c r="D97" s="1" t="s">
        <v>190</v>
      </c>
      <c r="E97" s="1" t="s">
        <v>17</v>
      </c>
      <c r="F97" s="1" t="s">
        <v>49</v>
      </c>
      <c r="G97" s="1" t="s">
        <v>88</v>
      </c>
      <c r="H97" s="1" t="s">
        <v>191</v>
      </c>
      <c r="I97" s="1" t="s">
        <v>49</v>
      </c>
      <c r="J97" s="1">
        <v>20</v>
      </c>
      <c r="K97" s="1">
        <v>1805</v>
      </c>
      <c r="L97" s="1">
        <v>1805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x14ac:dyDescent="0.3">
      <c r="A98" s="1">
        <v>21</v>
      </c>
      <c r="B98" s="1" t="s">
        <v>14</v>
      </c>
      <c r="C98" s="1" t="s">
        <v>163</v>
      </c>
      <c r="D98" s="1" t="s">
        <v>493</v>
      </c>
      <c r="E98" s="1" t="s">
        <v>17</v>
      </c>
      <c r="F98" s="1" t="s">
        <v>29</v>
      </c>
      <c r="G98" s="1" t="s">
        <v>30</v>
      </c>
      <c r="H98" s="1" t="s">
        <v>193</v>
      </c>
      <c r="I98" s="1" t="s">
        <v>26</v>
      </c>
      <c r="J98" s="1">
        <v>19</v>
      </c>
      <c r="K98" s="1">
        <v>2349</v>
      </c>
      <c r="L98" s="1">
        <v>2349</v>
      </c>
      <c r="M98" s="1">
        <v>300000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300000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300000</v>
      </c>
      <c r="AJ98" s="1">
        <v>127</v>
      </c>
    </row>
    <row r="99" spans="1:36" x14ac:dyDescent="0.3">
      <c r="A99" s="1">
        <v>22</v>
      </c>
      <c r="B99" s="1" t="s">
        <v>14</v>
      </c>
      <c r="C99" s="1" t="s">
        <v>163</v>
      </c>
      <c r="D99" s="1" t="s">
        <v>16</v>
      </c>
      <c r="E99" s="1" t="s">
        <v>17</v>
      </c>
      <c r="F99" s="1" t="s">
        <v>29</v>
      </c>
      <c r="G99" s="1" t="s">
        <v>98</v>
      </c>
      <c r="H99" s="1" t="s">
        <v>194</v>
      </c>
      <c r="I99" s="1" t="s">
        <v>26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0</v>
      </c>
      <c r="AJ99" s="1">
        <v>0</v>
      </c>
    </row>
    <row r="100" spans="1:36" x14ac:dyDescent="0.3">
      <c r="A100" s="1">
        <v>23</v>
      </c>
      <c r="B100" s="1" t="s">
        <v>14</v>
      </c>
      <c r="C100" s="1" t="s">
        <v>163</v>
      </c>
      <c r="D100" s="1" t="s">
        <v>16</v>
      </c>
      <c r="E100" s="1" t="s">
        <v>17</v>
      </c>
      <c r="F100" s="1" t="s">
        <v>49</v>
      </c>
      <c r="G100" s="1" t="s">
        <v>195</v>
      </c>
      <c r="H100" s="1" t="s">
        <v>196</v>
      </c>
      <c r="I100" s="1" t="s">
        <v>49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x14ac:dyDescent="0.3">
      <c r="A101" s="1">
        <v>24</v>
      </c>
      <c r="B101" s="1" t="s">
        <v>14</v>
      </c>
      <c r="C101" s="1" t="s">
        <v>163</v>
      </c>
      <c r="D101" s="1" t="s">
        <v>16</v>
      </c>
      <c r="E101" s="1" t="s">
        <v>17</v>
      </c>
      <c r="F101" s="1" t="s">
        <v>18</v>
      </c>
      <c r="G101" s="1" t="s">
        <v>19</v>
      </c>
      <c r="H101" s="1" t="s">
        <v>197</v>
      </c>
      <c r="I101" s="1" t="s">
        <v>198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0</v>
      </c>
      <c r="AJ101" s="1">
        <v>0</v>
      </c>
    </row>
    <row r="102" spans="1:36" x14ac:dyDescent="0.3">
      <c r="A102" s="1">
        <v>25</v>
      </c>
      <c r="B102" s="1" t="s">
        <v>14</v>
      </c>
      <c r="C102" s="1" t="s">
        <v>163</v>
      </c>
      <c r="D102" s="1" t="s">
        <v>510</v>
      </c>
      <c r="E102" s="1" t="s">
        <v>17</v>
      </c>
      <c r="F102" s="1" t="s">
        <v>49</v>
      </c>
      <c r="G102" s="1" t="s">
        <v>101</v>
      </c>
      <c r="H102" s="1" t="s">
        <v>200</v>
      </c>
      <c r="I102" s="1" t="s">
        <v>49</v>
      </c>
      <c r="J102" s="1">
        <v>25</v>
      </c>
      <c r="K102" s="1">
        <v>1012</v>
      </c>
      <c r="L102" s="1">
        <v>1012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0</v>
      </c>
      <c r="AJ102" s="1">
        <v>0</v>
      </c>
    </row>
    <row r="103" spans="1:36" x14ac:dyDescent="0.3">
      <c r="A103" s="1">
        <v>26</v>
      </c>
      <c r="B103" s="1" t="s">
        <v>14</v>
      </c>
      <c r="C103" s="1" t="s">
        <v>163</v>
      </c>
      <c r="D103" s="1" t="s">
        <v>184</v>
      </c>
      <c r="E103" s="1" t="s">
        <v>17</v>
      </c>
      <c r="F103" s="1" t="s">
        <v>49</v>
      </c>
      <c r="G103" s="1" t="s">
        <v>101</v>
      </c>
      <c r="H103" s="1" t="s">
        <v>202</v>
      </c>
      <c r="I103" s="1" t="s">
        <v>49</v>
      </c>
      <c r="J103" s="1">
        <v>14</v>
      </c>
      <c r="K103" s="1">
        <v>505</v>
      </c>
      <c r="L103" s="1">
        <v>505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0</v>
      </c>
      <c r="AJ103" s="1">
        <v>0</v>
      </c>
    </row>
    <row r="104" spans="1:36" x14ac:dyDescent="0.3">
      <c r="A104" s="1">
        <v>27</v>
      </c>
      <c r="B104" s="1" t="s">
        <v>14</v>
      </c>
      <c r="C104" s="1" t="s">
        <v>163</v>
      </c>
      <c r="D104" s="1" t="s">
        <v>16</v>
      </c>
      <c r="E104" s="1" t="s">
        <v>17</v>
      </c>
      <c r="F104" s="1" t="s">
        <v>37</v>
      </c>
      <c r="G104" s="1" t="s">
        <v>123</v>
      </c>
      <c r="H104" s="1" t="s">
        <v>203</v>
      </c>
      <c r="I104" s="1" t="s">
        <v>21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0</v>
      </c>
      <c r="AJ104" s="1">
        <v>0</v>
      </c>
    </row>
    <row r="105" spans="1:36" x14ac:dyDescent="0.3">
      <c r="A105" s="1">
        <v>28</v>
      </c>
      <c r="B105" s="1" t="s">
        <v>14</v>
      </c>
      <c r="C105" s="1" t="s">
        <v>163</v>
      </c>
      <c r="D105" s="1" t="s">
        <v>206</v>
      </c>
      <c r="E105" s="1" t="s">
        <v>17</v>
      </c>
      <c r="F105" s="1" t="s">
        <v>18</v>
      </c>
      <c r="G105" s="1" t="s">
        <v>107</v>
      </c>
      <c r="H105" s="1" t="s">
        <v>207</v>
      </c>
      <c r="I105" s="1" t="s">
        <v>21</v>
      </c>
      <c r="J105" s="1">
        <v>22</v>
      </c>
      <c r="K105" s="1">
        <v>875</v>
      </c>
      <c r="L105" s="1">
        <v>875</v>
      </c>
      <c r="M105" s="1">
        <v>134000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134000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134000</v>
      </c>
      <c r="AJ105" s="1">
        <v>153</v>
      </c>
    </row>
    <row r="106" spans="1:36" x14ac:dyDescent="0.3">
      <c r="A106" s="1">
        <v>29</v>
      </c>
      <c r="B106" s="1" t="s">
        <v>14</v>
      </c>
      <c r="C106" s="1" t="s">
        <v>163</v>
      </c>
      <c r="D106" s="1" t="s">
        <v>208</v>
      </c>
      <c r="E106" s="1" t="s">
        <v>17</v>
      </c>
      <c r="F106" s="1" t="s">
        <v>18</v>
      </c>
      <c r="G106" s="1" t="s">
        <v>107</v>
      </c>
      <c r="H106" s="1" t="s">
        <v>209</v>
      </c>
      <c r="I106" s="1" t="s">
        <v>21</v>
      </c>
      <c r="J106" s="1">
        <v>20</v>
      </c>
      <c r="K106" s="1">
        <v>2285</v>
      </c>
      <c r="L106" s="1">
        <v>2285</v>
      </c>
      <c r="M106" s="1">
        <v>346000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346000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346000</v>
      </c>
      <c r="AJ106" s="1">
        <v>151</v>
      </c>
    </row>
    <row r="107" spans="1:36" x14ac:dyDescent="0.3">
      <c r="A107" s="1">
        <v>30</v>
      </c>
      <c r="B107" s="1" t="s">
        <v>14</v>
      </c>
      <c r="C107" s="1" t="s">
        <v>163</v>
      </c>
      <c r="D107" s="1" t="s">
        <v>204</v>
      </c>
      <c r="E107" s="1" t="s">
        <v>17</v>
      </c>
      <c r="F107" s="1" t="s">
        <v>18</v>
      </c>
      <c r="G107" s="1" t="s">
        <v>107</v>
      </c>
      <c r="H107" s="1" t="s">
        <v>211</v>
      </c>
      <c r="I107" s="1" t="s">
        <v>21</v>
      </c>
      <c r="J107" s="1">
        <v>13</v>
      </c>
      <c r="K107" s="1">
        <v>421</v>
      </c>
      <c r="L107" s="1">
        <v>421</v>
      </c>
      <c r="M107" s="1">
        <v>91000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91000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91000</v>
      </c>
      <c r="AJ107" s="1">
        <v>216</v>
      </c>
    </row>
    <row r="108" spans="1:36" x14ac:dyDescent="0.3">
      <c r="A108" s="1">
        <v>31</v>
      </c>
      <c r="B108" s="1" t="s">
        <v>14</v>
      </c>
      <c r="C108" s="1" t="s">
        <v>163</v>
      </c>
      <c r="D108" s="1" t="s">
        <v>560</v>
      </c>
      <c r="E108" s="1" t="s">
        <v>17</v>
      </c>
      <c r="F108" s="1" t="s">
        <v>29</v>
      </c>
      <c r="G108" s="1" t="s">
        <v>61</v>
      </c>
      <c r="H108" s="1" t="s">
        <v>213</v>
      </c>
      <c r="I108" s="1" t="s">
        <v>26</v>
      </c>
      <c r="J108" s="1">
        <v>23</v>
      </c>
      <c r="K108" s="1">
        <v>2956</v>
      </c>
      <c r="L108" s="1">
        <v>2956</v>
      </c>
      <c r="M108" s="1">
        <v>330000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330000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330000</v>
      </c>
      <c r="AJ108" s="1">
        <v>111</v>
      </c>
    </row>
    <row r="109" spans="1:36" x14ac:dyDescent="0.3">
      <c r="A109" s="1">
        <v>32</v>
      </c>
      <c r="B109" s="1" t="s">
        <v>14</v>
      </c>
      <c r="C109" s="1" t="s">
        <v>163</v>
      </c>
      <c r="D109" s="1" t="s">
        <v>593</v>
      </c>
      <c r="E109" s="1" t="s">
        <v>17</v>
      </c>
      <c r="F109" s="1" t="s">
        <v>49</v>
      </c>
      <c r="G109" s="1" t="s">
        <v>101</v>
      </c>
      <c r="H109" s="1" t="s">
        <v>215</v>
      </c>
      <c r="I109" s="1" t="s">
        <v>49</v>
      </c>
      <c r="J109" s="1">
        <v>24</v>
      </c>
      <c r="K109" s="1">
        <v>1502</v>
      </c>
      <c r="L109" s="1">
        <v>1502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0</v>
      </c>
      <c r="AJ109" s="1">
        <v>0</v>
      </c>
    </row>
    <row r="110" spans="1:36" x14ac:dyDescent="0.3">
      <c r="A110" s="1">
        <v>33</v>
      </c>
      <c r="B110" s="1" t="s">
        <v>14</v>
      </c>
      <c r="C110" s="1" t="s">
        <v>163</v>
      </c>
      <c r="D110" s="1" t="s">
        <v>16</v>
      </c>
      <c r="E110" s="1" t="s">
        <v>17</v>
      </c>
      <c r="F110" s="1" t="s">
        <v>37</v>
      </c>
      <c r="G110" s="1" t="s">
        <v>38</v>
      </c>
      <c r="H110" s="1" t="s">
        <v>216</v>
      </c>
      <c r="I110" s="1" t="s">
        <v>21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0</v>
      </c>
      <c r="AJ110" s="1">
        <v>0</v>
      </c>
    </row>
    <row r="111" spans="1:36" x14ac:dyDescent="0.3">
      <c r="A111" s="1">
        <v>34</v>
      </c>
      <c r="B111" s="1" t="s">
        <v>14</v>
      </c>
      <c r="C111" s="1" t="s">
        <v>163</v>
      </c>
      <c r="D111" s="1" t="s">
        <v>217</v>
      </c>
      <c r="E111" s="1" t="s">
        <v>17</v>
      </c>
      <c r="F111" s="1" t="s">
        <v>29</v>
      </c>
      <c r="G111" s="1" t="s">
        <v>129</v>
      </c>
      <c r="H111" s="1" t="s">
        <v>218</v>
      </c>
      <c r="I111" s="1" t="s">
        <v>21</v>
      </c>
      <c r="J111" s="1">
        <v>23</v>
      </c>
      <c r="K111" s="1">
        <v>1087</v>
      </c>
      <c r="L111" s="1">
        <v>1087</v>
      </c>
      <c r="M111" s="1">
        <v>261000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261000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261000</v>
      </c>
      <c r="AJ111" s="1">
        <v>240</v>
      </c>
    </row>
    <row r="112" spans="1:36" x14ac:dyDescent="0.3">
      <c r="A112" s="1">
        <v>35</v>
      </c>
      <c r="B112" s="1" t="s">
        <v>14</v>
      </c>
      <c r="C112" s="1" t="s">
        <v>163</v>
      </c>
      <c r="D112" s="1" t="s">
        <v>199</v>
      </c>
      <c r="E112" s="1" t="s">
        <v>17</v>
      </c>
      <c r="F112" s="1" t="s">
        <v>29</v>
      </c>
      <c r="G112" s="1" t="s">
        <v>129</v>
      </c>
      <c r="H112" s="1" t="s">
        <v>220</v>
      </c>
      <c r="I112" s="1" t="s">
        <v>21</v>
      </c>
      <c r="J112" s="1">
        <v>23</v>
      </c>
      <c r="K112" s="1">
        <v>1640</v>
      </c>
      <c r="L112" s="1">
        <v>1640</v>
      </c>
      <c r="M112" s="1">
        <v>294000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294000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294000</v>
      </c>
      <c r="AJ112" s="1">
        <v>179</v>
      </c>
    </row>
    <row r="113" spans="1:36" x14ac:dyDescent="0.3">
      <c r="A113" s="1">
        <v>36</v>
      </c>
      <c r="B113" s="1" t="s">
        <v>14</v>
      </c>
      <c r="C113" s="1" t="s">
        <v>163</v>
      </c>
      <c r="D113" s="1" t="s">
        <v>16</v>
      </c>
      <c r="E113" s="1" t="s">
        <v>17</v>
      </c>
      <c r="F113" s="1" t="s">
        <v>49</v>
      </c>
      <c r="G113" s="1" t="s">
        <v>221</v>
      </c>
      <c r="H113" s="1" t="s">
        <v>222</v>
      </c>
      <c r="I113" s="1" t="s">
        <v>49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0</v>
      </c>
      <c r="AJ113" s="1">
        <v>0</v>
      </c>
    </row>
    <row r="114" spans="1:36" x14ac:dyDescent="0.3">
      <c r="A114" s="1">
        <v>37</v>
      </c>
      <c r="B114" s="1" t="s">
        <v>14</v>
      </c>
      <c r="C114" s="1" t="s">
        <v>163</v>
      </c>
      <c r="D114" s="1" t="s">
        <v>16</v>
      </c>
      <c r="E114" s="1" t="s">
        <v>17</v>
      </c>
      <c r="F114" s="1" t="s">
        <v>152</v>
      </c>
      <c r="G114" s="1" t="s">
        <v>223</v>
      </c>
      <c r="H114" s="1" t="s">
        <v>224</v>
      </c>
      <c r="I114" s="1" t="s">
        <v>198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0</v>
      </c>
      <c r="AJ114" s="1">
        <v>0</v>
      </c>
    </row>
    <row r="115" spans="1:36" x14ac:dyDescent="0.3">
      <c r="A115" s="1">
        <v>38</v>
      </c>
      <c r="B115" s="1" t="s">
        <v>14</v>
      </c>
      <c r="C115" s="1" t="s">
        <v>163</v>
      </c>
      <c r="D115" s="1" t="s">
        <v>16</v>
      </c>
      <c r="E115" s="1" t="s">
        <v>17</v>
      </c>
      <c r="F115" s="1" t="s">
        <v>29</v>
      </c>
      <c r="G115" s="1" t="s">
        <v>227</v>
      </c>
      <c r="H115" s="1" t="s">
        <v>228</v>
      </c>
      <c r="I115" s="1" t="s">
        <v>26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0</v>
      </c>
      <c r="AJ115" s="1">
        <v>0</v>
      </c>
    </row>
    <row r="116" spans="1:36" x14ac:dyDescent="0.3">
      <c r="A116" s="1">
        <v>39</v>
      </c>
      <c r="B116" s="1" t="s">
        <v>14</v>
      </c>
      <c r="C116" s="1" t="s">
        <v>163</v>
      </c>
      <c r="D116" s="1" t="s">
        <v>16</v>
      </c>
      <c r="E116" s="1" t="s">
        <v>17</v>
      </c>
      <c r="F116" s="1" t="s">
        <v>29</v>
      </c>
      <c r="G116" s="1" t="s">
        <v>61</v>
      </c>
      <c r="H116" s="1" t="s">
        <v>229</v>
      </c>
      <c r="I116" s="1" t="s">
        <v>26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0</v>
      </c>
      <c r="AJ116" s="1">
        <v>0</v>
      </c>
    </row>
    <row r="117" spans="1:36" x14ac:dyDescent="0.3">
      <c r="A117" s="1">
        <v>40</v>
      </c>
      <c r="B117" s="1" t="s">
        <v>14</v>
      </c>
      <c r="C117" s="1" t="s">
        <v>163</v>
      </c>
      <c r="D117" s="1" t="s">
        <v>16</v>
      </c>
      <c r="E117" s="1" t="s">
        <v>17</v>
      </c>
      <c r="F117" s="1" t="s">
        <v>29</v>
      </c>
      <c r="G117" s="1" t="s">
        <v>61</v>
      </c>
      <c r="H117" s="1" t="s">
        <v>230</v>
      </c>
      <c r="I117" s="1" t="s">
        <v>26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0</v>
      </c>
      <c r="AJ117" s="1">
        <v>0</v>
      </c>
    </row>
    <row r="118" spans="1:36" x14ac:dyDescent="0.3">
      <c r="A118" s="1">
        <v>41</v>
      </c>
      <c r="B118" s="1" t="s">
        <v>14</v>
      </c>
      <c r="C118" s="1" t="s">
        <v>163</v>
      </c>
      <c r="D118" s="1" t="s">
        <v>16</v>
      </c>
      <c r="E118" s="1" t="s">
        <v>17</v>
      </c>
      <c r="F118" s="1" t="s">
        <v>37</v>
      </c>
      <c r="G118" s="1" t="s">
        <v>123</v>
      </c>
      <c r="H118" s="1" t="s">
        <v>231</v>
      </c>
      <c r="I118" s="1" t="s">
        <v>21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0</v>
      </c>
      <c r="AJ118" s="1">
        <v>0</v>
      </c>
    </row>
    <row r="119" spans="1:36" x14ac:dyDescent="0.3">
      <c r="A119" s="1">
        <v>42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29</v>
      </c>
      <c r="G119" s="1" t="s">
        <v>98</v>
      </c>
      <c r="H119" s="1" t="s">
        <v>232</v>
      </c>
      <c r="I119" s="1" t="s">
        <v>21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x14ac:dyDescent="0.3">
      <c r="A120" s="1">
        <v>43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18</v>
      </c>
      <c r="G120" s="1" t="s">
        <v>69</v>
      </c>
      <c r="H120" s="1" t="s">
        <v>233</v>
      </c>
      <c r="I120" s="1" t="s">
        <v>21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x14ac:dyDescent="0.3">
      <c r="A121" s="1">
        <v>44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29</v>
      </c>
      <c r="G121" s="1" t="s">
        <v>44</v>
      </c>
      <c r="H121" s="1" t="s">
        <v>234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x14ac:dyDescent="0.3">
      <c r="A122" s="1">
        <v>45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29</v>
      </c>
      <c r="G122" s="1" t="s">
        <v>44</v>
      </c>
      <c r="H122" s="1" t="s">
        <v>235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x14ac:dyDescent="0.3">
      <c r="A123" s="1">
        <v>46</v>
      </c>
      <c r="B123" s="1" t="s">
        <v>14</v>
      </c>
      <c r="C123" s="1" t="s">
        <v>163</v>
      </c>
      <c r="D123" s="1" t="s">
        <v>16</v>
      </c>
      <c r="E123" s="1" t="s">
        <v>17</v>
      </c>
      <c r="F123" s="1" t="s">
        <v>29</v>
      </c>
      <c r="G123" s="1" t="s">
        <v>44</v>
      </c>
      <c r="H123" s="1" t="s">
        <v>236</v>
      </c>
      <c r="I123" s="1" t="s">
        <v>21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0</v>
      </c>
      <c r="AJ123" s="1">
        <v>0</v>
      </c>
    </row>
    <row r="124" spans="1:36" x14ac:dyDescent="0.3">
      <c r="A124" s="2"/>
      <c r="B124" s="2" t="s">
        <v>47</v>
      </c>
      <c r="C124" s="2" t="s">
        <v>163</v>
      </c>
      <c r="D124" s="2"/>
      <c r="E124" s="2"/>
      <c r="F124" s="2"/>
      <c r="G124" s="2"/>
      <c r="H124" s="2"/>
      <c r="I124" s="2"/>
      <c r="J124" s="2"/>
      <c r="K124" s="2">
        <v>20042</v>
      </c>
      <c r="L124" s="2">
        <v>20042</v>
      </c>
      <c r="M124" s="2">
        <v>1970000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1970000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1970000</v>
      </c>
      <c r="AJ124" s="2"/>
    </row>
    <row r="125" spans="1:36" x14ac:dyDescent="0.3">
      <c r="A125" s="1">
        <v>1</v>
      </c>
      <c r="B125" s="1" t="s">
        <v>14</v>
      </c>
      <c r="C125" s="1" t="s">
        <v>237</v>
      </c>
      <c r="D125" s="1" t="s">
        <v>16</v>
      </c>
      <c r="E125" s="1" t="s">
        <v>17</v>
      </c>
      <c r="F125" s="1" t="s">
        <v>49</v>
      </c>
      <c r="G125" s="1" t="s">
        <v>63</v>
      </c>
      <c r="H125" s="1" t="s">
        <v>238</v>
      </c>
      <c r="I125" s="1" t="s">
        <v>49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7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7">
        <v>0</v>
      </c>
      <c r="AI125" s="7">
        <v>0</v>
      </c>
      <c r="AJ125" s="1">
        <v>0</v>
      </c>
    </row>
    <row r="126" spans="1:36" x14ac:dyDescent="0.3">
      <c r="A126" s="1">
        <v>2</v>
      </c>
      <c r="B126" s="1" t="s">
        <v>14</v>
      </c>
      <c r="C126" s="1" t="s">
        <v>237</v>
      </c>
      <c r="D126" s="1" t="s">
        <v>16</v>
      </c>
      <c r="E126" s="1" t="s">
        <v>17</v>
      </c>
      <c r="F126" s="1" t="s">
        <v>29</v>
      </c>
      <c r="G126" s="1" t="s">
        <v>61</v>
      </c>
      <c r="H126" s="1" t="s">
        <v>239</v>
      </c>
      <c r="I126" s="1" t="s">
        <v>26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0</v>
      </c>
      <c r="AJ126" s="1">
        <v>0</v>
      </c>
    </row>
    <row r="127" spans="1:36" x14ac:dyDescent="0.3">
      <c r="A127" s="1">
        <v>3</v>
      </c>
      <c r="B127" s="1" t="s">
        <v>14</v>
      </c>
      <c r="C127" s="1" t="s">
        <v>237</v>
      </c>
      <c r="D127" s="1" t="s">
        <v>16</v>
      </c>
      <c r="E127" s="1" t="s">
        <v>17</v>
      </c>
      <c r="F127" s="1" t="s">
        <v>29</v>
      </c>
      <c r="G127" s="1" t="s">
        <v>61</v>
      </c>
      <c r="H127" s="1" t="s">
        <v>240</v>
      </c>
      <c r="I127" s="1" t="s">
        <v>26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x14ac:dyDescent="0.3">
      <c r="A128" s="1">
        <v>4</v>
      </c>
      <c r="B128" s="1" t="s">
        <v>14</v>
      </c>
      <c r="C128" s="1" t="s">
        <v>237</v>
      </c>
      <c r="D128" s="1" t="s">
        <v>16</v>
      </c>
      <c r="E128" s="1" t="s">
        <v>17</v>
      </c>
      <c r="F128" s="1" t="s">
        <v>29</v>
      </c>
      <c r="G128" s="1" t="s">
        <v>61</v>
      </c>
      <c r="H128" s="1" t="s">
        <v>241</v>
      </c>
      <c r="I128" s="1" t="s">
        <v>26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x14ac:dyDescent="0.3">
      <c r="A129" s="1">
        <v>5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40</v>
      </c>
      <c r="G129" s="1" t="s">
        <v>242</v>
      </c>
      <c r="H129" s="1" t="s">
        <v>243</v>
      </c>
      <c r="I129" s="1" t="s">
        <v>26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x14ac:dyDescent="0.3">
      <c r="A130" s="1">
        <v>6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29</v>
      </c>
      <c r="G130" s="1" t="s">
        <v>61</v>
      </c>
      <c r="H130" s="1" t="s">
        <v>244</v>
      </c>
      <c r="I130" s="1" t="s">
        <v>26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x14ac:dyDescent="0.3">
      <c r="A131" s="1">
        <v>7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18</v>
      </c>
      <c r="G131" s="1" t="s">
        <v>69</v>
      </c>
      <c r="H131" s="1" t="s">
        <v>245</v>
      </c>
      <c r="I131" s="1" t="s">
        <v>21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x14ac:dyDescent="0.3">
      <c r="A132" s="1">
        <v>8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29</v>
      </c>
      <c r="G132" s="1" t="s">
        <v>246</v>
      </c>
      <c r="H132" s="1" t="s">
        <v>247</v>
      </c>
      <c r="I132" s="1" t="s">
        <v>26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x14ac:dyDescent="0.3">
      <c r="A133" s="1">
        <v>9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29</v>
      </c>
      <c r="G133" s="1" t="s">
        <v>246</v>
      </c>
      <c r="H133" s="1" t="s">
        <v>248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x14ac:dyDescent="0.3">
      <c r="A134" s="1">
        <v>10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29</v>
      </c>
      <c r="G134" s="1" t="s">
        <v>61</v>
      </c>
      <c r="H134" s="1" t="s">
        <v>249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x14ac:dyDescent="0.3">
      <c r="A135" s="1">
        <v>11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61</v>
      </c>
      <c r="H135" s="1" t="s">
        <v>250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x14ac:dyDescent="0.3">
      <c r="A136" s="1">
        <v>12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61</v>
      </c>
      <c r="H136" s="1" t="s">
        <v>251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x14ac:dyDescent="0.3">
      <c r="A137" s="1">
        <v>13</v>
      </c>
      <c r="B137" s="1" t="s">
        <v>14</v>
      </c>
      <c r="C137" s="1" t="s">
        <v>237</v>
      </c>
      <c r="D137" s="1" t="s">
        <v>277</v>
      </c>
      <c r="E137" s="1" t="s">
        <v>17</v>
      </c>
      <c r="F137" s="1" t="s">
        <v>29</v>
      </c>
      <c r="G137" s="1" t="s">
        <v>79</v>
      </c>
      <c r="H137" s="1" t="s">
        <v>253</v>
      </c>
      <c r="I137" s="1" t="s">
        <v>26</v>
      </c>
      <c r="J137" s="1">
        <v>22</v>
      </c>
      <c r="K137" s="1">
        <v>3247</v>
      </c>
      <c r="L137" s="1">
        <v>3247</v>
      </c>
      <c r="M137" s="1">
        <v>320000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320000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320000</v>
      </c>
      <c r="AJ137" s="1">
        <v>98</v>
      </c>
    </row>
    <row r="138" spans="1:36" x14ac:dyDescent="0.3">
      <c r="A138" s="1">
        <v>14</v>
      </c>
      <c r="B138" s="1" t="s">
        <v>14</v>
      </c>
      <c r="C138" s="1" t="s">
        <v>237</v>
      </c>
      <c r="D138" s="1" t="s">
        <v>607</v>
      </c>
      <c r="E138" s="1" t="s">
        <v>17</v>
      </c>
      <c r="F138" s="1" t="s">
        <v>29</v>
      </c>
      <c r="G138" s="1" t="s">
        <v>61</v>
      </c>
      <c r="H138" s="1" t="s">
        <v>256</v>
      </c>
      <c r="I138" s="1" t="s">
        <v>26</v>
      </c>
      <c r="J138" s="1">
        <v>22</v>
      </c>
      <c r="K138" s="1">
        <v>3596</v>
      </c>
      <c r="L138" s="1">
        <v>3596</v>
      </c>
      <c r="M138" s="1">
        <v>350000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350000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350000</v>
      </c>
      <c r="AJ138" s="1">
        <v>97</v>
      </c>
    </row>
    <row r="139" spans="1:36" x14ac:dyDescent="0.3">
      <c r="A139" s="1">
        <v>15</v>
      </c>
      <c r="B139" s="1" t="s">
        <v>14</v>
      </c>
      <c r="C139" s="1" t="s">
        <v>237</v>
      </c>
      <c r="D139" s="1" t="s">
        <v>257</v>
      </c>
      <c r="E139" s="1" t="s">
        <v>17</v>
      </c>
      <c r="F139" s="1" t="s">
        <v>29</v>
      </c>
      <c r="G139" s="1" t="s">
        <v>61</v>
      </c>
      <c r="H139" s="1" t="s">
        <v>258</v>
      </c>
      <c r="I139" s="1" t="s">
        <v>26</v>
      </c>
      <c r="J139" s="1">
        <v>21</v>
      </c>
      <c r="K139" s="1">
        <v>2898</v>
      </c>
      <c r="L139" s="1">
        <v>2898</v>
      </c>
      <c r="M139" s="1">
        <v>350000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350000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350000</v>
      </c>
      <c r="AJ139" s="1">
        <v>120</v>
      </c>
    </row>
    <row r="140" spans="1:36" x14ac:dyDescent="0.3">
      <c r="A140" s="1">
        <v>16</v>
      </c>
      <c r="B140" s="1" t="s">
        <v>14</v>
      </c>
      <c r="C140" s="1" t="s">
        <v>237</v>
      </c>
      <c r="D140" s="1" t="s">
        <v>259</v>
      </c>
      <c r="E140" s="1" t="s">
        <v>17</v>
      </c>
      <c r="F140" s="1" t="s">
        <v>29</v>
      </c>
      <c r="G140" s="1" t="s">
        <v>61</v>
      </c>
      <c r="H140" s="1" t="s">
        <v>260</v>
      </c>
      <c r="I140" s="1" t="s">
        <v>26</v>
      </c>
      <c r="J140" s="1">
        <v>18</v>
      </c>
      <c r="K140" s="1">
        <v>3362</v>
      </c>
      <c r="L140" s="1">
        <v>3362</v>
      </c>
      <c r="M140" s="1">
        <v>490000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490000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490000</v>
      </c>
      <c r="AJ140" s="1">
        <v>145</v>
      </c>
    </row>
    <row r="141" spans="1:36" x14ac:dyDescent="0.3">
      <c r="A141" s="1">
        <v>17</v>
      </c>
      <c r="B141" s="1" t="s">
        <v>14</v>
      </c>
      <c r="C141" s="1" t="s">
        <v>237</v>
      </c>
      <c r="D141" s="1" t="s">
        <v>252</v>
      </c>
      <c r="E141" s="1" t="s">
        <v>17</v>
      </c>
      <c r="F141" s="1" t="s">
        <v>29</v>
      </c>
      <c r="G141" s="1" t="s">
        <v>30</v>
      </c>
      <c r="H141" s="1" t="s">
        <v>262</v>
      </c>
      <c r="I141" s="1" t="s">
        <v>26</v>
      </c>
      <c r="J141" s="1">
        <v>19</v>
      </c>
      <c r="K141" s="1">
        <v>4209</v>
      </c>
      <c r="L141" s="1">
        <v>4209</v>
      </c>
      <c r="M141" s="1">
        <v>400000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400000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400000</v>
      </c>
      <c r="AJ141" s="1">
        <v>95</v>
      </c>
    </row>
    <row r="142" spans="1:36" x14ac:dyDescent="0.3">
      <c r="A142" s="1">
        <v>18</v>
      </c>
      <c r="B142" s="1" t="s">
        <v>14</v>
      </c>
      <c r="C142" s="1" t="s">
        <v>237</v>
      </c>
      <c r="D142" s="1" t="s">
        <v>263</v>
      </c>
      <c r="E142" s="1" t="s">
        <v>32</v>
      </c>
      <c r="F142" s="1" t="s">
        <v>75</v>
      </c>
      <c r="G142" s="1" t="s">
        <v>76</v>
      </c>
      <c r="H142" s="1" t="s">
        <v>264</v>
      </c>
      <c r="I142" s="1" t="s">
        <v>26</v>
      </c>
      <c r="J142" s="1">
        <v>3</v>
      </c>
      <c r="K142" s="1">
        <v>413</v>
      </c>
      <c r="L142" s="1">
        <v>413</v>
      </c>
      <c r="M142" s="1">
        <v>76000</v>
      </c>
      <c r="N142" s="1">
        <v>7300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83300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83300</v>
      </c>
      <c r="AJ142" s="1">
        <v>184</v>
      </c>
    </row>
    <row r="143" spans="1:36" x14ac:dyDescent="0.3">
      <c r="A143" s="1">
        <v>19</v>
      </c>
      <c r="B143" s="1" t="s">
        <v>14</v>
      </c>
      <c r="C143" s="1" t="s">
        <v>237</v>
      </c>
      <c r="D143" s="1" t="s">
        <v>267</v>
      </c>
      <c r="E143" s="1" t="s">
        <v>17</v>
      </c>
      <c r="F143" s="1" t="s">
        <v>40</v>
      </c>
      <c r="G143" s="1" t="s">
        <v>55</v>
      </c>
      <c r="H143" s="1" t="s">
        <v>266</v>
      </c>
      <c r="I143" s="1" t="s">
        <v>21</v>
      </c>
      <c r="J143" s="1">
        <v>14</v>
      </c>
      <c r="K143" s="1">
        <v>1529</v>
      </c>
      <c r="L143" s="1">
        <v>1529</v>
      </c>
      <c r="M143" s="1">
        <v>180000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180000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180000</v>
      </c>
      <c r="AJ143" s="1">
        <v>117</v>
      </c>
    </row>
    <row r="144" spans="1:36" x14ac:dyDescent="0.3">
      <c r="A144" s="1">
        <v>20</v>
      </c>
      <c r="B144" s="1" t="s">
        <v>14</v>
      </c>
      <c r="C144" s="1" t="s">
        <v>237</v>
      </c>
      <c r="D144" s="1" t="s">
        <v>267</v>
      </c>
      <c r="E144" s="1" t="s">
        <v>32</v>
      </c>
      <c r="F144" s="1" t="s">
        <v>29</v>
      </c>
      <c r="G144" s="1" t="s">
        <v>268</v>
      </c>
      <c r="H144" s="1" t="s">
        <v>269</v>
      </c>
      <c r="I144" s="1" t="s">
        <v>26</v>
      </c>
      <c r="J144" s="1">
        <v>7</v>
      </c>
      <c r="K144" s="1">
        <v>1235</v>
      </c>
      <c r="L144" s="1">
        <v>1235</v>
      </c>
      <c r="M144" s="1">
        <v>190000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190000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0</v>
      </c>
      <c r="AI144" s="7">
        <v>190000</v>
      </c>
      <c r="AJ144" s="1">
        <v>153</v>
      </c>
    </row>
    <row r="145" spans="1:36" x14ac:dyDescent="0.3">
      <c r="A145" s="1">
        <v>21</v>
      </c>
      <c r="B145" s="1" t="s">
        <v>14</v>
      </c>
      <c r="C145" s="1" t="s">
        <v>237</v>
      </c>
      <c r="D145" s="1" t="s">
        <v>16</v>
      </c>
      <c r="E145" s="1" t="s">
        <v>17</v>
      </c>
      <c r="F145" s="1" t="s">
        <v>29</v>
      </c>
      <c r="G145" s="1" t="s">
        <v>246</v>
      </c>
      <c r="H145" s="1" t="s">
        <v>270</v>
      </c>
      <c r="I145" s="1" t="s">
        <v>21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0</v>
      </c>
      <c r="AJ145" s="1">
        <v>0</v>
      </c>
    </row>
    <row r="146" spans="1:36" x14ac:dyDescent="0.3">
      <c r="A146" s="1">
        <v>22</v>
      </c>
      <c r="B146" s="1" t="s">
        <v>14</v>
      </c>
      <c r="C146" s="1" t="s">
        <v>237</v>
      </c>
      <c r="D146" s="1" t="s">
        <v>561</v>
      </c>
      <c r="E146" s="1" t="s">
        <v>17</v>
      </c>
      <c r="F146" s="1" t="s">
        <v>49</v>
      </c>
      <c r="G146" s="1" t="s">
        <v>101</v>
      </c>
      <c r="H146" s="1" t="s">
        <v>271</v>
      </c>
      <c r="I146" s="1" t="s">
        <v>49</v>
      </c>
      <c r="J146" s="1">
        <v>23</v>
      </c>
      <c r="K146" s="1">
        <v>2156</v>
      </c>
      <c r="L146" s="1">
        <v>2156</v>
      </c>
      <c r="M146" s="1">
        <v>116072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116072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116072</v>
      </c>
      <c r="AJ146" s="1">
        <v>53</v>
      </c>
    </row>
    <row r="147" spans="1:36" x14ac:dyDescent="0.3">
      <c r="A147" s="1">
        <v>23</v>
      </c>
      <c r="B147" s="1" t="s">
        <v>14</v>
      </c>
      <c r="C147" s="1" t="s">
        <v>237</v>
      </c>
      <c r="D147" s="1" t="s">
        <v>272</v>
      </c>
      <c r="E147" s="1" t="s">
        <v>17</v>
      </c>
      <c r="F147" s="1" t="s">
        <v>29</v>
      </c>
      <c r="G147" s="1" t="s">
        <v>129</v>
      </c>
      <c r="H147" s="1" t="s">
        <v>273</v>
      </c>
      <c r="I147" s="1" t="s">
        <v>21</v>
      </c>
      <c r="J147" s="1">
        <v>19</v>
      </c>
      <c r="K147" s="1">
        <v>2021</v>
      </c>
      <c r="L147" s="1">
        <v>2021</v>
      </c>
      <c r="M147" s="1">
        <v>360000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360000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360000</v>
      </c>
      <c r="AJ147" s="1">
        <v>178</v>
      </c>
    </row>
    <row r="148" spans="1:36" x14ac:dyDescent="0.3">
      <c r="A148" s="1">
        <v>24</v>
      </c>
      <c r="B148" s="1" t="s">
        <v>14</v>
      </c>
      <c r="C148" s="1" t="s">
        <v>237</v>
      </c>
      <c r="D148" s="1" t="s">
        <v>16</v>
      </c>
      <c r="E148" s="1" t="s">
        <v>17</v>
      </c>
      <c r="F148" s="1" t="s">
        <v>37</v>
      </c>
      <c r="G148" s="1" t="s">
        <v>83</v>
      </c>
      <c r="H148" s="1" t="s">
        <v>274</v>
      </c>
      <c r="I148" s="1" t="s">
        <v>49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0</v>
      </c>
      <c r="AJ148" s="1">
        <v>0</v>
      </c>
    </row>
    <row r="149" spans="1:36" x14ac:dyDescent="0.3">
      <c r="A149" s="1">
        <v>25</v>
      </c>
      <c r="B149" s="1" t="s">
        <v>14</v>
      </c>
      <c r="C149" s="1" t="s">
        <v>237</v>
      </c>
      <c r="D149" s="1" t="s">
        <v>608</v>
      </c>
      <c r="E149" s="1" t="s">
        <v>17</v>
      </c>
      <c r="F149" s="1" t="s">
        <v>29</v>
      </c>
      <c r="G149" s="1" t="s">
        <v>61</v>
      </c>
      <c r="H149" s="1" t="s">
        <v>276</v>
      </c>
      <c r="I149" s="1" t="s">
        <v>26</v>
      </c>
      <c r="J149" s="1">
        <v>25</v>
      </c>
      <c r="K149" s="1">
        <v>2687</v>
      </c>
      <c r="L149" s="1">
        <v>2687</v>
      </c>
      <c r="M149" s="1">
        <v>349128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349128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349128</v>
      </c>
      <c r="AJ149" s="1">
        <v>129</v>
      </c>
    </row>
    <row r="150" spans="1:36" x14ac:dyDescent="0.3">
      <c r="A150" s="1">
        <v>26</v>
      </c>
      <c r="B150" s="1" t="s">
        <v>14</v>
      </c>
      <c r="C150" s="1" t="s">
        <v>237</v>
      </c>
      <c r="D150" s="1" t="s">
        <v>595</v>
      </c>
      <c r="E150" s="1" t="s">
        <v>17</v>
      </c>
      <c r="F150" s="1" t="s">
        <v>29</v>
      </c>
      <c r="G150" s="1" t="s">
        <v>61</v>
      </c>
      <c r="H150" s="1" t="s">
        <v>278</v>
      </c>
      <c r="I150" s="1" t="s">
        <v>26</v>
      </c>
      <c r="J150" s="1">
        <v>21</v>
      </c>
      <c r="K150" s="1">
        <v>3121</v>
      </c>
      <c r="L150" s="1">
        <v>3121</v>
      </c>
      <c r="M150" s="1">
        <v>280000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280000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280000</v>
      </c>
      <c r="AJ150" s="1">
        <v>89</v>
      </c>
    </row>
    <row r="151" spans="1:36" x14ac:dyDescent="0.3">
      <c r="A151" s="1">
        <v>27</v>
      </c>
      <c r="B151" s="1" t="s">
        <v>14</v>
      </c>
      <c r="C151" s="1" t="s">
        <v>237</v>
      </c>
      <c r="D151" s="1" t="s">
        <v>609</v>
      </c>
      <c r="E151" s="1" t="s">
        <v>17</v>
      </c>
      <c r="F151" s="1" t="s">
        <v>29</v>
      </c>
      <c r="G151" s="1" t="s">
        <v>61</v>
      </c>
      <c r="H151" s="1" t="s">
        <v>280</v>
      </c>
      <c r="I151" s="1" t="s">
        <v>26</v>
      </c>
      <c r="J151" s="1">
        <v>24</v>
      </c>
      <c r="K151" s="1">
        <v>4437</v>
      </c>
      <c r="L151" s="1">
        <v>4437</v>
      </c>
      <c r="M151" s="1">
        <v>421000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421000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421000</v>
      </c>
      <c r="AJ151" s="1">
        <v>94</v>
      </c>
    </row>
    <row r="152" spans="1:36" x14ac:dyDescent="0.3">
      <c r="A152" s="1">
        <v>28</v>
      </c>
      <c r="B152" s="1" t="s">
        <v>14</v>
      </c>
      <c r="C152" s="1" t="s">
        <v>237</v>
      </c>
      <c r="D152" s="1" t="s">
        <v>596</v>
      </c>
      <c r="E152" s="1" t="s">
        <v>32</v>
      </c>
      <c r="F152" s="1" t="s">
        <v>29</v>
      </c>
      <c r="G152" s="1" t="s">
        <v>33</v>
      </c>
      <c r="H152" s="1" t="s">
        <v>281</v>
      </c>
      <c r="I152" s="1" t="s">
        <v>26</v>
      </c>
      <c r="J152" s="1">
        <v>23</v>
      </c>
      <c r="K152" s="1">
        <v>2962</v>
      </c>
      <c r="L152" s="1">
        <v>2962</v>
      </c>
      <c r="M152" s="1">
        <v>280000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280000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280000</v>
      </c>
      <c r="AJ152" s="1">
        <v>94</v>
      </c>
    </row>
    <row r="153" spans="1:36" x14ac:dyDescent="0.3">
      <c r="A153" s="1">
        <v>29</v>
      </c>
      <c r="B153" s="1" t="s">
        <v>14</v>
      </c>
      <c r="C153" s="1" t="s">
        <v>237</v>
      </c>
      <c r="D153" s="1" t="s">
        <v>16</v>
      </c>
      <c r="E153" s="1" t="s">
        <v>17</v>
      </c>
      <c r="F153" s="1" t="s">
        <v>29</v>
      </c>
      <c r="G153" s="1" t="s">
        <v>282</v>
      </c>
      <c r="H153" s="1" t="s">
        <v>283</v>
      </c>
      <c r="I153" s="1" t="s">
        <v>21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0</v>
      </c>
      <c r="AJ153" s="1">
        <v>0</v>
      </c>
    </row>
    <row r="154" spans="1:36" x14ac:dyDescent="0.3">
      <c r="A154" s="1">
        <v>30</v>
      </c>
      <c r="B154" s="1" t="s">
        <v>14</v>
      </c>
      <c r="C154" s="1" t="s">
        <v>237</v>
      </c>
      <c r="D154" s="1" t="s">
        <v>594</v>
      </c>
      <c r="E154" s="1" t="s">
        <v>32</v>
      </c>
      <c r="F154" s="1" t="s">
        <v>29</v>
      </c>
      <c r="G154" s="1" t="s">
        <v>33</v>
      </c>
      <c r="H154" s="1" t="s">
        <v>284</v>
      </c>
      <c r="I154" s="1" t="s">
        <v>26</v>
      </c>
      <c r="J154" s="1">
        <v>20</v>
      </c>
      <c r="K154" s="1">
        <v>3209</v>
      </c>
      <c r="L154" s="1">
        <v>3209</v>
      </c>
      <c r="M154" s="1">
        <v>430000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430000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430000</v>
      </c>
      <c r="AJ154" s="1">
        <v>133</v>
      </c>
    </row>
    <row r="155" spans="1:36" x14ac:dyDescent="0.3">
      <c r="A155" s="1">
        <v>31</v>
      </c>
      <c r="B155" s="1" t="s">
        <v>14</v>
      </c>
      <c r="C155" s="1" t="s">
        <v>237</v>
      </c>
      <c r="D155" s="1" t="s">
        <v>16</v>
      </c>
      <c r="E155" s="1" t="s">
        <v>17</v>
      </c>
      <c r="F155" s="1" t="s">
        <v>29</v>
      </c>
      <c r="G155" s="1" t="s">
        <v>61</v>
      </c>
      <c r="H155" s="1" t="s">
        <v>286</v>
      </c>
      <c r="I155" s="1" t="s">
        <v>26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0</v>
      </c>
      <c r="AJ155" s="1">
        <v>0</v>
      </c>
    </row>
    <row r="156" spans="1:36" x14ac:dyDescent="0.3">
      <c r="A156" s="1">
        <v>32</v>
      </c>
      <c r="B156" s="1" t="s">
        <v>14</v>
      </c>
      <c r="C156" s="1" t="s">
        <v>237</v>
      </c>
      <c r="D156" s="1" t="s">
        <v>16</v>
      </c>
      <c r="E156" s="1" t="s">
        <v>17</v>
      </c>
      <c r="F156" s="1" t="s">
        <v>29</v>
      </c>
      <c r="G156" s="1" t="s">
        <v>61</v>
      </c>
      <c r="H156" s="1" t="s">
        <v>287</v>
      </c>
      <c r="I156" s="1" t="s">
        <v>26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0</v>
      </c>
      <c r="AJ156" s="1">
        <v>0</v>
      </c>
    </row>
    <row r="157" spans="1:36" x14ac:dyDescent="0.3">
      <c r="A157" s="1">
        <v>33</v>
      </c>
      <c r="B157" s="1" t="s">
        <v>14</v>
      </c>
      <c r="C157" s="1" t="s">
        <v>237</v>
      </c>
      <c r="D157" s="1" t="s">
        <v>16</v>
      </c>
      <c r="E157" s="1" t="s">
        <v>17</v>
      </c>
      <c r="F157" s="1" t="s">
        <v>29</v>
      </c>
      <c r="G157" s="1" t="s">
        <v>61</v>
      </c>
      <c r="H157" s="1" t="s">
        <v>288</v>
      </c>
      <c r="I157" s="1" t="s">
        <v>26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0</v>
      </c>
      <c r="AJ157" s="1">
        <v>0</v>
      </c>
    </row>
    <row r="158" spans="1:36" x14ac:dyDescent="0.3">
      <c r="A158" s="1">
        <v>34</v>
      </c>
      <c r="B158" s="1" t="s">
        <v>14</v>
      </c>
      <c r="C158" s="1" t="s">
        <v>237</v>
      </c>
      <c r="D158" s="1" t="s">
        <v>16</v>
      </c>
      <c r="E158" s="1" t="s">
        <v>17</v>
      </c>
      <c r="F158" s="1" t="s">
        <v>29</v>
      </c>
      <c r="G158" s="1" t="s">
        <v>61</v>
      </c>
      <c r="H158" s="1" t="s">
        <v>289</v>
      </c>
      <c r="I158" s="1" t="s">
        <v>26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0</v>
      </c>
      <c r="AJ158" s="1">
        <v>0</v>
      </c>
    </row>
    <row r="159" spans="1:36" x14ac:dyDescent="0.3">
      <c r="A159" s="1">
        <v>35</v>
      </c>
      <c r="B159" s="1" t="s">
        <v>14</v>
      </c>
      <c r="C159" s="1" t="s">
        <v>237</v>
      </c>
      <c r="D159" s="1" t="s">
        <v>16</v>
      </c>
      <c r="E159" s="1" t="s">
        <v>17</v>
      </c>
      <c r="F159" s="1" t="s">
        <v>29</v>
      </c>
      <c r="G159" s="1" t="s">
        <v>61</v>
      </c>
      <c r="H159" s="1" t="s">
        <v>290</v>
      </c>
      <c r="I159" s="1" t="s">
        <v>26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0</v>
      </c>
      <c r="AJ159" s="1">
        <v>0</v>
      </c>
    </row>
    <row r="160" spans="1:36" x14ac:dyDescent="0.3">
      <c r="A160" s="1">
        <v>36</v>
      </c>
      <c r="B160" s="1" t="s">
        <v>14</v>
      </c>
      <c r="C160" s="1" t="s">
        <v>237</v>
      </c>
      <c r="D160" s="1" t="s">
        <v>16</v>
      </c>
      <c r="E160" s="1" t="s">
        <v>17</v>
      </c>
      <c r="F160" s="1" t="s">
        <v>29</v>
      </c>
      <c r="G160" s="1" t="s">
        <v>61</v>
      </c>
      <c r="H160" s="1" t="s">
        <v>291</v>
      </c>
      <c r="I160" s="1" t="s">
        <v>26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0</v>
      </c>
      <c r="AJ160" s="1">
        <v>0</v>
      </c>
    </row>
    <row r="161" spans="1:36" x14ac:dyDescent="0.3">
      <c r="A161" s="1">
        <v>37</v>
      </c>
      <c r="B161" s="1" t="s">
        <v>14</v>
      </c>
      <c r="C161" s="1" t="s">
        <v>237</v>
      </c>
      <c r="D161" s="1" t="s">
        <v>16</v>
      </c>
      <c r="E161" s="1" t="s">
        <v>17</v>
      </c>
      <c r="F161" s="1" t="s">
        <v>29</v>
      </c>
      <c r="G161" s="1" t="s">
        <v>44</v>
      </c>
      <c r="H161" s="1" t="s">
        <v>292</v>
      </c>
      <c r="I161" s="1" t="s">
        <v>21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0</v>
      </c>
      <c r="AJ161" s="1">
        <v>0</v>
      </c>
    </row>
    <row r="162" spans="1:36" x14ac:dyDescent="0.3">
      <c r="A162" s="1">
        <v>38</v>
      </c>
      <c r="B162" s="1" t="s">
        <v>14</v>
      </c>
      <c r="C162" s="1" t="s">
        <v>237</v>
      </c>
      <c r="D162" s="1" t="s">
        <v>16</v>
      </c>
      <c r="E162" s="1" t="s">
        <v>17</v>
      </c>
      <c r="F162" s="1" t="s">
        <v>29</v>
      </c>
      <c r="G162" s="1" t="s">
        <v>98</v>
      </c>
      <c r="H162" s="1" t="s">
        <v>293</v>
      </c>
      <c r="I162" s="1" t="s">
        <v>21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0</v>
      </c>
      <c r="AJ162" s="1">
        <v>0</v>
      </c>
    </row>
    <row r="163" spans="1:36" x14ac:dyDescent="0.3">
      <c r="A163" s="1">
        <v>39</v>
      </c>
      <c r="B163" s="1" t="s">
        <v>14</v>
      </c>
      <c r="C163" s="1" t="s">
        <v>237</v>
      </c>
      <c r="D163" s="1" t="s">
        <v>16</v>
      </c>
      <c r="E163" s="1" t="s">
        <v>17</v>
      </c>
      <c r="F163" s="1" t="s">
        <v>37</v>
      </c>
      <c r="G163" s="1" t="s">
        <v>83</v>
      </c>
      <c r="H163" s="1" t="s">
        <v>294</v>
      </c>
      <c r="I163" s="1" t="s">
        <v>21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0</v>
      </c>
      <c r="AJ163" s="1">
        <v>0</v>
      </c>
    </row>
    <row r="164" spans="1:36" x14ac:dyDescent="0.3">
      <c r="A164" s="2"/>
      <c r="B164" s="2" t="s">
        <v>47</v>
      </c>
      <c r="C164" s="2" t="s">
        <v>237</v>
      </c>
      <c r="D164" s="2"/>
      <c r="E164" s="2"/>
      <c r="F164" s="2"/>
      <c r="G164" s="2"/>
      <c r="H164" s="2"/>
      <c r="I164" s="2"/>
      <c r="J164" s="2"/>
      <c r="K164" s="2">
        <v>41082</v>
      </c>
      <c r="L164" s="2">
        <v>41082</v>
      </c>
      <c r="M164" s="2">
        <v>4592200</v>
      </c>
      <c r="N164" s="2">
        <v>7300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4599500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4599500</v>
      </c>
      <c r="AJ164" s="2"/>
    </row>
    <row r="165" spans="1:36" x14ac:dyDescent="0.3">
      <c r="A165" s="1">
        <v>1</v>
      </c>
      <c r="B165" s="1" t="s">
        <v>14</v>
      </c>
      <c r="C165" s="1" t="s">
        <v>295</v>
      </c>
      <c r="D165" s="1" t="s">
        <v>16</v>
      </c>
      <c r="E165" s="1" t="s">
        <v>17</v>
      </c>
      <c r="F165" s="1" t="s">
        <v>29</v>
      </c>
      <c r="G165" s="1" t="s">
        <v>61</v>
      </c>
      <c r="H165" s="1" t="s">
        <v>296</v>
      </c>
      <c r="I165" s="1" t="s">
        <v>26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0</v>
      </c>
      <c r="AJ165" s="1">
        <v>0</v>
      </c>
    </row>
    <row r="166" spans="1:36" x14ac:dyDescent="0.3">
      <c r="A166" s="1">
        <v>2</v>
      </c>
      <c r="B166" s="1" t="s">
        <v>14</v>
      </c>
      <c r="C166" s="1" t="s">
        <v>295</v>
      </c>
      <c r="D166" s="1" t="s">
        <v>16</v>
      </c>
      <c r="E166" s="1" t="s">
        <v>17</v>
      </c>
      <c r="F166" s="1" t="s">
        <v>18</v>
      </c>
      <c r="G166" s="1" t="s">
        <v>19</v>
      </c>
      <c r="H166" s="1" t="s">
        <v>297</v>
      </c>
      <c r="I166" s="1" t="s">
        <v>21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7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0</v>
      </c>
      <c r="AJ166" s="1">
        <v>0</v>
      </c>
    </row>
    <row r="167" spans="1:36" x14ac:dyDescent="0.3">
      <c r="A167" s="1">
        <v>3</v>
      </c>
      <c r="B167" s="1" t="s">
        <v>14</v>
      </c>
      <c r="C167" s="1" t="s">
        <v>295</v>
      </c>
      <c r="D167" s="1" t="s">
        <v>16</v>
      </c>
      <c r="E167" s="1" t="s">
        <v>17</v>
      </c>
      <c r="F167" s="1" t="s">
        <v>29</v>
      </c>
      <c r="G167" s="1" t="s">
        <v>246</v>
      </c>
      <c r="H167" s="1" t="s">
        <v>298</v>
      </c>
      <c r="I167" s="1" t="s">
        <v>26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0</v>
      </c>
      <c r="AJ167" s="1">
        <v>0</v>
      </c>
    </row>
    <row r="168" spans="1:36" x14ac:dyDescent="0.3">
      <c r="A168" s="1">
        <v>4</v>
      </c>
      <c r="B168" s="1" t="s">
        <v>14</v>
      </c>
      <c r="C168" s="1" t="s">
        <v>295</v>
      </c>
      <c r="D168" s="1" t="s">
        <v>16</v>
      </c>
      <c r="E168" s="1" t="s">
        <v>17</v>
      </c>
      <c r="F168" s="1" t="s">
        <v>18</v>
      </c>
      <c r="G168" s="1" t="s">
        <v>19</v>
      </c>
      <c r="H168" s="1" t="s">
        <v>299</v>
      </c>
      <c r="I168" s="1" t="s">
        <v>21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x14ac:dyDescent="0.3">
      <c r="A169" s="1">
        <v>5</v>
      </c>
      <c r="B169" s="1" t="s">
        <v>14</v>
      </c>
      <c r="C169" s="1" t="s">
        <v>295</v>
      </c>
      <c r="D169" s="1" t="s">
        <v>16</v>
      </c>
      <c r="E169" s="1" t="s">
        <v>17</v>
      </c>
      <c r="F169" s="1" t="s">
        <v>29</v>
      </c>
      <c r="G169" s="1" t="s">
        <v>61</v>
      </c>
      <c r="H169" s="1" t="s">
        <v>300</v>
      </c>
      <c r="I169" s="1" t="s">
        <v>26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x14ac:dyDescent="0.3">
      <c r="A170" s="1">
        <v>6</v>
      </c>
      <c r="B170" s="1" t="s">
        <v>14</v>
      </c>
      <c r="C170" s="1" t="s">
        <v>295</v>
      </c>
      <c r="D170" s="1" t="s">
        <v>16</v>
      </c>
      <c r="E170" s="1" t="s">
        <v>17</v>
      </c>
      <c r="F170" s="1" t="s">
        <v>29</v>
      </c>
      <c r="G170" s="1" t="s">
        <v>61</v>
      </c>
      <c r="H170" s="1" t="s">
        <v>301</v>
      </c>
      <c r="I170" s="1" t="s">
        <v>26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x14ac:dyDescent="0.3">
      <c r="A171" s="1">
        <v>7</v>
      </c>
      <c r="B171" s="1" t="s">
        <v>14</v>
      </c>
      <c r="C171" s="1" t="s">
        <v>295</v>
      </c>
      <c r="D171" s="1" t="s">
        <v>16</v>
      </c>
      <c r="E171" s="1" t="s">
        <v>17</v>
      </c>
      <c r="F171" s="1" t="s">
        <v>18</v>
      </c>
      <c r="G171" s="1" t="s">
        <v>19</v>
      </c>
      <c r="H171" s="1" t="s">
        <v>302</v>
      </c>
      <c r="I171" s="1" t="s">
        <v>198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x14ac:dyDescent="0.3">
      <c r="A172" s="1">
        <v>8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40</v>
      </c>
      <c r="G172" s="1" t="s">
        <v>242</v>
      </c>
      <c r="H172" s="1" t="s">
        <v>303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x14ac:dyDescent="0.3">
      <c r="A173" s="1">
        <v>9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29</v>
      </c>
      <c r="G173" s="1" t="s">
        <v>61</v>
      </c>
      <c r="H173" s="1" t="s">
        <v>304</v>
      </c>
      <c r="I173" s="1" t="s">
        <v>26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x14ac:dyDescent="0.3">
      <c r="A174" s="1">
        <v>10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29</v>
      </c>
      <c r="G174" s="1" t="s">
        <v>61</v>
      </c>
      <c r="H174" s="1" t="s">
        <v>305</v>
      </c>
      <c r="I174" s="1" t="s">
        <v>26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x14ac:dyDescent="0.3">
      <c r="A175" s="1">
        <v>11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29</v>
      </c>
      <c r="G175" s="1" t="s">
        <v>61</v>
      </c>
      <c r="H175" s="1" t="s">
        <v>306</v>
      </c>
      <c r="I175" s="1" t="s">
        <v>26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x14ac:dyDescent="0.3">
      <c r="A176" s="1">
        <v>12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29</v>
      </c>
      <c r="G176" s="1" t="s">
        <v>61</v>
      </c>
      <c r="H176" s="1" t="s">
        <v>307</v>
      </c>
      <c r="I176" s="1" t="s">
        <v>26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x14ac:dyDescent="0.3">
      <c r="A177" s="1">
        <v>13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18</v>
      </c>
      <c r="G177" s="1" t="s">
        <v>69</v>
      </c>
      <c r="H177" s="1" t="s">
        <v>308</v>
      </c>
      <c r="I177" s="1" t="s">
        <v>21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x14ac:dyDescent="0.3">
      <c r="A178" s="1">
        <v>14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18</v>
      </c>
      <c r="G178" s="1" t="s">
        <v>69</v>
      </c>
      <c r="H178" s="1" t="s">
        <v>309</v>
      </c>
      <c r="I178" s="1" t="s">
        <v>21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x14ac:dyDescent="0.3">
      <c r="A179" s="1">
        <v>15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29</v>
      </c>
      <c r="G179" s="1" t="s">
        <v>61</v>
      </c>
      <c r="H179" s="1" t="s">
        <v>310</v>
      </c>
      <c r="I179" s="1" t="s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x14ac:dyDescent="0.3">
      <c r="A180" s="1">
        <v>16</v>
      </c>
      <c r="B180" s="1" t="s">
        <v>14</v>
      </c>
      <c r="C180" s="1" t="s">
        <v>295</v>
      </c>
      <c r="D180" s="1" t="s">
        <v>311</v>
      </c>
      <c r="E180" s="1" t="s">
        <v>17</v>
      </c>
      <c r="F180" s="1" t="s">
        <v>29</v>
      </c>
      <c r="G180" s="1" t="s">
        <v>79</v>
      </c>
      <c r="H180" s="1" t="s">
        <v>312</v>
      </c>
      <c r="I180" s="1" t="s">
        <v>26</v>
      </c>
      <c r="J180" s="1">
        <v>20</v>
      </c>
      <c r="K180" s="1">
        <v>2812</v>
      </c>
      <c r="L180" s="1">
        <v>2812</v>
      </c>
      <c r="M180" s="1">
        <v>300000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300000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300000</v>
      </c>
      <c r="AJ180" s="1">
        <v>106</v>
      </c>
    </row>
    <row r="181" spans="1:36" x14ac:dyDescent="0.3">
      <c r="A181" s="1">
        <v>17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18</v>
      </c>
      <c r="G181" s="1" t="s">
        <v>104</v>
      </c>
      <c r="H181" s="1" t="s">
        <v>314</v>
      </c>
      <c r="I181" s="1" t="s">
        <v>21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x14ac:dyDescent="0.3">
      <c r="A182" s="1">
        <v>18</v>
      </c>
      <c r="B182" s="1" t="s">
        <v>14</v>
      </c>
      <c r="C182" s="1" t="s">
        <v>295</v>
      </c>
      <c r="D182" s="1" t="s">
        <v>597</v>
      </c>
      <c r="E182" s="1" t="s">
        <v>17</v>
      </c>
      <c r="F182" s="1" t="s">
        <v>29</v>
      </c>
      <c r="G182" s="1" t="s">
        <v>79</v>
      </c>
      <c r="H182" s="1" t="s">
        <v>316</v>
      </c>
      <c r="I182" s="1" t="s">
        <v>26</v>
      </c>
      <c r="J182" s="1">
        <v>20</v>
      </c>
      <c r="K182" s="1">
        <v>2330</v>
      </c>
      <c r="L182" s="1">
        <v>2330</v>
      </c>
      <c r="M182" s="1">
        <v>224000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224000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224000</v>
      </c>
      <c r="AJ182" s="1">
        <v>96</v>
      </c>
    </row>
    <row r="183" spans="1:36" x14ac:dyDescent="0.3">
      <c r="A183" s="1">
        <v>19</v>
      </c>
      <c r="B183" s="1" t="s">
        <v>14</v>
      </c>
      <c r="C183" s="1" t="s">
        <v>295</v>
      </c>
      <c r="D183" s="1" t="s">
        <v>566</v>
      </c>
      <c r="E183" s="1" t="s">
        <v>17</v>
      </c>
      <c r="F183" s="1" t="s">
        <v>29</v>
      </c>
      <c r="G183" s="1" t="s">
        <v>79</v>
      </c>
      <c r="H183" s="1" t="s">
        <v>318</v>
      </c>
      <c r="I183" s="1" t="s">
        <v>26</v>
      </c>
      <c r="J183" s="1">
        <v>18</v>
      </c>
      <c r="K183" s="1">
        <v>3120</v>
      </c>
      <c r="L183" s="1">
        <v>3120</v>
      </c>
      <c r="M183" s="1">
        <v>337328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337328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337328</v>
      </c>
      <c r="AJ183" s="1">
        <v>108</v>
      </c>
    </row>
    <row r="184" spans="1:36" x14ac:dyDescent="0.3">
      <c r="A184" s="1">
        <v>20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18</v>
      </c>
      <c r="G184" s="1" t="s">
        <v>104</v>
      </c>
      <c r="H184" s="1" t="s">
        <v>320</v>
      </c>
      <c r="I184" s="1" t="s">
        <v>21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x14ac:dyDescent="0.3">
      <c r="A185" s="1">
        <v>21</v>
      </c>
      <c r="B185" s="1" t="s">
        <v>14</v>
      </c>
      <c r="C185" s="1" t="s">
        <v>295</v>
      </c>
      <c r="D185" s="1" t="s">
        <v>16</v>
      </c>
      <c r="E185" s="1" t="s">
        <v>17</v>
      </c>
      <c r="F185" s="1" t="s">
        <v>29</v>
      </c>
      <c r="G185" s="1" t="s">
        <v>85</v>
      </c>
      <c r="H185" s="1" t="s">
        <v>321</v>
      </c>
      <c r="I185" s="1" t="s">
        <v>26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0</v>
      </c>
      <c r="AJ185" s="1">
        <v>0</v>
      </c>
    </row>
    <row r="186" spans="1:36" x14ac:dyDescent="0.3">
      <c r="A186" s="1">
        <v>22</v>
      </c>
      <c r="B186" s="1" t="s">
        <v>14</v>
      </c>
      <c r="C186" s="1" t="s">
        <v>295</v>
      </c>
      <c r="D186" s="1" t="s">
        <v>313</v>
      </c>
      <c r="E186" s="1" t="s">
        <v>17</v>
      </c>
      <c r="F186" s="1" t="s">
        <v>29</v>
      </c>
      <c r="G186" s="1" t="s">
        <v>30</v>
      </c>
      <c r="H186" s="1" t="s">
        <v>323</v>
      </c>
      <c r="I186" s="1" t="s">
        <v>21</v>
      </c>
      <c r="J186" s="1">
        <v>10</v>
      </c>
      <c r="K186" s="1">
        <v>1371</v>
      </c>
      <c r="L186" s="1">
        <v>1371</v>
      </c>
      <c r="M186" s="1">
        <v>162000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162000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162000</v>
      </c>
      <c r="AJ186" s="1">
        <v>118</v>
      </c>
    </row>
    <row r="187" spans="1:36" x14ac:dyDescent="0.3">
      <c r="A187" s="1">
        <v>23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29</v>
      </c>
      <c r="G187" s="1" t="s">
        <v>246</v>
      </c>
      <c r="H187" s="1" t="s">
        <v>324</v>
      </c>
      <c r="I187" s="1" t="s">
        <v>26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24</v>
      </c>
      <c r="B188" s="1" t="s">
        <v>14</v>
      </c>
      <c r="C188" s="1" t="s">
        <v>295</v>
      </c>
      <c r="D188" s="1" t="s">
        <v>16</v>
      </c>
      <c r="E188" s="1" t="s">
        <v>17</v>
      </c>
      <c r="F188" s="1" t="s">
        <v>29</v>
      </c>
      <c r="G188" s="1" t="s">
        <v>30</v>
      </c>
      <c r="H188" s="1" t="s">
        <v>325</v>
      </c>
      <c r="I188" s="1" t="s">
        <v>26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0</v>
      </c>
      <c r="AJ188" s="1">
        <v>0</v>
      </c>
    </row>
    <row r="189" spans="1:36" x14ac:dyDescent="0.3">
      <c r="A189" s="1">
        <v>25</v>
      </c>
      <c r="B189" s="1" t="s">
        <v>14</v>
      </c>
      <c r="C189" s="1" t="s">
        <v>295</v>
      </c>
      <c r="D189" s="1" t="s">
        <v>16</v>
      </c>
      <c r="E189" s="1" t="s">
        <v>32</v>
      </c>
      <c r="F189" s="1" t="s">
        <v>75</v>
      </c>
      <c r="G189" s="1" t="s">
        <v>76</v>
      </c>
      <c r="H189" s="1" t="s">
        <v>326</v>
      </c>
      <c r="I189" s="1" t="s">
        <v>26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x14ac:dyDescent="0.3">
      <c r="A190" s="1">
        <v>26</v>
      </c>
      <c r="B190" s="1" t="s">
        <v>14</v>
      </c>
      <c r="C190" s="1" t="s">
        <v>295</v>
      </c>
      <c r="D190" s="1" t="s">
        <v>16</v>
      </c>
      <c r="E190" s="1" t="s">
        <v>17</v>
      </c>
      <c r="F190" s="1" t="s">
        <v>37</v>
      </c>
      <c r="G190" s="1" t="s">
        <v>83</v>
      </c>
      <c r="H190" s="1" t="s">
        <v>327</v>
      </c>
      <c r="I190" s="1" t="s">
        <v>21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x14ac:dyDescent="0.3">
      <c r="A191" s="1">
        <v>27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37</v>
      </c>
      <c r="G191" s="1" t="s">
        <v>38</v>
      </c>
      <c r="H191" s="1" t="s">
        <v>328</v>
      </c>
      <c r="I191" s="1" t="s">
        <v>21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x14ac:dyDescent="0.3">
      <c r="A192" s="1">
        <v>28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37</v>
      </c>
      <c r="G192" s="1" t="s">
        <v>38</v>
      </c>
      <c r="H192" s="1" t="s">
        <v>329</v>
      </c>
      <c r="I192" s="1" t="s">
        <v>21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29</v>
      </c>
      <c r="B193" s="1" t="s">
        <v>14</v>
      </c>
      <c r="C193" s="1" t="s">
        <v>295</v>
      </c>
      <c r="D193" s="1" t="s">
        <v>330</v>
      </c>
      <c r="E193" s="1" t="s">
        <v>32</v>
      </c>
      <c r="F193" s="1" t="s">
        <v>29</v>
      </c>
      <c r="G193" s="1" t="s">
        <v>268</v>
      </c>
      <c r="H193" s="1" t="s">
        <v>331</v>
      </c>
      <c r="I193" s="1" t="s">
        <v>26</v>
      </c>
      <c r="J193" s="1">
        <v>24</v>
      </c>
      <c r="K193" s="1">
        <v>1891</v>
      </c>
      <c r="L193" s="1">
        <v>1891</v>
      </c>
      <c r="M193" s="1">
        <v>288000</v>
      </c>
      <c r="N193" s="1">
        <v>0</v>
      </c>
      <c r="O193" s="1">
        <v>0</v>
      </c>
      <c r="P193" s="1">
        <v>0</v>
      </c>
      <c r="Q193" s="1">
        <v>7000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295000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295000</v>
      </c>
      <c r="AJ193" s="1">
        <v>152</v>
      </c>
    </row>
    <row r="194" spans="1:36" x14ac:dyDescent="0.3">
      <c r="A194" s="1">
        <v>30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37</v>
      </c>
      <c r="G194" s="1" t="s">
        <v>38</v>
      </c>
      <c r="H194" s="1" t="s">
        <v>332</v>
      </c>
      <c r="I194" s="1" t="s">
        <v>21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x14ac:dyDescent="0.3">
      <c r="A195" s="1">
        <v>31</v>
      </c>
      <c r="B195" s="1" t="s">
        <v>14</v>
      </c>
      <c r="C195" s="1" t="s">
        <v>295</v>
      </c>
      <c r="D195" s="1" t="s">
        <v>333</v>
      </c>
      <c r="E195" s="1" t="s">
        <v>17</v>
      </c>
      <c r="F195" s="1" t="s">
        <v>18</v>
      </c>
      <c r="G195" s="1" t="s">
        <v>104</v>
      </c>
      <c r="H195" s="1" t="s">
        <v>334</v>
      </c>
      <c r="I195" s="1" t="s">
        <v>21</v>
      </c>
      <c r="J195" s="1">
        <v>16</v>
      </c>
      <c r="K195" s="1">
        <v>3550</v>
      </c>
      <c r="L195" s="1">
        <v>3550</v>
      </c>
      <c r="M195" s="1">
        <v>401000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401000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401000</v>
      </c>
      <c r="AJ195" s="1">
        <v>112</v>
      </c>
    </row>
    <row r="196" spans="1:36" x14ac:dyDescent="0.3">
      <c r="A196" s="1">
        <v>32</v>
      </c>
      <c r="B196" s="1" t="s">
        <v>14</v>
      </c>
      <c r="C196" s="1" t="s">
        <v>295</v>
      </c>
      <c r="D196" s="1" t="s">
        <v>335</v>
      </c>
      <c r="E196" s="1" t="s">
        <v>17</v>
      </c>
      <c r="F196" s="1" t="s">
        <v>18</v>
      </c>
      <c r="G196" s="1" t="s">
        <v>107</v>
      </c>
      <c r="H196" s="1" t="s">
        <v>336</v>
      </c>
      <c r="I196" s="1" t="s">
        <v>21</v>
      </c>
      <c r="J196" s="1">
        <v>16</v>
      </c>
      <c r="K196" s="1">
        <v>2392</v>
      </c>
      <c r="L196" s="1">
        <v>2392</v>
      </c>
      <c r="M196" s="1">
        <v>271000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271000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271000</v>
      </c>
      <c r="AJ196" s="1">
        <v>113</v>
      </c>
    </row>
    <row r="197" spans="1:36" x14ac:dyDescent="0.3">
      <c r="A197" s="1">
        <v>33</v>
      </c>
      <c r="B197" s="1" t="s">
        <v>14</v>
      </c>
      <c r="C197" s="1" t="s">
        <v>295</v>
      </c>
      <c r="D197" s="1" t="s">
        <v>565</v>
      </c>
      <c r="E197" s="1" t="s">
        <v>17</v>
      </c>
      <c r="F197" s="1" t="s">
        <v>29</v>
      </c>
      <c r="G197" s="1" t="s">
        <v>61</v>
      </c>
      <c r="H197" s="1" t="s">
        <v>338</v>
      </c>
      <c r="I197" s="1" t="s">
        <v>26</v>
      </c>
      <c r="J197" s="1">
        <v>21</v>
      </c>
      <c r="K197" s="1">
        <v>988</v>
      </c>
      <c r="L197" s="1">
        <v>988</v>
      </c>
      <c r="M197" s="1">
        <v>210000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210000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210000</v>
      </c>
      <c r="AJ197" s="1">
        <v>212</v>
      </c>
    </row>
    <row r="198" spans="1:36" x14ac:dyDescent="0.3">
      <c r="A198" s="1">
        <v>34</v>
      </c>
      <c r="B198" s="1" t="s">
        <v>14</v>
      </c>
      <c r="C198" s="1" t="s">
        <v>295</v>
      </c>
      <c r="D198" s="1" t="s">
        <v>568</v>
      </c>
      <c r="E198" s="1" t="s">
        <v>17</v>
      </c>
      <c r="F198" s="1" t="s">
        <v>29</v>
      </c>
      <c r="G198" s="1" t="s">
        <v>61</v>
      </c>
      <c r="H198" s="1" t="s">
        <v>339</v>
      </c>
      <c r="I198" s="1" t="s">
        <v>26</v>
      </c>
      <c r="J198" s="1">
        <v>21</v>
      </c>
      <c r="K198" s="1">
        <v>3388</v>
      </c>
      <c r="L198" s="1">
        <v>3388</v>
      </c>
      <c r="M198" s="1">
        <v>318000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318000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318000</v>
      </c>
      <c r="AJ198" s="1">
        <v>93</v>
      </c>
    </row>
    <row r="199" spans="1:36" x14ac:dyDescent="0.3">
      <c r="A199" s="1">
        <v>35</v>
      </c>
      <c r="B199" s="1" t="s">
        <v>14</v>
      </c>
      <c r="C199" s="1" t="s">
        <v>295</v>
      </c>
      <c r="D199" s="1" t="s">
        <v>340</v>
      </c>
      <c r="E199" s="1" t="s">
        <v>17</v>
      </c>
      <c r="F199" s="1" t="s">
        <v>18</v>
      </c>
      <c r="G199" s="1" t="s">
        <v>69</v>
      </c>
      <c r="H199" s="1" t="s">
        <v>341</v>
      </c>
      <c r="I199" s="1" t="s">
        <v>21</v>
      </c>
      <c r="J199" s="1">
        <v>18</v>
      </c>
      <c r="K199" s="1">
        <v>2364</v>
      </c>
      <c r="L199" s="1">
        <v>2364</v>
      </c>
      <c r="M199" s="1">
        <v>310000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310000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310000</v>
      </c>
      <c r="AJ199" s="1">
        <v>131</v>
      </c>
    </row>
    <row r="200" spans="1:36" x14ac:dyDescent="0.3">
      <c r="A200" s="1">
        <v>36</v>
      </c>
      <c r="B200" s="1" t="s">
        <v>14</v>
      </c>
      <c r="C200" s="1" t="s">
        <v>295</v>
      </c>
      <c r="D200" s="1" t="s">
        <v>344</v>
      </c>
      <c r="E200" s="1" t="s">
        <v>17</v>
      </c>
      <c r="F200" s="1" t="s">
        <v>49</v>
      </c>
      <c r="G200" s="1" t="s">
        <v>101</v>
      </c>
      <c r="H200" s="1" t="s">
        <v>343</v>
      </c>
      <c r="I200" s="1" t="s">
        <v>49</v>
      </c>
      <c r="J200" s="1">
        <v>23</v>
      </c>
      <c r="K200" s="1">
        <v>3256</v>
      </c>
      <c r="L200" s="1">
        <v>3256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0</v>
      </c>
      <c r="AJ200" s="1">
        <v>0</v>
      </c>
    </row>
    <row r="201" spans="1:36" x14ac:dyDescent="0.3">
      <c r="A201" s="1">
        <v>37</v>
      </c>
      <c r="B201" s="1" t="s">
        <v>14</v>
      </c>
      <c r="C201" s="1" t="s">
        <v>295</v>
      </c>
      <c r="D201" s="1" t="s">
        <v>598</v>
      </c>
      <c r="E201" s="1" t="s">
        <v>17</v>
      </c>
      <c r="F201" s="1" t="s">
        <v>29</v>
      </c>
      <c r="G201" s="1" t="s">
        <v>129</v>
      </c>
      <c r="H201" s="1" t="s">
        <v>345</v>
      </c>
      <c r="I201" s="1" t="s">
        <v>21</v>
      </c>
      <c r="J201" s="1">
        <v>22</v>
      </c>
      <c r="K201" s="1">
        <v>1952</v>
      </c>
      <c r="L201" s="1">
        <v>1952</v>
      </c>
      <c r="M201" s="1">
        <v>354000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354000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354000</v>
      </c>
      <c r="AJ201" s="1">
        <v>181</v>
      </c>
    </row>
    <row r="202" spans="1:36" x14ac:dyDescent="0.3">
      <c r="A202" s="1">
        <v>38</v>
      </c>
      <c r="B202" s="1" t="s">
        <v>14</v>
      </c>
      <c r="C202" s="1" t="s">
        <v>295</v>
      </c>
      <c r="D202" s="1" t="s">
        <v>346</v>
      </c>
      <c r="E202" s="1" t="s">
        <v>17</v>
      </c>
      <c r="F202" s="1" t="s">
        <v>29</v>
      </c>
      <c r="G202" s="1" t="s">
        <v>129</v>
      </c>
      <c r="H202" s="1" t="s">
        <v>347</v>
      </c>
      <c r="I202" s="1" t="s">
        <v>21</v>
      </c>
      <c r="J202" s="1">
        <v>21</v>
      </c>
      <c r="K202" s="1">
        <v>1027</v>
      </c>
      <c r="L202" s="1">
        <v>1027</v>
      </c>
      <c r="M202" s="1">
        <v>306000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306000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306000</v>
      </c>
      <c r="AJ202" s="1">
        <v>297</v>
      </c>
    </row>
    <row r="203" spans="1:36" x14ac:dyDescent="0.3">
      <c r="A203" s="1">
        <v>39</v>
      </c>
      <c r="B203" s="1" t="s">
        <v>14</v>
      </c>
      <c r="C203" s="1" t="s">
        <v>295</v>
      </c>
      <c r="D203" s="1" t="s">
        <v>348</v>
      </c>
      <c r="E203" s="1" t="s">
        <v>17</v>
      </c>
      <c r="F203" s="1" t="s">
        <v>40</v>
      </c>
      <c r="G203" s="1" t="s">
        <v>55</v>
      </c>
      <c r="H203" s="1" t="s">
        <v>349</v>
      </c>
      <c r="I203" s="1" t="s">
        <v>21</v>
      </c>
      <c r="J203" s="1">
        <v>17</v>
      </c>
      <c r="K203" s="1">
        <v>2917</v>
      </c>
      <c r="L203" s="1">
        <v>2917</v>
      </c>
      <c r="M203" s="1">
        <v>348000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348000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348000</v>
      </c>
      <c r="AJ203" s="1">
        <v>119</v>
      </c>
    </row>
    <row r="204" spans="1:36" x14ac:dyDescent="0.3">
      <c r="A204" s="1">
        <v>40</v>
      </c>
      <c r="B204" s="1" t="s">
        <v>14</v>
      </c>
      <c r="C204" s="1" t="s">
        <v>295</v>
      </c>
      <c r="D204" s="1" t="s">
        <v>350</v>
      </c>
      <c r="E204" s="1" t="s">
        <v>17</v>
      </c>
      <c r="F204" s="1" t="s">
        <v>29</v>
      </c>
      <c r="G204" s="1" t="s">
        <v>61</v>
      </c>
      <c r="H204" s="1" t="s">
        <v>351</v>
      </c>
      <c r="I204" s="1" t="s">
        <v>26</v>
      </c>
      <c r="J204" s="1">
        <v>21</v>
      </c>
      <c r="K204" s="1">
        <v>3279</v>
      </c>
      <c r="L204" s="1">
        <v>3279</v>
      </c>
      <c r="M204" s="1">
        <v>285000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285000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285000</v>
      </c>
      <c r="AJ204" s="1">
        <v>86</v>
      </c>
    </row>
    <row r="205" spans="1:36" x14ac:dyDescent="0.3">
      <c r="A205" s="1">
        <v>41</v>
      </c>
      <c r="B205" s="1" t="s">
        <v>14</v>
      </c>
      <c r="C205" s="1" t="s">
        <v>295</v>
      </c>
      <c r="D205" s="1" t="s">
        <v>570</v>
      </c>
      <c r="E205" s="1" t="s">
        <v>17</v>
      </c>
      <c r="F205" s="1" t="s">
        <v>29</v>
      </c>
      <c r="G205" s="1" t="s">
        <v>246</v>
      </c>
      <c r="H205" s="1" t="s">
        <v>353</v>
      </c>
      <c r="I205" s="1" t="s">
        <v>26</v>
      </c>
      <c r="J205" s="1">
        <v>20</v>
      </c>
      <c r="K205" s="1">
        <v>1054</v>
      </c>
      <c r="L205" s="1">
        <v>1054</v>
      </c>
      <c r="M205" s="1">
        <v>264000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264000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264000</v>
      </c>
      <c r="AJ205" s="1">
        <v>250</v>
      </c>
    </row>
    <row r="206" spans="1:36" x14ac:dyDescent="0.3">
      <c r="A206" s="1">
        <v>42</v>
      </c>
      <c r="B206" s="1" t="s">
        <v>14</v>
      </c>
      <c r="C206" s="1" t="s">
        <v>295</v>
      </c>
      <c r="D206" s="1" t="s">
        <v>571</v>
      </c>
      <c r="E206" s="1" t="s">
        <v>32</v>
      </c>
      <c r="F206" s="1" t="s">
        <v>29</v>
      </c>
      <c r="G206" s="1" t="s">
        <v>33</v>
      </c>
      <c r="H206" s="1" t="s">
        <v>354</v>
      </c>
      <c r="I206" s="1" t="s">
        <v>26</v>
      </c>
      <c r="J206" s="1">
        <v>20</v>
      </c>
      <c r="K206" s="1">
        <v>2822</v>
      </c>
      <c r="L206" s="1">
        <v>2822</v>
      </c>
      <c r="M206" s="1">
        <v>350000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350000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350000</v>
      </c>
      <c r="AJ206" s="1">
        <v>124</v>
      </c>
    </row>
    <row r="207" spans="1:36" x14ac:dyDescent="0.3">
      <c r="A207" s="1">
        <v>43</v>
      </c>
      <c r="B207" s="1" t="s">
        <v>14</v>
      </c>
      <c r="C207" s="1" t="s">
        <v>295</v>
      </c>
      <c r="D207" s="1" t="s">
        <v>16</v>
      </c>
      <c r="E207" s="1" t="s">
        <v>17</v>
      </c>
      <c r="F207" s="1" t="s">
        <v>29</v>
      </c>
      <c r="G207" s="1" t="s">
        <v>98</v>
      </c>
      <c r="H207" s="1" t="s">
        <v>355</v>
      </c>
      <c r="I207" s="1" t="s">
        <v>26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0</v>
      </c>
      <c r="AJ207" s="1">
        <v>0</v>
      </c>
    </row>
    <row r="208" spans="1:36" x14ac:dyDescent="0.3">
      <c r="A208" s="1">
        <v>44</v>
      </c>
      <c r="B208" s="1" t="s">
        <v>14</v>
      </c>
      <c r="C208" s="1" t="s">
        <v>295</v>
      </c>
      <c r="D208" s="1" t="s">
        <v>444</v>
      </c>
      <c r="E208" s="1" t="s">
        <v>17</v>
      </c>
      <c r="F208" s="1" t="s">
        <v>29</v>
      </c>
      <c r="G208" s="1" t="s">
        <v>144</v>
      </c>
      <c r="H208" s="1" t="s">
        <v>550</v>
      </c>
      <c r="I208" s="1" t="s">
        <v>21</v>
      </c>
      <c r="J208" s="1">
        <v>17</v>
      </c>
      <c r="K208" s="1">
        <v>1044</v>
      </c>
      <c r="L208" s="1">
        <v>1044</v>
      </c>
      <c r="M208" s="1">
        <v>189000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189000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189000</v>
      </c>
      <c r="AJ208" s="1">
        <v>181</v>
      </c>
    </row>
    <row r="209" spans="1:36" x14ac:dyDescent="0.3">
      <c r="A209" s="1">
        <v>45</v>
      </c>
      <c r="B209" s="1" t="s">
        <v>14</v>
      </c>
      <c r="C209" s="1" t="s">
        <v>295</v>
      </c>
      <c r="D209" s="1" t="s">
        <v>16</v>
      </c>
      <c r="E209" s="1" t="s">
        <v>17</v>
      </c>
      <c r="F209" s="1" t="s">
        <v>29</v>
      </c>
      <c r="G209" s="1" t="s">
        <v>61</v>
      </c>
      <c r="H209" s="1" t="s">
        <v>356</v>
      </c>
      <c r="I209" s="1" t="s">
        <v>26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0</v>
      </c>
      <c r="AJ209" s="1">
        <v>0</v>
      </c>
    </row>
    <row r="210" spans="1:36" x14ac:dyDescent="0.3">
      <c r="A210" s="1">
        <v>46</v>
      </c>
      <c r="B210" s="1" t="s">
        <v>14</v>
      </c>
      <c r="C210" s="1" t="s">
        <v>295</v>
      </c>
      <c r="D210" s="1" t="s">
        <v>16</v>
      </c>
      <c r="E210" s="1" t="s">
        <v>17</v>
      </c>
      <c r="F210" s="1" t="s">
        <v>29</v>
      </c>
      <c r="G210" s="1" t="s">
        <v>61</v>
      </c>
      <c r="H210" s="1" t="s">
        <v>357</v>
      </c>
      <c r="I210" s="1" t="s">
        <v>26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0</v>
      </c>
      <c r="AJ210" s="1">
        <v>0</v>
      </c>
    </row>
    <row r="211" spans="1:36" x14ac:dyDescent="0.3">
      <c r="A211" s="1">
        <v>47</v>
      </c>
      <c r="B211" s="1" t="s">
        <v>14</v>
      </c>
      <c r="C211" s="1" t="s">
        <v>295</v>
      </c>
      <c r="D211" s="1" t="s">
        <v>16</v>
      </c>
      <c r="E211" s="1" t="s">
        <v>17</v>
      </c>
      <c r="F211" s="1" t="s">
        <v>29</v>
      </c>
      <c r="G211" s="1" t="s">
        <v>61</v>
      </c>
      <c r="H211" s="1" t="s">
        <v>358</v>
      </c>
      <c r="I211" s="1" t="s">
        <v>26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0</v>
      </c>
      <c r="AJ211" s="1">
        <v>0</v>
      </c>
    </row>
    <row r="212" spans="1:36" x14ac:dyDescent="0.3">
      <c r="A212" s="1">
        <v>48</v>
      </c>
      <c r="B212" s="1" t="s">
        <v>14</v>
      </c>
      <c r="C212" s="1" t="s">
        <v>295</v>
      </c>
      <c r="D212" s="1" t="s">
        <v>16</v>
      </c>
      <c r="E212" s="1" t="s">
        <v>17</v>
      </c>
      <c r="F212" s="1" t="s">
        <v>37</v>
      </c>
      <c r="G212" s="1" t="s">
        <v>38</v>
      </c>
      <c r="H212" s="1" t="s">
        <v>359</v>
      </c>
      <c r="I212" s="1" t="s">
        <v>21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x14ac:dyDescent="0.3">
      <c r="A213" s="1">
        <v>49</v>
      </c>
      <c r="B213" s="1" t="s">
        <v>14</v>
      </c>
      <c r="C213" s="1" t="s">
        <v>295</v>
      </c>
      <c r="D213" s="1" t="s">
        <v>16</v>
      </c>
      <c r="E213" s="1" t="s">
        <v>17</v>
      </c>
      <c r="F213" s="1" t="s">
        <v>29</v>
      </c>
      <c r="G213" s="1" t="s">
        <v>61</v>
      </c>
      <c r="H213" s="1" t="s">
        <v>360</v>
      </c>
      <c r="I213" s="1" t="s">
        <v>26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x14ac:dyDescent="0.3">
      <c r="A214" s="1">
        <v>50</v>
      </c>
      <c r="B214" s="1" t="s">
        <v>14</v>
      </c>
      <c r="C214" s="1" t="s">
        <v>295</v>
      </c>
      <c r="D214" s="1" t="s">
        <v>16</v>
      </c>
      <c r="E214" s="1" t="s">
        <v>17</v>
      </c>
      <c r="F214" s="1" t="s">
        <v>29</v>
      </c>
      <c r="G214" s="1" t="s">
        <v>61</v>
      </c>
      <c r="H214" s="1" t="s">
        <v>361</v>
      </c>
      <c r="I214" s="1" t="s">
        <v>26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0</v>
      </c>
      <c r="AJ214" s="1">
        <v>0</v>
      </c>
    </row>
    <row r="215" spans="1:36" x14ac:dyDescent="0.3">
      <c r="A215" s="1">
        <v>51</v>
      </c>
      <c r="B215" s="1" t="s">
        <v>14</v>
      </c>
      <c r="C215" s="1" t="s">
        <v>295</v>
      </c>
      <c r="D215" s="1" t="s">
        <v>16</v>
      </c>
      <c r="E215" s="1" t="s">
        <v>17</v>
      </c>
      <c r="F215" s="1" t="s">
        <v>29</v>
      </c>
      <c r="G215" s="1" t="s">
        <v>61</v>
      </c>
      <c r="H215" s="1" t="s">
        <v>362</v>
      </c>
      <c r="I215" s="1" t="s">
        <v>26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0</v>
      </c>
      <c r="AJ215" s="1">
        <v>0</v>
      </c>
    </row>
    <row r="216" spans="1:36" x14ac:dyDescent="0.3">
      <c r="A216" s="1">
        <v>52</v>
      </c>
      <c r="B216" s="1" t="s">
        <v>14</v>
      </c>
      <c r="C216" s="1" t="s">
        <v>295</v>
      </c>
      <c r="D216" s="1" t="s">
        <v>16</v>
      </c>
      <c r="E216" s="1" t="s">
        <v>17</v>
      </c>
      <c r="F216" s="1" t="s">
        <v>29</v>
      </c>
      <c r="G216" s="1" t="s">
        <v>363</v>
      </c>
      <c r="H216" s="1" t="s">
        <v>364</v>
      </c>
      <c r="I216" s="1" t="s">
        <v>21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0</v>
      </c>
      <c r="AJ216" s="1">
        <v>0</v>
      </c>
    </row>
    <row r="217" spans="1:36" x14ac:dyDescent="0.3">
      <c r="A217" s="1">
        <v>53</v>
      </c>
      <c r="B217" s="1" t="s">
        <v>14</v>
      </c>
      <c r="C217" s="1" t="s">
        <v>295</v>
      </c>
      <c r="D217" s="1" t="s">
        <v>16</v>
      </c>
      <c r="E217" s="1" t="s">
        <v>17</v>
      </c>
      <c r="F217" s="1" t="s">
        <v>37</v>
      </c>
      <c r="G217" s="1" t="s">
        <v>83</v>
      </c>
      <c r="H217" s="1" t="s">
        <v>365</v>
      </c>
      <c r="I217" s="1" t="s">
        <v>21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0</v>
      </c>
      <c r="AJ217" s="1">
        <v>0</v>
      </c>
    </row>
    <row r="218" spans="1:36" x14ac:dyDescent="0.3">
      <c r="A218" s="1">
        <v>54</v>
      </c>
      <c r="B218" s="1" t="s">
        <v>14</v>
      </c>
      <c r="C218" s="1" t="s">
        <v>295</v>
      </c>
      <c r="D218" s="1" t="s">
        <v>16</v>
      </c>
      <c r="E218" s="1" t="s">
        <v>17</v>
      </c>
      <c r="F218" s="1" t="s">
        <v>29</v>
      </c>
      <c r="G218" s="1" t="s">
        <v>44</v>
      </c>
      <c r="H218" s="1" t="s">
        <v>366</v>
      </c>
      <c r="I218" s="1" t="s">
        <v>21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0</v>
      </c>
      <c r="AJ218" s="1">
        <v>0</v>
      </c>
    </row>
    <row r="219" spans="1:36" x14ac:dyDescent="0.3">
      <c r="A219" s="1">
        <v>55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29</v>
      </c>
      <c r="G219" s="1" t="s">
        <v>44</v>
      </c>
      <c r="H219" s="1" t="s">
        <v>367</v>
      </c>
      <c r="I219" s="1" t="s">
        <v>21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x14ac:dyDescent="0.3">
      <c r="A220" s="1">
        <v>56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18</v>
      </c>
      <c r="G220" s="1" t="s">
        <v>368</v>
      </c>
      <c r="H220" s="1" t="s">
        <v>369</v>
      </c>
      <c r="I220" s="1" t="s">
        <v>21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x14ac:dyDescent="0.3">
      <c r="A221" s="1">
        <v>57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18</v>
      </c>
      <c r="G221" s="1" t="s">
        <v>368</v>
      </c>
      <c r="H221" s="1" t="s">
        <v>370</v>
      </c>
      <c r="I221" s="1" t="s">
        <v>21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x14ac:dyDescent="0.3">
      <c r="A222" s="1">
        <v>58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18</v>
      </c>
      <c r="G222" s="1" t="s">
        <v>368</v>
      </c>
      <c r="H222" s="1" t="s">
        <v>371</v>
      </c>
      <c r="I222" s="1" t="s">
        <v>21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x14ac:dyDescent="0.3">
      <c r="A223" s="1">
        <v>59</v>
      </c>
      <c r="B223" s="1" t="s">
        <v>14</v>
      </c>
      <c r="C223" s="1" t="s">
        <v>295</v>
      </c>
      <c r="D223" s="1" t="s">
        <v>16</v>
      </c>
      <c r="E223" s="1" t="s">
        <v>17</v>
      </c>
      <c r="F223" s="1" t="s">
        <v>29</v>
      </c>
      <c r="G223" s="1" t="s">
        <v>372</v>
      </c>
      <c r="H223" s="1" t="s">
        <v>373</v>
      </c>
      <c r="I223" s="1" t="s">
        <v>26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0</v>
      </c>
      <c r="AJ223" s="1">
        <v>0</v>
      </c>
    </row>
    <row r="224" spans="1:36" x14ac:dyDescent="0.3">
      <c r="A224" s="1">
        <v>60</v>
      </c>
      <c r="B224" s="1" t="s">
        <v>14</v>
      </c>
      <c r="C224" s="1" t="s">
        <v>295</v>
      </c>
      <c r="D224" s="1" t="s">
        <v>16</v>
      </c>
      <c r="E224" s="1" t="s">
        <v>17</v>
      </c>
      <c r="F224" s="1" t="s">
        <v>29</v>
      </c>
      <c r="G224" s="1" t="s">
        <v>372</v>
      </c>
      <c r="H224" s="1" t="s">
        <v>374</v>
      </c>
      <c r="I224" s="1" t="s">
        <v>26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0</v>
      </c>
      <c r="AJ224" s="1">
        <v>0</v>
      </c>
    </row>
    <row r="225" spans="1:36" x14ac:dyDescent="0.3">
      <c r="A225" s="2"/>
      <c r="B225" s="2" t="s">
        <v>47</v>
      </c>
      <c r="C225" s="2" t="s">
        <v>295</v>
      </c>
      <c r="D225" s="2"/>
      <c r="E225" s="2"/>
      <c r="F225" s="2"/>
      <c r="G225" s="2"/>
      <c r="H225" s="2"/>
      <c r="I225" s="2"/>
      <c r="J225" s="2"/>
      <c r="K225" s="2">
        <v>41557</v>
      </c>
      <c r="L225" s="2">
        <v>41557</v>
      </c>
      <c r="M225" s="2">
        <v>4917328</v>
      </c>
      <c r="N225" s="2">
        <v>0</v>
      </c>
      <c r="O225" s="2">
        <v>0</v>
      </c>
      <c r="P225" s="2">
        <v>0</v>
      </c>
      <c r="Q225" s="2">
        <v>7000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4924328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4924328</v>
      </c>
      <c r="AJ225" s="2"/>
    </row>
    <row r="226" spans="1:36" x14ac:dyDescent="0.3">
      <c r="A226" s="1">
        <v>1</v>
      </c>
      <c r="B226" s="1" t="s">
        <v>14</v>
      </c>
      <c r="C226" s="1" t="s">
        <v>375</v>
      </c>
      <c r="D226" s="1" t="s">
        <v>16</v>
      </c>
      <c r="E226" s="1" t="s">
        <v>32</v>
      </c>
      <c r="F226" s="1" t="s">
        <v>118</v>
      </c>
      <c r="G226" s="1" t="s">
        <v>164</v>
      </c>
      <c r="H226" s="1" t="s">
        <v>376</v>
      </c>
      <c r="I226" s="1" t="s">
        <v>26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x14ac:dyDescent="0.3">
      <c r="A227" s="1">
        <v>2</v>
      </c>
      <c r="B227" s="1" t="s">
        <v>14</v>
      </c>
      <c r="C227" s="1" t="s">
        <v>375</v>
      </c>
      <c r="D227" s="1" t="s">
        <v>16</v>
      </c>
      <c r="E227" s="1" t="s">
        <v>17</v>
      </c>
      <c r="F227" s="1" t="s">
        <v>49</v>
      </c>
      <c r="G227" s="1" t="s">
        <v>63</v>
      </c>
      <c r="H227" s="1" t="s">
        <v>377</v>
      </c>
      <c r="I227" s="1" t="s">
        <v>49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1">
        <v>3</v>
      </c>
      <c r="B228" s="1" t="s">
        <v>14</v>
      </c>
      <c r="C228" s="1" t="s">
        <v>375</v>
      </c>
      <c r="D228" s="1" t="s">
        <v>16</v>
      </c>
      <c r="E228" s="1" t="s">
        <v>17</v>
      </c>
      <c r="F228" s="1" t="s">
        <v>29</v>
      </c>
      <c r="G228" s="1" t="s">
        <v>61</v>
      </c>
      <c r="H228" s="1" t="s">
        <v>378</v>
      </c>
      <c r="I228" s="1" t="s">
        <v>26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0</v>
      </c>
      <c r="AJ228" s="1">
        <v>0</v>
      </c>
    </row>
    <row r="229" spans="1:36" x14ac:dyDescent="0.3">
      <c r="A229" s="1">
        <v>4</v>
      </c>
      <c r="B229" s="1" t="s">
        <v>14</v>
      </c>
      <c r="C229" s="1" t="s">
        <v>375</v>
      </c>
      <c r="D229" s="1" t="s">
        <v>16</v>
      </c>
      <c r="E229" s="1" t="s">
        <v>17</v>
      </c>
      <c r="F229" s="1" t="s">
        <v>29</v>
      </c>
      <c r="G229" s="1" t="s">
        <v>61</v>
      </c>
      <c r="H229" s="1" t="s">
        <v>379</v>
      </c>
      <c r="I229" s="1" t="s">
        <v>26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0</v>
      </c>
      <c r="AJ229" s="1">
        <v>0</v>
      </c>
    </row>
    <row r="230" spans="1:36" x14ac:dyDescent="0.3">
      <c r="A230" s="1">
        <v>5</v>
      </c>
      <c r="B230" s="1" t="s">
        <v>14</v>
      </c>
      <c r="C230" s="1" t="s">
        <v>375</v>
      </c>
      <c r="D230" s="1" t="s">
        <v>16</v>
      </c>
      <c r="E230" s="1" t="s">
        <v>17</v>
      </c>
      <c r="F230" s="1" t="s">
        <v>29</v>
      </c>
      <c r="G230" s="1" t="s">
        <v>61</v>
      </c>
      <c r="H230" s="1" t="s">
        <v>380</v>
      </c>
      <c r="I230" s="1" t="s">
        <v>26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x14ac:dyDescent="0.3">
      <c r="A231" s="1">
        <v>6</v>
      </c>
      <c r="B231" s="1" t="s">
        <v>14</v>
      </c>
      <c r="C231" s="1" t="s">
        <v>375</v>
      </c>
      <c r="D231" s="1" t="s">
        <v>16</v>
      </c>
      <c r="E231" s="1" t="s">
        <v>17</v>
      </c>
      <c r="F231" s="1" t="s">
        <v>29</v>
      </c>
      <c r="G231" s="1" t="s">
        <v>61</v>
      </c>
      <c r="H231" s="1" t="s">
        <v>381</v>
      </c>
      <c r="I231" s="1" t="s">
        <v>26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x14ac:dyDescent="0.3">
      <c r="A232" s="1">
        <v>7</v>
      </c>
      <c r="B232" s="1" t="s">
        <v>14</v>
      </c>
      <c r="C232" s="1" t="s">
        <v>375</v>
      </c>
      <c r="D232" s="1" t="s">
        <v>16</v>
      </c>
      <c r="E232" s="1" t="s">
        <v>17</v>
      </c>
      <c r="F232" s="1" t="s">
        <v>18</v>
      </c>
      <c r="G232" s="1" t="s">
        <v>69</v>
      </c>
      <c r="H232" s="1" t="s">
        <v>382</v>
      </c>
      <c r="I232" s="1" t="s">
        <v>21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x14ac:dyDescent="0.3">
      <c r="A233" s="1">
        <v>8</v>
      </c>
      <c r="B233" s="1" t="s">
        <v>14</v>
      </c>
      <c r="C233" s="1" t="s">
        <v>375</v>
      </c>
      <c r="D233" s="1" t="s">
        <v>16</v>
      </c>
      <c r="E233" s="1" t="s">
        <v>17</v>
      </c>
      <c r="F233" s="1" t="s">
        <v>29</v>
      </c>
      <c r="G233" s="1" t="s">
        <v>61</v>
      </c>
      <c r="H233" s="1" t="s">
        <v>383</v>
      </c>
      <c r="I233" s="1" t="s">
        <v>26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x14ac:dyDescent="0.3">
      <c r="A234" s="1">
        <v>9</v>
      </c>
      <c r="B234" s="1" t="s">
        <v>14</v>
      </c>
      <c r="C234" s="1" t="s">
        <v>375</v>
      </c>
      <c r="D234" s="1" t="s">
        <v>16</v>
      </c>
      <c r="E234" s="1" t="s">
        <v>17</v>
      </c>
      <c r="F234" s="1" t="s">
        <v>29</v>
      </c>
      <c r="G234" s="1" t="s">
        <v>61</v>
      </c>
      <c r="H234" s="1" t="s">
        <v>384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x14ac:dyDescent="0.3">
      <c r="A235" s="1">
        <v>10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29</v>
      </c>
      <c r="G235" s="1" t="s">
        <v>61</v>
      </c>
      <c r="H235" s="1" t="s">
        <v>385</v>
      </c>
      <c r="I235" s="1" t="s">
        <v>26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x14ac:dyDescent="0.3">
      <c r="A236" s="1">
        <v>11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18</v>
      </c>
      <c r="G236" s="1" t="s">
        <v>19</v>
      </c>
      <c r="H236" s="1" t="s">
        <v>386</v>
      </c>
      <c r="I236" s="1" t="s">
        <v>198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x14ac:dyDescent="0.3">
      <c r="A237" s="1">
        <v>12</v>
      </c>
      <c r="B237" s="1" t="s">
        <v>14</v>
      </c>
      <c r="C237" s="1" t="s">
        <v>375</v>
      </c>
      <c r="D237" s="1" t="s">
        <v>387</v>
      </c>
      <c r="E237" s="1" t="s">
        <v>17</v>
      </c>
      <c r="F237" s="1" t="s">
        <v>29</v>
      </c>
      <c r="G237" s="1" t="s">
        <v>79</v>
      </c>
      <c r="H237" s="1" t="s">
        <v>388</v>
      </c>
      <c r="I237" s="1" t="s">
        <v>26</v>
      </c>
      <c r="J237" s="1">
        <v>20</v>
      </c>
      <c r="K237" s="1">
        <v>1415</v>
      </c>
      <c r="L237" s="1">
        <v>1415</v>
      </c>
      <c r="M237" s="1">
        <v>280000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280000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280000</v>
      </c>
      <c r="AJ237" s="1">
        <v>197</v>
      </c>
    </row>
    <row r="238" spans="1:36" x14ac:dyDescent="0.3">
      <c r="A238" s="1">
        <v>13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18</v>
      </c>
      <c r="G238" s="1" t="s">
        <v>104</v>
      </c>
      <c r="H238" s="1" t="s">
        <v>390</v>
      </c>
      <c r="I238" s="1" t="s">
        <v>21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x14ac:dyDescent="0.3">
      <c r="A239" s="1">
        <v>14</v>
      </c>
      <c r="B239" s="1" t="s">
        <v>14</v>
      </c>
      <c r="C239" s="1" t="s">
        <v>375</v>
      </c>
      <c r="D239" s="1" t="s">
        <v>391</v>
      </c>
      <c r="E239" s="1" t="s">
        <v>17</v>
      </c>
      <c r="F239" s="1" t="s">
        <v>29</v>
      </c>
      <c r="G239" s="1" t="s">
        <v>30</v>
      </c>
      <c r="H239" s="1" t="s">
        <v>392</v>
      </c>
      <c r="I239" s="1" t="s">
        <v>21</v>
      </c>
      <c r="J239" s="1">
        <v>19</v>
      </c>
      <c r="K239" s="1">
        <v>2937</v>
      </c>
      <c r="L239" s="1">
        <v>2937</v>
      </c>
      <c r="M239" s="1">
        <v>407000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407000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407000</v>
      </c>
      <c r="AJ239" s="1">
        <v>138</v>
      </c>
    </row>
    <row r="240" spans="1:36" x14ac:dyDescent="0.3">
      <c r="A240" s="1">
        <v>15</v>
      </c>
      <c r="B240" s="1" t="s">
        <v>14</v>
      </c>
      <c r="C240" s="1" t="s">
        <v>375</v>
      </c>
      <c r="D240" s="1" t="s">
        <v>16</v>
      </c>
      <c r="E240" s="1" t="s">
        <v>17</v>
      </c>
      <c r="F240" s="1" t="s">
        <v>29</v>
      </c>
      <c r="G240" s="1" t="s">
        <v>195</v>
      </c>
      <c r="H240" s="1" t="s">
        <v>393</v>
      </c>
      <c r="I240" s="1" t="s">
        <v>26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x14ac:dyDescent="0.3">
      <c r="A241" s="1">
        <v>16</v>
      </c>
      <c r="B241" s="1" t="s">
        <v>14</v>
      </c>
      <c r="C241" s="1" t="s">
        <v>375</v>
      </c>
      <c r="D241" s="1" t="s">
        <v>410</v>
      </c>
      <c r="E241" s="1" t="s">
        <v>17</v>
      </c>
      <c r="F241" s="1" t="s">
        <v>29</v>
      </c>
      <c r="G241" s="1" t="s">
        <v>30</v>
      </c>
      <c r="H241" s="1" t="s">
        <v>395</v>
      </c>
      <c r="I241" s="1" t="s">
        <v>26</v>
      </c>
      <c r="J241" s="1">
        <v>13</v>
      </c>
      <c r="K241" s="1">
        <v>1390</v>
      </c>
      <c r="L241" s="1">
        <v>1390</v>
      </c>
      <c r="M241" s="1">
        <v>166000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166000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166000</v>
      </c>
      <c r="AJ241" s="1">
        <v>119</v>
      </c>
    </row>
    <row r="242" spans="1:36" x14ac:dyDescent="0.3">
      <c r="A242" s="1">
        <v>17</v>
      </c>
      <c r="B242" s="1" t="s">
        <v>14</v>
      </c>
      <c r="C242" s="1" t="s">
        <v>375</v>
      </c>
      <c r="D242" s="1" t="s">
        <v>16</v>
      </c>
      <c r="E242" s="1" t="s">
        <v>17</v>
      </c>
      <c r="F242" s="1" t="s">
        <v>37</v>
      </c>
      <c r="G242" s="1" t="s">
        <v>83</v>
      </c>
      <c r="H242" s="1" t="s">
        <v>396</v>
      </c>
      <c r="I242" s="1" t="s">
        <v>198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0</v>
      </c>
      <c r="AJ242" s="1">
        <v>0</v>
      </c>
    </row>
    <row r="243" spans="1:36" x14ac:dyDescent="0.3">
      <c r="A243" s="1">
        <v>18</v>
      </c>
      <c r="B243" s="1" t="s">
        <v>14</v>
      </c>
      <c r="C243" s="1" t="s">
        <v>375</v>
      </c>
      <c r="D243" s="1" t="s">
        <v>16</v>
      </c>
      <c r="E243" s="1" t="s">
        <v>17</v>
      </c>
      <c r="F243" s="1" t="s">
        <v>37</v>
      </c>
      <c r="G243" s="1" t="s">
        <v>38</v>
      </c>
      <c r="H243" s="1" t="s">
        <v>397</v>
      </c>
      <c r="I243" s="1" t="s">
        <v>21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19</v>
      </c>
      <c r="B244" s="1" t="s">
        <v>14</v>
      </c>
      <c r="C244" s="1" t="s">
        <v>375</v>
      </c>
      <c r="D244" s="1" t="s">
        <v>402</v>
      </c>
      <c r="E244" s="1" t="s">
        <v>17</v>
      </c>
      <c r="F244" s="1" t="s">
        <v>49</v>
      </c>
      <c r="G244" s="1" t="s">
        <v>101</v>
      </c>
      <c r="H244" s="1" t="s">
        <v>399</v>
      </c>
      <c r="I244" s="1" t="s">
        <v>49</v>
      </c>
      <c r="J244" s="1">
        <v>14</v>
      </c>
      <c r="K244" s="1">
        <v>1615</v>
      </c>
      <c r="L244" s="1">
        <v>1615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20</v>
      </c>
      <c r="B245" s="1" t="s">
        <v>14</v>
      </c>
      <c r="C245" s="1" t="s">
        <v>375</v>
      </c>
      <c r="D245" s="1" t="s">
        <v>400</v>
      </c>
      <c r="E245" s="1" t="s">
        <v>17</v>
      </c>
      <c r="F245" s="1" t="s">
        <v>29</v>
      </c>
      <c r="G245" s="1" t="s">
        <v>61</v>
      </c>
      <c r="H245" s="1" t="s">
        <v>401</v>
      </c>
      <c r="I245" s="1" t="s">
        <v>26</v>
      </c>
      <c r="J245" s="1">
        <v>22</v>
      </c>
      <c r="K245" s="1">
        <v>2648</v>
      </c>
      <c r="L245" s="1">
        <v>2648</v>
      </c>
      <c r="M245" s="1">
        <v>316500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316500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316500</v>
      </c>
      <c r="AJ245" s="1">
        <v>119</v>
      </c>
    </row>
    <row r="246" spans="1:36" x14ac:dyDescent="0.3">
      <c r="A246" s="1">
        <v>21</v>
      </c>
      <c r="B246" s="1" t="s">
        <v>14</v>
      </c>
      <c r="C246" s="1" t="s">
        <v>375</v>
      </c>
      <c r="D246" s="1" t="s">
        <v>572</v>
      </c>
      <c r="E246" s="1" t="s">
        <v>17</v>
      </c>
      <c r="F246" s="1" t="s">
        <v>18</v>
      </c>
      <c r="G246" s="1" t="s">
        <v>69</v>
      </c>
      <c r="H246" s="1" t="s">
        <v>403</v>
      </c>
      <c r="I246" s="1" t="s">
        <v>21</v>
      </c>
      <c r="J246" s="1">
        <v>8</v>
      </c>
      <c r="K246" s="1">
        <v>1011</v>
      </c>
      <c r="L246" s="1">
        <v>1011</v>
      </c>
      <c r="M246" s="1">
        <v>120000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120000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120000</v>
      </c>
      <c r="AJ246" s="1">
        <v>118</v>
      </c>
    </row>
    <row r="247" spans="1:36" x14ac:dyDescent="0.3">
      <c r="A247" s="1">
        <v>22</v>
      </c>
      <c r="B247" s="1" t="s">
        <v>14</v>
      </c>
      <c r="C247" s="1" t="s">
        <v>375</v>
      </c>
      <c r="D247" s="1" t="s">
        <v>394</v>
      </c>
      <c r="E247" s="1" t="s">
        <v>17</v>
      </c>
      <c r="F247" s="1" t="s">
        <v>29</v>
      </c>
      <c r="G247" s="1" t="s">
        <v>129</v>
      </c>
      <c r="H247" s="1" t="s">
        <v>405</v>
      </c>
      <c r="I247" s="1" t="s">
        <v>21</v>
      </c>
      <c r="J247" s="1">
        <v>19</v>
      </c>
      <c r="K247" s="1">
        <v>2218</v>
      </c>
      <c r="L247" s="1">
        <v>2218</v>
      </c>
      <c r="M247" s="1">
        <v>340000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340000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340000</v>
      </c>
      <c r="AJ247" s="1">
        <v>153</v>
      </c>
    </row>
    <row r="248" spans="1:36" x14ac:dyDescent="0.3">
      <c r="A248" s="1">
        <v>23</v>
      </c>
      <c r="B248" s="1" t="s">
        <v>14</v>
      </c>
      <c r="C248" s="1" t="s">
        <v>375</v>
      </c>
      <c r="D248" s="1" t="s">
        <v>406</v>
      </c>
      <c r="E248" s="1" t="s">
        <v>17</v>
      </c>
      <c r="F248" s="1" t="s">
        <v>29</v>
      </c>
      <c r="G248" s="1" t="s">
        <v>61</v>
      </c>
      <c r="H248" s="1" t="s">
        <v>407</v>
      </c>
      <c r="I248" s="1" t="s">
        <v>26</v>
      </c>
      <c r="J248" s="1">
        <v>18</v>
      </c>
      <c r="K248" s="1">
        <v>2468</v>
      </c>
      <c r="L248" s="1">
        <v>2468</v>
      </c>
      <c r="M248" s="1">
        <v>300000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300000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300000</v>
      </c>
      <c r="AJ248" s="1">
        <v>121</v>
      </c>
    </row>
    <row r="249" spans="1:36" x14ac:dyDescent="0.3">
      <c r="A249" s="1">
        <v>24</v>
      </c>
      <c r="B249" s="1" t="s">
        <v>14</v>
      </c>
      <c r="C249" s="1" t="s">
        <v>375</v>
      </c>
      <c r="D249" s="1" t="s">
        <v>574</v>
      </c>
      <c r="E249" s="1" t="s">
        <v>17</v>
      </c>
      <c r="F249" s="1" t="s">
        <v>29</v>
      </c>
      <c r="G249" s="1" t="s">
        <v>61</v>
      </c>
      <c r="H249" s="1" t="s">
        <v>409</v>
      </c>
      <c r="I249" s="1" t="s">
        <v>26</v>
      </c>
      <c r="J249" s="1">
        <v>21</v>
      </c>
      <c r="K249" s="1">
        <v>2460</v>
      </c>
      <c r="L249" s="1">
        <v>2460</v>
      </c>
      <c r="M249" s="1">
        <v>277000</v>
      </c>
      <c r="N249" s="1">
        <v>0</v>
      </c>
      <c r="O249" s="1">
        <v>0</v>
      </c>
      <c r="P249" s="1">
        <v>0</v>
      </c>
      <c r="Q249" s="1">
        <v>4000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281000</v>
      </c>
      <c r="X249" s="1">
        <v>0</v>
      </c>
      <c r="Y249" s="1">
        <v>0</v>
      </c>
      <c r="Z249" s="1">
        <v>2800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2800</v>
      </c>
      <c r="AI249" s="7">
        <v>283800</v>
      </c>
      <c r="AJ249" s="1">
        <v>112</v>
      </c>
    </row>
    <row r="250" spans="1:36" x14ac:dyDescent="0.3">
      <c r="A250" s="1">
        <v>25</v>
      </c>
      <c r="B250" s="1" t="s">
        <v>14</v>
      </c>
      <c r="C250" s="1" t="s">
        <v>375</v>
      </c>
      <c r="D250" s="1" t="s">
        <v>90</v>
      </c>
      <c r="E250" s="1" t="s">
        <v>17</v>
      </c>
      <c r="F250" s="1" t="s">
        <v>29</v>
      </c>
      <c r="G250" s="1" t="s">
        <v>61</v>
      </c>
      <c r="H250" s="1" t="s">
        <v>411</v>
      </c>
      <c r="I250" s="1" t="s">
        <v>26</v>
      </c>
      <c r="J250" s="1">
        <v>20</v>
      </c>
      <c r="K250" s="1">
        <v>1646</v>
      </c>
      <c r="L250" s="1">
        <v>1646</v>
      </c>
      <c r="M250" s="1">
        <v>240000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240000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240000</v>
      </c>
      <c r="AJ250" s="1">
        <v>145</v>
      </c>
    </row>
    <row r="251" spans="1:36" x14ac:dyDescent="0.3">
      <c r="A251" s="1">
        <v>26</v>
      </c>
      <c r="B251" s="1" t="s">
        <v>14</v>
      </c>
      <c r="C251" s="1" t="s">
        <v>375</v>
      </c>
      <c r="D251" s="1" t="s">
        <v>599</v>
      </c>
      <c r="E251" s="1" t="s">
        <v>17</v>
      </c>
      <c r="F251" s="1" t="s">
        <v>29</v>
      </c>
      <c r="G251" s="1" t="s">
        <v>61</v>
      </c>
      <c r="H251" s="1" t="s">
        <v>413</v>
      </c>
      <c r="I251" s="1" t="s">
        <v>26</v>
      </c>
      <c r="J251" s="1">
        <v>19</v>
      </c>
      <c r="K251" s="1">
        <v>1752</v>
      </c>
      <c r="L251" s="1">
        <v>1752</v>
      </c>
      <c r="M251" s="1">
        <v>240000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240000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240000</v>
      </c>
      <c r="AJ251" s="1">
        <v>136</v>
      </c>
    </row>
    <row r="252" spans="1:36" x14ac:dyDescent="0.3">
      <c r="A252" s="1">
        <v>27</v>
      </c>
      <c r="B252" s="1" t="s">
        <v>14</v>
      </c>
      <c r="C252" s="1" t="s">
        <v>375</v>
      </c>
      <c r="D252" s="1" t="s">
        <v>414</v>
      </c>
      <c r="E252" s="1" t="s">
        <v>32</v>
      </c>
      <c r="F252" s="1" t="s">
        <v>29</v>
      </c>
      <c r="G252" s="1" t="s">
        <v>33</v>
      </c>
      <c r="H252" s="1" t="s">
        <v>415</v>
      </c>
      <c r="I252" s="1" t="s">
        <v>26</v>
      </c>
      <c r="J252" s="1">
        <v>22</v>
      </c>
      <c r="K252" s="1">
        <v>2661</v>
      </c>
      <c r="L252" s="1">
        <v>2661</v>
      </c>
      <c r="M252" s="1">
        <v>240000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240000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240000</v>
      </c>
      <c r="AJ252" s="1">
        <v>90</v>
      </c>
    </row>
    <row r="253" spans="1:36" x14ac:dyDescent="0.3">
      <c r="A253" s="1">
        <v>28</v>
      </c>
      <c r="B253" s="1" t="s">
        <v>14</v>
      </c>
      <c r="C253" s="1" t="s">
        <v>375</v>
      </c>
      <c r="D253" s="1" t="s">
        <v>16</v>
      </c>
      <c r="E253" s="1" t="s">
        <v>17</v>
      </c>
      <c r="F253" s="1" t="s">
        <v>37</v>
      </c>
      <c r="G253" s="1" t="s">
        <v>123</v>
      </c>
      <c r="H253" s="1" t="s">
        <v>417</v>
      </c>
      <c r="I253" s="1" t="s">
        <v>21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0</v>
      </c>
      <c r="AJ253" s="1">
        <v>0</v>
      </c>
    </row>
    <row r="254" spans="1:36" x14ac:dyDescent="0.3">
      <c r="A254" s="1">
        <v>29</v>
      </c>
      <c r="B254" s="1" t="s">
        <v>14</v>
      </c>
      <c r="C254" s="1" t="s">
        <v>375</v>
      </c>
      <c r="D254" s="1" t="s">
        <v>416</v>
      </c>
      <c r="E254" s="1" t="s">
        <v>17</v>
      </c>
      <c r="F254" s="1" t="s">
        <v>29</v>
      </c>
      <c r="G254" s="1" t="s">
        <v>144</v>
      </c>
      <c r="H254" s="1" t="s">
        <v>418</v>
      </c>
      <c r="I254" s="1" t="s">
        <v>21</v>
      </c>
      <c r="J254" s="1">
        <v>20</v>
      </c>
      <c r="K254" s="1">
        <v>1575</v>
      </c>
      <c r="L254" s="1">
        <v>1575</v>
      </c>
      <c r="M254" s="1">
        <v>450000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450000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450000</v>
      </c>
      <c r="AJ254" s="1">
        <v>285</v>
      </c>
    </row>
    <row r="255" spans="1:36" x14ac:dyDescent="0.3">
      <c r="A255" s="1">
        <v>30</v>
      </c>
      <c r="B255" s="1" t="s">
        <v>14</v>
      </c>
      <c r="C255" s="1" t="s">
        <v>375</v>
      </c>
      <c r="D255" s="1" t="s">
        <v>16</v>
      </c>
      <c r="E255" s="1" t="s">
        <v>17</v>
      </c>
      <c r="F255" s="1" t="s">
        <v>29</v>
      </c>
      <c r="G255" s="1" t="s">
        <v>61</v>
      </c>
      <c r="H255" s="1" t="s">
        <v>419</v>
      </c>
      <c r="I255" s="1" t="s">
        <v>26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0</v>
      </c>
      <c r="AJ255" s="1">
        <v>0</v>
      </c>
    </row>
    <row r="256" spans="1:36" x14ac:dyDescent="0.3">
      <c r="A256" s="1">
        <v>31</v>
      </c>
      <c r="B256" s="1" t="s">
        <v>14</v>
      </c>
      <c r="C256" s="1" t="s">
        <v>375</v>
      </c>
      <c r="D256" s="1" t="s">
        <v>16</v>
      </c>
      <c r="E256" s="1" t="s">
        <v>17</v>
      </c>
      <c r="F256" s="1" t="s">
        <v>29</v>
      </c>
      <c r="G256" s="1" t="s">
        <v>61</v>
      </c>
      <c r="H256" s="1" t="s">
        <v>420</v>
      </c>
      <c r="I256" s="1" t="s">
        <v>26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0</v>
      </c>
      <c r="AJ256" s="1">
        <v>0</v>
      </c>
    </row>
    <row r="257" spans="1:36" x14ac:dyDescent="0.3">
      <c r="A257" s="1">
        <v>32</v>
      </c>
      <c r="B257" s="1" t="s">
        <v>14</v>
      </c>
      <c r="C257" s="1" t="s">
        <v>375</v>
      </c>
      <c r="D257" s="1" t="s">
        <v>16</v>
      </c>
      <c r="E257" s="1" t="s">
        <v>17</v>
      </c>
      <c r="F257" s="1" t="s">
        <v>29</v>
      </c>
      <c r="G257" s="1" t="s">
        <v>44</v>
      </c>
      <c r="H257" s="1" t="s">
        <v>421</v>
      </c>
      <c r="I257" s="1" t="s">
        <v>21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0</v>
      </c>
      <c r="AJ257" s="1">
        <v>0</v>
      </c>
    </row>
    <row r="258" spans="1:36" x14ac:dyDescent="0.3">
      <c r="A258" s="1">
        <v>33</v>
      </c>
      <c r="B258" s="1" t="s">
        <v>14</v>
      </c>
      <c r="C258" s="1" t="s">
        <v>375</v>
      </c>
      <c r="D258" s="1" t="s">
        <v>16</v>
      </c>
      <c r="E258" s="1" t="s">
        <v>17</v>
      </c>
      <c r="F258" s="1" t="s">
        <v>29</v>
      </c>
      <c r="G258" s="1" t="s">
        <v>44</v>
      </c>
      <c r="H258" s="1" t="s">
        <v>422</v>
      </c>
      <c r="I258" s="1" t="s">
        <v>21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0</v>
      </c>
      <c r="AJ258" s="1">
        <v>0</v>
      </c>
    </row>
    <row r="259" spans="1:36" x14ac:dyDescent="0.3">
      <c r="A259" s="1">
        <v>34</v>
      </c>
      <c r="B259" s="1" t="s">
        <v>14</v>
      </c>
      <c r="C259" s="1" t="s">
        <v>375</v>
      </c>
      <c r="D259" s="1" t="s">
        <v>16</v>
      </c>
      <c r="E259" s="1" t="s">
        <v>17</v>
      </c>
      <c r="F259" s="1" t="s">
        <v>18</v>
      </c>
      <c r="G259" s="1" t="s">
        <v>368</v>
      </c>
      <c r="H259" s="1" t="s">
        <v>423</v>
      </c>
      <c r="I259" s="1" t="s">
        <v>21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0</v>
      </c>
      <c r="AJ259" s="1">
        <v>0</v>
      </c>
    </row>
    <row r="260" spans="1:36" x14ac:dyDescent="0.3">
      <c r="A260" s="1">
        <v>35</v>
      </c>
      <c r="B260" s="1" t="s">
        <v>14</v>
      </c>
      <c r="C260" s="1" t="s">
        <v>375</v>
      </c>
      <c r="D260" s="1" t="s">
        <v>16</v>
      </c>
      <c r="E260" s="1" t="s">
        <v>17</v>
      </c>
      <c r="F260" s="1" t="s">
        <v>18</v>
      </c>
      <c r="G260" s="1" t="s">
        <v>368</v>
      </c>
      <c r="H260" s="1" t="s">
        <v>424</v>
      </c>
      <c r="I260" s="1" t="s">
        <v>21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0</v>
      </c>
      <c r="AJ260" s="1">
        <v>0</v>
      </c>
    </row>
    <row r="261" spans="1:36" x14ac:dyDescent="0.3">
      <c r="A261" s="1">
        <v>36</v>
      </c>
      <c r="B261" s="1" t="s">
        <v>14</v>
      </c>
      <c r="C261" s="1" t="s">
        <v>375</v>
      </c>
      <c r="D261" s="1" t="s">
        <v>16</v>
      </c>
      <c r="E261" s="1" t="s">
        <v>17</v>
      </c>
      <c r="F261" s="1" t="s">
        <v>18</v>
      </c>
      <c r="G261" s="1" t="s">
        <v>368</v>
      </c>
      <c r="H261" s="1" t="s">
        <v>425</v>
      </c>
      <c r="I261" s="1" t="s">
        <v>21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0</v>
      </c>
      <c r="AJ261" s="1">
        <v>0</v>
      </c>
    </row>
    <row r="262" spans="1:36" x14ac:dyDescent="0.3">
      <c r="A262" s="2"/>
      <c r="B262" s="2" t="s">
        <v>47</v>
      </c>
      <c r="C262" s="2" t="s">
        <v>375</v>
      </c>
      <c r="D262" s="2"/>
      <c r="E262" s="2"/>
      <c r="F262" s="2"/>
      <c r="G262" s="2"/>
      <c r="H262" s="2"/>
      <c r="I262" s="2"/>
      <c r="J262" s="2"/>
      <c r="K262" s="2">
        <v>25796</v>
      </c>
      <c r="L262" s="2">
        <v>25796</v>
      </c>
      <c r="M262" s="2">
        <v>3376500</v>
      </c>
      <c r="N262" s="2">
        <v>0</v>
      </c>
      <c r="O262" s="2">
        <v>0</v>
      </c>
      <c r="P262" s="2">
        <v>0</v>
      </c>
      <c r="Q262" s="2">
        <v>4000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3380500</v>
      </c>
      <c r="X262" s="2">
        <v>0</v>
      </c>
      <c r="Y262" s="2">
        <v>0</v>
      </c>
      <c r="Z262" s="2">
        <v>2800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2800</v>
      </c>
      <c r="AI262" s="2">
        <v>3383300</v>
      </c>
      <c r="AJ262" s="2"/>
    </row>
    <row r="263" spans="1:36" x14ac:dyDescent="0.3">
      <c r="A263" s="1">
        <v>1</v>
      </c>
      <c r="B263" s="1" t="s">
        <v>14</v>
      </c>
      <c r="C263" s="1" t="s">
        <v>426</v>
      </c>
      <c r="D263" s="1" t="s">
        <v>16</v>
      </c>
      <c r="E263" s="1" t="s">
        <v>17</v>
      </c>
      <c r="F263" s="1" t="s">
        <v>29</v>
      </c>
      <c r="G263" s="1" t="s">
        <v>61</v>
      </c>
      <c r="H263" s="1" t="s">
        <v>427</v>
      </c>
      <c r="I263" s="1" t="s">
        <v>26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x14ac:dyDescent="0.3">
      <c r="A264" s="1">
        <v>2</v>
      </c>
      <c r="B264" s="1" t="s">
        <v>14</v>
      </c>
      <c r="C264" s="1" t="s">
        <v>426</v>
      </c>
      <c r="D264" s="1" t="s">
        <v>16</v>
      </c>
      <c r="E264" s="1" t="s">
        <v>17</v>
      </c>
      <c r="F264" s="1" t="s">
        <v>18</v>
      </c>
      <c r="G264" s="1" t="s">
        <v>19</v>
      </c>
      <c r="H264" s="1" t="s">
        <v>428</v>
      </c>
      <c r="I264" s="1" t="s">
        <v>21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x14ac:dyDescent="0.3">
      <c r="A265" s="1">
        <v>3</v>
      </c>
      <c r="B265" s="1" t="s">
        <v>14</v>
      </c>
      <c r="C265" s="1" t="s">
        <v>426</v>
      </c>
      <c r="D265" s="1" t="s">
        <v>16</v>
      </c>
      <c r="E265" s="1" t="s">
        <v>17</v>
      </c>
      <c r="F265" s="1" t="s">
        <v>29</v>
      </c>
      <c r="G265" s="1" t="s">
        <v>61</v>
      </c>
      <c r="H265" s="1" t="s">
        <v>429</v>
      </c>
      <c r="I265" s="1" t="s">
        <v>26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0</v>
      </c>
      <c r="AJ265" s="1">
        <v>0</v>
      </c>
    </row>
    <row r="266" spans="1:36" x14ac:dyDescent="0.3">
      <c r="A266" s="1">
        <v>4</v>
      </c>
      <c r="B266" s="1" t="s">
        <v>14</v>
      </c>
      <c r="C266" s="1" t="s">
        <v>426</v>
      </c>
      <c r="D266" s="1" t="s">
        <v>16</v>
      </c>
      <c r="E266" s="1" t="s">
        <v>17</v>
      </c>
      <c r="F266" s="1" t="s">
        <v>29</v>
      </c>
      <c r="G266" s="1" t="s">
        <v>61</v>
      </c>
      <c r="H266" s="1" t="s">
        <v>430</v>
      </c>
      <c r="I266" s="1" t="s">
        <v>26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0</v>
      </c>
      <c r="AJ266" s="1">
        <v>0</v>
      </c>
    </row>
    <row r="267" spans="1:36" x14ac:dyDescent="0.3">
      <c r="A267" s="1">
        <v>5</v>
      </c>
      <c r="B267" s="1" t="s">
        <v>14</v>
      </c>
      <c r="C267" s="1" t="s">
        <v>426</v>
      </c>
      <c r="D267" s="1" t="s">
        <v>16</v>
      </c>
      <c r="E267" s="1" t="s">
        <v>17</v>
      </c>
      <c r="F267" s="1" t="s">
        <v>29</v>
      </c>
      <c r="G267" s="1" t="s">
        <v>61</v>
      </c>
      <c r="H267" s="1" t="s">
        <v>431</v>
      </c>
      <c r="I267" s="1" t="s">
        <v>26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x14ac:dyDescent="0.3">
      <c r="A268" s="1">
        <v>6</v>
      </c>
      <c r="B268" s="1" t="s">
        <v>14</v>
      </c>
      <c r="C268" s="1" t="s">
        <v>426</v>
      </c>
      <c r="D268" s="1" t="s">
        <v>16</v>
      </c>
      <c r="E268" s="1" t="s">
        <v>17</v>
      </c>
      <c r="F268" s="1" t="s">
        <v>29</v>
      </c>
      <c r="G268" s="1" t="s">
        <v>61</v>
      </c>
      <c r="H268" s="1" t="s">
        <v>432</v>
      </c>
      <c r="I268" s="1" t="s">
        <v>26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x14ac:dyDescent="0.3">
      <c r="A269" s="1">
        <v>7</v>
      </c>
      <c r="B269" s="1" t="s">
        <v>14</v>
      </c>
      <c r="C269" s="1" t="s">
        <v>426</v>
      </c>
      <c r="D269" s="1" t="s">
        <v>16</v>
      </c>
      <c r="E269" s="1" t="s">
        <v>17</v>
      </c>
      <c r="F269" s="1" t="s">
        <v>18</v>
      </c>
      <c r="G269" s="1" t="s">
        <v>69</v>
      </c>
      <c r="H269" s="1" t="s">
        <v>433</v>
      </c>
      <c r="I269" s="1" t="s">
        <v>21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x14ac:dyDescent="0.3">
      <c r="A270" s="1">
        <v>8</v>
      </c>
      <c r="B270" s="1" t="s">
        <v>14</v>
      </c>
      <c r="C270" s="1" t="s">
        <v>426</v>
      </c>
      <c r="D270" s="1" t="s">
        <v>434</v>
      </c>
      <c r="E270" s="1" t="s">
        <v>17</v>
      </c>
      <c r="F270" s="1" t="s">
        <v>29</v>
      </c>
      <c r="G270" s="1" t="s">
        <v>79</v>
      </c>
      <c r="H270" s="1" t="s">
        <v>435</v>
      </c>
      <c r="I270" s="1" t="s">
        <v>26</v>
      </c>
      <c r="J270" s="1">
        <v>18</v>
      </c>
      <c r="K270" s="1">
        <v>1880</v>
      </c>
      <c r="L270" s="1">
        <v>1880</v>
      </c>
      <c r="M270" s="1">
        <v>205000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205000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205000</v>
      </c>
      <c r="AJ270" s="1">
        <v>109</v>
      </c>
    </row>
    <row r="271" spans="1:36" x14ac:dyDescent="0.3">
      <c r="A271" s="1">
        <v>9</v>
      </c>
      <c r="B271" s="1" t="s">
        <v>14</v>
      </c>
      <c r="C271" s="1" t="s">
        <v>426</v>
      </c>
      <c r="D271" s="1" t="s">
        <v>575</v>
      </c>
      <c r="E271" s="1" t="s">
        <v>17</v>
      </c>
      <c r="F271" s="1" t="s">
        <v>29</v>
      </c>
      <c r="G271" s="1" t="s">
        <v>61</v>
      </c>
      <c r="H271" s="1" t="s">
        <v>437</v>
      </c>
      <c r="I271" s="1" t="s">
        <v>26</v>
      </c>
      <c r="J271" s="1">
        <v>23</v>
      </c>
      <c r="K271" s="1">
        <v>3171</v>
      </c>
      <c r="L271" s="1">
        <v>3171</v>
      </c>
      <c r="M271" s="1">
        <v>330000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330000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330000</v>
      </c>
      <c r="AJ271" s="1">
        <v>104</v>
      </c>
    </row>
    <row r="272" spans="1:36" x14ac:dyDescent="0.3">
      <c r="A272" s="1">
        <v>10</v>
      </c>
      <c r="B272" s="1" t="s">
        <v>14</v>
      </c>
      <c r="C272" s="1" t="s">
        <v>426</v>
      </c>
      <c r="D272" s="1" t="s">
        <v>438</v>
      </c>
      <c r="E272" s="1" t="s">
        <v>17</v>
      </c>
      <c r="F272" s="1" t="s">
        <v>29</v>
      </c>
      <c r="G272" s="1" t="s">
        <v>30</v>
      </c>
      <c r="H272" s="1" t="s">
        <v>439</v>
      </c>
      <c r="I272" s="1" t="s">
        <v>26</v>
      </c>
      <c r="J272" s="1">
        <v>19</v>
      </c>
      <c r="K272" s="1">
        <v>3184</v>
      </c>
      <c r="L272" s="1">
        <v>3184</v>
      </c>
      <c r="M272" s="1">
        <v>300000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300000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300000</v>
      </c>
      <c r="AJ272" s="1">
        <v>94</v>
      </c>
    </row>
    <row r="273" spans="1:36" x14ac:dyDescent="0.3">
      <c r="A273" s="1">
        <v>11</v>
      </c>
      <c r="B273" s="1" t="s">
        <v>14</v>
      </c>
      <c r="C273" s="1" t="s">
        <v>426</v>
      </c>
      <c r="D273" s="1" t="s">
        <v>576</v>
      </c>
      <c r="E273" s="1" t="s">
        <v>32</v>
      </c>
      <c r="F273" s="1" t="s">
        <v>29</v>
      </c>
      <c r="G273" s="1" t="s">
        <v>268</v>
      </c>
      <c r="H273" s="1" t="s">
        <v>441</v>
      </c>
      <c r="I273" s="1" t="s">
        <v>26</v>
      </c>
      <c r="J273" s="1">
        <v>23</v>
      </c>
      <c r="K273" s="1">
        <v>3488</v>
      </c>
      <c r="L273" s="1">
        <v>3481</v>
      </c>
      <c r="M273" s="1">
        <v>480000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480000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480000</v>
      </c>
      <c r="AJ273" s="1">
        <v>137</v>
      </c>
    </row>
    <row r="274" spans="1:36" x14ac:dyDescent="0.3">
      <c r="A274" s="1">
        <v>12</v>
      </c>
      <c r="B274" s="1" t="s">
        <v>14</v>
      </c>
      <c r="C274" s="1" t="s">
        <v>426</v>
      </c>
      <c r="D274" s="1" t="s">
        <v>436</v>
      </c>
      <c r="E274" s="1" t="s">
        <v>17</v>
      </c>
      <c r="F274" s="1" t="s">
        <v>18</v>
      </c>
      <c r="G274" s="1" t="s">
        <v>104</v>
      </c>
      <c r="H274" s="1" t="s">
        <v>443</v>
      </c>
      <c r="I274" s="1" t="s">
        <v>21</v>
      </c>
      <c r="J274" s="1">
        <v>12</v>
      </c>
      <c r="K274" s="1">
        <v>1582</v>
      </c>
      <c r="L274" s="1">
        <v>1582</v>
      </c>
      <c r="M274" s="1">
        <v>143000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143000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143000</v>
      </c>
      <c r="AJ274" s="1">
        <v>90</v>
      </c>
    </row>
    <row r="275" spans="1:36" x14ac:dyDescent="0.3">
      <c r="A275" s="1">
        <v>13</v>
      </c>
      <c r="B275" s="1" t="s">
        <v>14</v>
      </c>
      <c r="C275" s="1" t="s">
        <v>426</v>
      </c>
      <c r="D275" s="1" t="s">
        <v>100</v>
      </c>
      <c r="E275" s="1" t="s">
        <v>17</v>
      </c>
      <c r="F275" s="1" t="s">
        <v>18</v>
      </c>
      <c r="G275" s="1" t="s">
        <v>107</v>
      </c>
      <c r="H275" s="1" t="s">
        <v>445</v>
      </c>
      <c r="I275" s="1" t="s">
        <v>21</v>
      </c>
      <c r="J275" s="1">
        <v>13</v>
      </c>
      <c r="K275" s="1">
        <v>1194</v>
      </c>
      <c r="L275" s="1">
        <v>1194</v>
      </c>
      <c r="M275" s="1">
        <v>132000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132000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132000</v>
      </c>
      <c r="AJ275" s="1">
        <v>110</v>
      </c>
    </row>
    <row r="276" spans="1:36" x14ac:dyDescent="0.3">
      <c r="A276" s="1">
        <v>14</v>
      </c>
      <c r="B276" s="1" t="s">
        <v>14</v>
      </c>
      <c r="C276" s="1" t="s">
        <v>426</v>
      </c>
      <c r="D276" s="1" t="s">
        <v>440</v>
      </c>
      <c r="E276" s="1" t="s">
        <v>17</v>
      </c>
      <c r="F276" s="1" t="s">
        <v>29</v>
      </c>
      <c r="G276" s="1" t="s">
        <v>61</v>
      </c>
      <c r="H276" s="1" t="s">
        <v>447</v>
      </c>
      <c r="I276" s="1" t="s">
        <v>26</v>
      </c>
      <c r="J276" s="1">
        <v>25</v>
      </c>
      <c r="K276" s="1">
        <v>3675</v>
      </c>
      <c r="L276" s="1">
        <v>3661</v>
      </c>
      <c r="M276" s="1">
        <v>407000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407000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407000</v>
      </c>
      <c r="AJ276" s="1">
        <v>110</v>
      </c>
    </row>
    <row r="277" spans="1:36" x14ac:dyDescent="0.3">
      <c r="A277" s="1">
        <v>15</v>
      </c>
      <c r="B277" s="1" t="s">
        <v>14</v>
      </c>
      <c r="C277" s="1" t="s">
        <v>426</v>
      </c>
      <c r="D277" s="1" t="s">
        <v>16</v>
      </c>
      <c r="E277" s="1" t="s">
        <v>17</v>
      </c>
      <c r="F277" s="1" t="s">
        <v>37</v>
      </c>
      <c r="G277" s="1" t="s">
        <v>121</v>
      </c>
      <c r="H277" s="1" t="s">
        <v>448</v>
      </c>
      <c r="I277" s="1" t="s">
        <v>198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0</v>
      </c>
      <c r="AJ277" s="1">
        <v>0</v>
      </c>
    </row>
    <row r="278" spans="1:36" x14ac:dyDescent="0.3">
      <c r="A278" s="1">
        <v>16</v>
      </c>
      <c r="B278" s="1" t="s">
        <v>14</v>
      </c>
      <c r="C278" s="1" t="s">
        <v>426</v>
      </c>
      <c r="D278" s="1" t="s">
        <v>16</v>
      </c>
      <c r="E278" s="1" t="s">
        <v>17</v>
      </c>
      <c r="F278" s="1" t="s">
        <v>152</v>
      </c>
      <c r="G278" s="1" t="s">
        <v>223</v>
      </c>
      <c r="H278" s="1" t="s">
        <v>449</v>
      </c>
      <c r="I278" s="1" t="s">
        <v>21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0</v>
      </c>
      <c r="AJ278" s="1">
        <v>0</v>
      </c>
    </row>
    <row r="279" spans="1:36" x14ac:dyDescent="0.3">
      <c r="A279" s="1">
        <v>17</v>
      </c>
      <c r="B279" s="1" t="s">
        <v>14</v>
      </c>
      <c r="C279" s="1" t="s">
        <v>426</v>
      </c>
      <c r="D279" s="1" t="s">
        <v>450</v>
      </c>
      <c r="E279" s="1" t="s">
        <v>17</v>
      </c>
      <c r="F279" s="1" t="s">
        <v>29</v>
      </c>
      <c r="G279" s="1" t="s">
        <v>129</v>
      </c>
      <c r="H279" s="1" t="s">
        <v>451</v>
      </c>
      <c r="I279" s="1" t="s">
        <v>21</v>
      </c>
      <c r="J279" s="1">
        <v>22</v>
      </c>
      <c r="K279" s="1">
        <v>2885</v>
      </c>
      <c r="L279" s="1">
        <v>2885</v>
      </c>
      <c r="M279" s="1">
        <v>430000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430000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430000</v>
      </c>
      <c r="AJ279" s="1">
        <v>149</v>
      </c>
    </row>
    <row r="280" spans="1:36" x14ac:dyDescent="0.3">
      <c r="A280" s="1">
        <v>18</v>
      </c>
      <c r="B280" s="1" t="s">
        <v>14</v>
      </c>
      <c r="C280" s="1" t="s">
        <v>426</v>
      </c>
      <c r="D280" s="1" t="s">
        <v>452</v>
      </c>
      <c r="E280" s="1" t="s">
        <v>32</v>
      </c>
      <c r="F280" s="1" t="s">
        <v>29</v>
      </c>
      <c r="G280" s="1" t="s">
        <v>33</v>
      </c>
      <c r="H280" s="1" t="s">
        <v>453</v>
      </c>
      <c r="I280" s="1" t="s">
        <v>26</v>
      </c>
      <c r="J280" s="1">
        <v>20</v>
      </c>
      <c r="K280" s="1">
        <v>2306</v>
      </c>
      <c r="L280" s="1">
        <v>2306</v>
      </c>
      <c r="M280" s="1">
        <v>260000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260000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260000</v>
      </c>
      <c r="AJ280" s="1">
        <v>112</v>
      </c>
    </row>
    <row r="281" spans="1:36" x14ac:dyDescent="0.3">
      <c r="A281" s="1">
        <v>19</v>
      </c>
      <c r="B281" s="1" t="s">
        <v>14</v>
      </c>
      <c r="C281" s="1" t="s">
        <v>426</v>
      </c>
      <c r="D281" s="1" t="s">
        <v>100</v>
      </c>
      <c r="E281" s="1" t="s">
        <v>17</v>
      </c>
      <c r="F281" s="1" t="s">
        <v>37</v>
      </c>
      <c r="G281" s="1" t="s">
        <v>454</v>
      </c>
      <c r="H281" s="1" t="s">
        <v>455</v>
      </c>
      <c r="I281" s="1" t="s">
        <v>198</v>
      </c>
      <c r="J281" s="1">
        <v>1</v>
      </c>
      <c r="K281" s="1">
        <v>123</v>
      </c>
      <c r="L281" s="1">
        <v>123</v>
      </c>
      <c r="M281" s="1">
        <v>10000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10000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10000</v>
      </c>
      <c r="AJ281" s="1">
        <v>81</v>
      </c>
    </row>
    <row r="282" spans="1:36" x14ac:dyDescent="0.3">
      <c r="A282" s="1">
        <v>20</v>
      </c>
      <c r="B282" s="1" t="s">
        <v>14</v>
      </c>
      <c r="C282" s="1" t="s">
        <v>426</v>
      </c>
      <c r="D282" s="1" t="s">
        <v>16</v>
      </c>
      <c r="E282" s="1" t="s">
        <v>17</v>
      </c>
      <c r="F282" s="1" t="s">
        <v>29</v>
      </c>
      <c r="G282" s="1" t="s">
        <v>61</v>
      </c>
      <c r="H282" s="1" t="s">
        <v>456</v>
      </c>
      <c r="I282" s="1" t="s">
        <v>26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0</v>
      </c>
      <c r="AJ282" s="1">
        <v>0</v>
      </c>
    </row>
    <row r="283" spans="1:36" x14ac:dyDescent="0.3">
      <c r="A283" s="1">
        <v>21</v>
      </c>
      <c r="B283" s="1" t="s">
        <v>14</v>
      </c>
      <c r="C283" s="1" t="s">
        <v>426</v>
      </c>
      <c r="D283" s="1" t="s">
        <v>16</v>
      </c>
      <c r="E283" s="1" t="s">
        <v>17</v>
      </c>
      <c r="F283" s="1" t="s">
        <v>29</v>
      </c>
      <c r="G283" s="1" t="s">
        <v>61</v>
      </c>
      <c r="H283" s="1" t="s">
        <v>457</v>
      </c>
      <c r="I283" s="1" t="s">
        <v>26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0</v>
      </c>
      <c r="AJ283" s="1">
        <v>0</v>
      </c>
    </row>
    <row r="284" spans="1:36" x14ac:dyDescent="0.3">
      <c r="A284" s="1">
        <v>22</v>
      </c>
      <c r="B284" s="1" t="s">
        <v>14</v>
      </c>
      <c r="C284" s="1" t="s">
        <v>426</v>
      </c>
      <c r="D284" s="1" t="s">
        <v>16</v>
      </c>
      <c r="E284" s="1" t="s">
        <v>17</v>
      </c>
      <c r="F284" s="1" t="s">
        <v>29</v>
      </c>
      <c r="G284" s="1" t="s">
        <v>458</v>
      </c>
      <c r="H284" s="1" t="s">
        <v>459</v>
      </c>
      <c r="I284" s="1" t="s">
        <v>26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0</v>
      </c>
      <c r="AJ284" s="1">
        <v>0</v>
      </c>
    </row>
    <row r="285" spans="1:36" x14ac:dyDescent="0.3">
      <c r="A285" s="1">
        <v>23</v>
      </c>
      <c r="B285" s="1" t="s">
        <v>14</v>
      </c>
      <c r="C285" s="1" t="s">
        <v>426</v>
      </c>
      <c r="D285" s="1" t="s">
        <v>16</v>
      </c>
      <c r="E285" s="1" t="s">
        <v>17</v>
      </c>
      <c r="F285" s="1" t="s">
        <v>29</v>
      </c>
      <c r="G285" s="1" t="s">
        <v>61</v>
      </c>
      <c r="H285" s="1" t="s">
        <v>460</v>
      </c>
      <c r="I285" s="1" t="s">
        <v>26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0</v>
      </c>
      <c r="AJ285" s="1">
        <v>0</v>
      </c>
    </row>
    <row r="286" spans="1:36" x14ac:dyDescent="0.3">
      <c r="A286" s="1">
        <v>24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29</v>
      </c>
      <c r="G286" s="1" t="s">
        <v>61</v>
      </c>
      <c r="H286" s="1" t="s">
        <v>461</v>
      </c>
      <c r="I286" s="1" t="s">
        <v>26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25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29</v>
      </c>
      <c r="G287" s="1" t="s">
        <v>98</v>
      </c>
      <c r="H287" s="1" t="s">
        <v>462</v>
      </c>
      <c r="I287" s="1" t="s">
        <v>26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x14ac:dyDescent="0.3">
      <c r="A288" s="1">
        <v>26</v>
      </c>
      <c r="B288" s="1" t="s">
        <v>14</v>
      </c>
      <c r="C288" s="1" t="s">
        <v>426</v>
      </c>
      <c r="D288" s="1" t="s">
        <v>16</v>
      </c>
      <c r="E288" s="1" t="s">
        <v>17</v>
      </c>
      <c r="F288" s="1" t="s">
        <v>29</v>
      </c>
      <c r="G288" s="1" t="s">
        <v>44</v>
      </c>
      <c r="H288" s="1" t="s">
        <v>463</v>
      </c>
      <c r="I288" s="1" t="s">
        <v>21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0</v>
      </c>
      <c r="AJ288" s="1">
        <v>0</v>
      </c>
    </row>
    <row r="289" spans="1:36" x14ac:dyDescent="0.3">
      <c r="A289" s="1">
        <v>27</v>
      </c>
      <c r="B289" s="1" t="s">
        <v>14</v>
      </c>
      <c r="C289" s="1" t="s">
        <v>426</v>
      </c>
      <c r="D289" s="1" t="s">
        <v>16</v>
      </c>
      <c r="E289" s="1" t="s">
        <v>17</v>
      </c>
      <c r="F289" s="1" t="s">
        <v>18</v>
      </c>
      <c r="G289" s="1" t="s">
        <v>368</v>
      </c>
      <c r="H289" s="1" t="s">
        <v>464</v>
      </c>
      <c r="I289" s="1" t="s">
        <v>21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0</v>
      </c>
      <c r="AJ289" s="1">
        <v>0</v>
      </c>
    </row>
    <row r="290" spans="1:36" x14ac:dyDescent="0.3">
      <c r="A290" s="2"/>
      <c r="B290" s="2" t="s">
        <v>47</v>
      </c>
      <c r="C290" s="2" t="s">
        <v>426</v>
      </c>
      <c r="D290" s="2"/>
      <c r="E290" s="2"/>
      <c r="F290" s="2"/>
      <c r="G290" s="2"/>
      <c r="H290" s="2"/>
      <c r="I290" s="2"/>
      <c r="J290" s="2"/>
      <c r="K290" s="2">
        <v>23488</v>
      </c>
      <c r="L290" s="2">
        <v>23467</v>
      </c>
      <c r="M290" s="2">
        <v>2697000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2697000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2697000</v>
      </c>
      <c r="AJ290" s="2"/>
    </row>
    <row r="291" spans="1:36" x14ac:dyDescent="0.3">
      <c r="A291" s="1">
        <v>1</v>
      </c>
      <c r="B291" s="1" t="s">
        <v>14</v>
      </c>
      <c r="C291" s="1" t="s">
        <v>465</v>
      </c>
      <c r="D291" s="1" t="s">
        <v>16</v>
      </c>
      <c r="E291" s="1" t="s">
        <v>22</v>
      </c>
      <c r="F291" s="1" t="s">
        <v>29</v>
      </c>
      <c r="G291" s="1" t="s">
        <v>246</v>
      </c>
      <c r="H291" s="1" t="s">
        <v>466</v>
      </c>
      <c r="I291" s="1" t="s">
        <v>26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0</v>
      </c>
      <c r="AJ291" s="1">
        <v>0</v>
      </c>
    </row>
    <row r="292" spans="1:36" x14ac:dyDescent="0.3">
      <c r="A292" s="1">
        <v>2</v>
      </c>
      <c r="B292" s="1" t="s">
        <v>14</v>
      </c>
      <c r="C292" s="1" t="s">
        <v>465</v>
      </c>
      <c r="D292" s="1" t="s">
        <v>16</v>
      </c>
      <c r="E292" s="1" t="s">
        <v>17</v>
      </c>
      <c r="F292" s="1" t="s">
        <v>49</v>
      </c>
      <c r="G292" s="1" t="s">
        <v>63</v>
      </c>
      <c r="H292" s="1" t="s">
        <v>467</v>
      </c>
      <c r="I292" s="1" t="s">
        <v>49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0</v>
      </c>
      <c r="AJ292" s="1">
        <v>0</v>
      </c>
    </row>
    <row r="293" spans="1:36" x14ac:dyDescent="0.3">
      <c r="A293" s="1">
        <v>3</v>
      </c>
      <c r="B293" s="1" t="s">
        <v>14</v>
      </c>
      <c r="C293" s="1" t="s">
        <v>465</v>
      </c>
      <c r="D293" s="1" t="s">
        <v>16</v>
      </c>
      <c r="E293" s="1" t="s">
        <v>22</v>
      </c>
      <c r="F293" s="1" t="s">
        <v>49</v>
      </c>
      <c r="G293" s="1" t="s">
        <v>195</v>
      </c>
      <c r="H293" s="1" t="s">
        <v>468</v>
      </c>
      <c r="I293" s="1" t="s">
        <v>49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x14ac:dyDescent="0.3">
      <c r="A294" s="1">
        <v>4</v>
      </c>
      <c r="B294" s="1" t="s">
        <v>14</v>
      </c>
      <c r="C294" s="1" t="s">
        <v>465</v>
      </c>
      <c r="D294" s="1" t="s">
        <v>16</v>
      </c>
      <c r="E294" s="1" t="s">
        <v>17</v>
      </c>
      <c r="F294" s="1" t="s">
        <v>29</v>
      </c>
      <c r="G294" s="1" t="s">
        <v>98</v>
      </c>
      <c r="H294" s="1" t="s">
        <v>469</v>
      </c>
      <c r="I294" s="1" t="s">
        <v>26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0</v>
      </c>
      <c r="AJ294" s="1">
        <v>0</v>
      </c>
    </row>
    <row r="295" spans="1:36" x14ac:dyDescent="0.3">
      <c r="A295" s="1">
        <v>5</v>
      </c>
      <c r="B295" s="1" t="s">
        <v>14</v>
      </c>
      <c r="C295" s="1" t="s">
        <v>465</v>
      </c>
      <c r="D295" s="1" t="s">
        <v>578</v>
      </c>
      <c r="E295" s="1" t="s">
        <v>17</v>
      </c>
      <c r="F295" s="1" t="s">
        <v>49</v>
      </c>
      <c r="G295" s="1" t="s">
        <v>101</v>
      </c>
      <c r="H295" s="1" t="s">
        <v>471</v>
      </c>
      <c r="I295" s="1" t="s">
        <v>49</v>
      </c>
      <c r="J295" s="1">
        <v>17</v>
      </c>
      <c r="K295" s="1">
        <v>1589</v>
      </c>
      <c r="L295" s="1">
        <v>1589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0</v>
      </c>
      <c r="AJ295" s="1">
        <v>0</v>
      </c>
    </row>
    <row r="296" spans="1:36" x14ac:dyDescent="0.3">
      <c r="A296" s="2"/>
      <c r="B296" s="2" t="s">
        <v>47</v>
      </c>
      <c r="C296" s="2" t="s">
        <v>465</v>
      </c>
      <c r="D296" s="2"/>
      <c r="E296" s="2"/>
      <c r="F296" s="2"/>
      <c r="G296" s="2"/>
      <c r="H296" s="2"/>
      <c r="I296" s="2"/>
      <c r="J296" s="2"/>
      <c r="K296" s="2">
        <v>1589</v>
      </c>
      <c r="L296" s="2">
        <v>1589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/>
    </row>
    <row r="297" spans="1:36" x14ac:dyDescent="0.3">
      <c r="A297" s="1">
        <v>1</v>
      </c>
      <c r="B297" s="1" t="s">
        <v>14</v>
      </c>
      <c r="C297" s="1" t="s">
        <v>472</v>
      </c>
      <c r="D297" s="1" t="s">
        <v>16</v>
      </c>
      <c r="E297" s="1" t="s">
        <v>17</v>
      </c>
      <c r="F297" s="1" t="s">
        <v>49</v>
      </c>
      <c r="G297" s="1" t="s">
        <v>63</v>
      </c>
      <c r="H297" s="1" t="s">
        <v>473</v>
      </c>
      <c r="I297" s="1" t="s">
        <v>49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7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>
        <v>0</v>
      </c>
      <c r="AI297" s="7">
        <v>0</v>
      </c>
      <c r="AJ297" s="1">
        <v>0</v>
      </c>
    </row>
    <row r="298" spans="1:36" x14ac:dyDescent="0.3">
      <c r="A298" s="1">
        <v>2</v>
      </c>
      <c r="B298" s="1" t="s">
        <v>14</v>
      </c>
      <c r="C298" s="1" t="s">
        <v>472</v>
      </c>
      <c r="D298" s="1" t="s">
        <v>16</v>
      </c>
      <c r="E298" s="1" t="s">
        <v>17</v>
      </c>
      <c r="F298" s="1" t="s">
        <v>49</v>
      </c>
      <c r="G298" s="1" t="s">
        <v>63</v>
      </c>
      <c r="H298" s="1" t="s">
        <v>474</v>
      </c>
      <c r="I298" s="1" t="s">
        <v>49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x14ac:dyDescent="0.3">
      <c r="A299" s="1">
        <v>3</v>
      </c>
      <c r="B299" s="1" t="s">
        <v>14</v>
      </c>
      <c r="C299" s="1" t="s">
        <v>472</v>
      </c>
      <c r="D299" s="1" t="s">
        <v>16</v>
      </c>
      <c r="E299" s="1" t="s">
        <v>17</v>
      </c>
      <c r="F299" s="1" t="s">
        <v>49</v>
      </c>
      <c r="G299" s="1" t="s">
        <v>63</v>
      </c>
      <c r="H299" s="1" t="s">
        <v>475</v>
      </c>
      <c r="I299" s="1" t="s">
        <v>49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7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7">
        <v>0</v>
      </c>
      <c r="AI299" s="7">
        <v>0</v>
      </c>
      <c r="AJ299" s="1">
        <v>0</v>
      </c>
    </row>
    <row r="300" spans="1:36" x14ac:dyDescent="0.3">
      <c r="A300" s="1">
        <v>4</v>
      </c>
      <c r="B300" s="1" t="s">
        <v>14</v>
      </c>
      <c r="C300" s="1" t="s">
        <v>472</v>
      </c>
      <c r="D300" s="1" t="s">
        <v>16</v>
      </c>
      <c r="E300" s="1" t="s">
        <v>17</v>
      </c>
      <c r="F300" s="1" t="s">
        <v>49</v>
      </c>
      <c r="G300" s="1" t="s">
        <v>63</v>
      </c>
      <c r="H300" s="1" t="s">
        <v>476</v>
      </c>
      <c r="I300" s="1" t="s">
        <v>49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x14ac:dyDescent="0.3">
      <c r="A301" s="1">
        <v>5</v>
      </c>
      <c r="B301" s="1" t="s">
        <v>14</v>
      </c>
      <c r="C301" s="1" t="s">
        <v>472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477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x14ac:dyDescent="0.3">
      <c r="A302" s="1">
        <v>6</v>
      </c>
      <c r="B302" s="1" t="s">
        <v>14</v>
      </c>
      <c r="C302" s="1" t="s">
        <v>472</v>
      </c>
      <c r="D302" s="1" t="s">
        <v>16</v>
      </c>
      <c r="E302" s="1" t="s">
        <v>17</v>
      </c>
      <c r="F302" s="1" t="s">
        <v>18</v>
      </c>
      <c r="G302" s="1" t="s">
        <v>69</v>
      </c>
      <c r="H302" s="1" t="s">
        <v>478</v>
      </c>
      <c r="I302" s="1" t="s">
        <v>21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x14ac:dyDescent="0.3">
      <c r="A303" s="1">
        <v>7</v>
      </c>
      <c r="B303" s="1" t="s">
        <v>14</v>
      </c>
      <c r="C303" s="1" t="s">
        <v>472</v>
      </c>
      <c r="D303" s="1" t="s">
        <v>16</v>
      </c>
      <c r="E303" s="1" t="s">
        <v>17</v>
      </c>
      <c r="F303" s="1" t="s">
        <v>29</v>
      </c>
      <c r="G303" s="1" t="s">
        <v>61</v>
      </c>
      <c r="H303" s="1" t="s">
        <v>479</v>
      </c>
      <c r="I303" s="1" t="s">
        <v>26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x14ac:dyDescent="0.3">
      <c r="A304" s="1">
        <v>8</v>
      </c>
      <c r="B304" s="1" t="s">
        <v>14</v>
      </c>
      <c r="C304" s="1" t="s">
        <v>472</v>
      </c>
      <c r="D304" s="1" t="s">
        <v>16</v>
      </c>
      <c r="E304" s="1" t="s">
        <v>17</v>
      </c>
      <c r="F304" s="1" t="s">
        <v>18</v>
      </c>
      <c r="G304" s="1" t="s">
        <v>19</v>
      </c>
      <c r="H304" s="1" t="s">
        <v>480</v>
      </c>
      <c r="I304" s="1" t="s">
        <v>21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x14ac:dyDescent="0.3">
      <c r="A305" s="1">
        <v>9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40</v>
      </c>
      <c r="G305" s="1" t="s">
        <v>242</v>
      </c>
      <c r="H305" s="1" t="s">
        <v>481</v>
      </c>
      <c r="I305" s="1" t="s">
        <v>26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x14ac:dyDescent="0.3">
      <c r="A306" s="1">
        <v>10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29</v>
      </c>
      <c r="G306" s="1" t="s">
        <v>61</v>
      </c>
      <c r="H306" s="1" t="s">
        <v>482</v>
      </c>
      <c r="I306" s="1" t="s">
        <v>26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x14ac:dyDescent="0.3">
      <c r="A307" s="1">
        <v>11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40</v>
      </c>
      <c r="G307" s="1" t="s">
        <v>242</v>
      </c>
      <c r="H307" s="1" t="s">
        <v>483</v>
      </c>
      <c r="I307" s="1" t="s">
        <v>26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x14ac:dyDescent="0.3">
      <c r="A308" s="1">
        <v>12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49</v>
      </c>
      <c r="G308" s="1" t="s">
        <v>63</v>
      </c>
      <c r="H308" s="1" t="s">
        <v>484</v>
      </c>
      <c r="I308" s="1" t="s">
        <v>49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x14ac:dyDescent="0.3">
      <c r="A309" s="1">
        <v>13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49</v>
      </c>
      <c r="G309" s="1" t="s">
        <v>63</v>
      </c>
      <c r="H309" s="1" t="s">
        <v>485</v>
      </c>
      <c r="I309" s="1" t="s">
        <v>49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x14ac:dyDescent="0.3">
      <c r="A310" s="1">
        <v>14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18</v>
      </c>
      <c r="G310" s="1" t="s">
        <v>104</v>
      </c>
      <c r="H310" s="1" t="s">
        <v>487</v>
      </c>
      <c r="I310" s="1" t="s">
        <v>21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x14ac:dyDescent="0.3">
      <c r="A311" s="1">
        <v>15</v>
      </c>
      <c r="B311" s="1" t="s">
        <v>14</v>
      </c>
      <c r="C311" s="1" t="s">
        <v>472</v>
      </c>
      <c r="D311" s="1" t="s">
        <v>16</v>
      </c>
      <c r="E311" s="1" t="s">
        <v>17</v>
      </c>
      <c r="F311" s="1" t="s">
        <v>49</v>
      </c>
      <c r="G311" s="1" t="s">
        <v>88</v>
      </c>
      <c r="H311" s="1" t="s">
        <v>488</v>
      </c>
      <c r="I311" s="1" t="s">
        <v>49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x14ac:dyDescent="0.3">
      <c r="A312" s="1">
        <v>16</v>
      </c>
      <c r="B312" s="1" t="s">
        <v>14</v>
      </c>
      <c r="C312" s="1" t="s">
        <v>472</v>
      </c>
      <c r="D312" s="1" t="s">
        <v>489</v>
      </c>
      <c r="E312" s="1" t="s">
        <v>17</v>
      </c>
      <c r="F312" s="1" t="s">
        <v>49</v>
      </c>
      <c r="G312" s="1" t="s">
        <v>88</v>
      </c>
      <c r="H312" s="1" t="s">
        <v>490</v>
      </c>
      <c r="I312" s="1" t="s">
        <v>49</v>
      </c>
      <c r="J312" s="1">
        <v>19</v>
      </c>
      <c r="K312" s="1">
        <v>1273</v>
      </c>
      <c r="L312" s="1">
        <v>1273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17</v>
      </c>
      <c r="B313" s="1" t="s">
        <v>14</v>
      </c>
      <c r="C313" s="1" t="s">
        <v>472</v>
      </c>
      <c r="D313" s="1" t="s">
        <v>491</v>
      </c>
      <c r="E313" s="1" t="s">
        <v>17</v>
      </c>
      <c r="F313" s="1" t="s">
        <v>49</v>
      </c>
      <c r="G313" s="1" t="s">
        <v>88</v>
      </c>
      <c r="H313" s="1" t="s">
        <v>492</v>
      </c>
      <c r="I313" s="1" t="s">
        <v>49</v>
      </c>
      <c r="J313" s="1">
        <v>19</v>
      </c>
      <c r="K313" s="1">
        <v>743</v>
      </c>
      <c r="L313" s="1">
        <v>743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18</v>
      </c>
      <c r="B314" s="1" t="s">
        <v>14</v>
      </c>
      <c r="C314" s="1" t="s">
        <v>472</v>
      </c>
      <c r="D314" s="1" t="s">
        <v>109</v>
      </c>
      <c r="E314" s="1" t="s">
        <v>17</v>
      </c>
      <c r="F314" s="1" t="s">
        <v>29</v>
      </c>
      <c r="G314" s="1" t="s">
        <v>30</v>
      </c>
      <c r="H314" s="1" t="s">
        <v>494</v>
      </c>
      <c r="I314" s="1" t="s">
        <v>26</v>
      </c>
      <c r="J314" s="1">
        <v>18</v>
      </c>
      <c r="K314" s="1">
        <v>2548</v>
      </c>
      <c r="L314" s="1">
        <v>2548</v>
      </c>
      <c r="M314" s="1">
        <v>247000</v>
      </c>
      <c r="N314" s="1">
        <v>0</v>
      </c>
      <c r="O314" s="1">
        <v>0</v>
      </c>
      <c r="P314" s="1">
        <v>0</v>
      </c>
      <c r="Q314" s="1">
        <v>40000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287000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287000</v>
      </c>
      <c r="AJ314" s="1">
        <v>96</v>
      </c>
    </row>
    <row r="315" spans="1:36" x14ac:dyDescent="0.3">
      <c r="A315" s="1">
        <v>19</v>
      </c>
      <c r="B315" s="1" t="s">
        <v>14</v>
      </c>
      <c r="C315" s="1" t="s">
        <v>472</v>
      </c>
      <c r="D315" s="1" t="s">
        <v>16</v>
      </c>
      <c r="E315" s="1" t="s">
        <v>17</v>
      </c>
      <c r="F315" s="1" t="s">
        <v>37</v>
      </c>
      <c r="G315" s="1" t="s">
        <v>38</v>
      </c>
      <c r="H315" s="1" t="s">
        <v>495</v>
      </c>
      <c r="I315" s="1" t="s">
        <v>198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20</v>
      </c>
      <c r="B316" s="1" t="s">
        <v>14</v>
      </c>
      <c r="C316" s="1" t="s">
        <v>472</v>
      </c>
      <c r="D316" s="1" t="s">
        <v>16</v>
      </c>
      <c r="E316" s="1" t="s">
        <v>17</v>
      </c>
      <c r="F316" s="1" t="s">
        <v>29</v>
      </c>
      <c r="G316" s="1" t="s">
        <v>227</v>
      </c>
      <c r="H316" s="1" t="s">
        <v>496</v>
      </c>
      <c r="I316" s="1" t="s">
        <v>26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1">
        <v>21</v>
      </c>
      <c r="B317" s="1" t="s">
        <v>14</v>
      </c>
      <c r="C317" s="1" t="s">
        <v>472</v>
      </c>
      <c r="D317" s="1" t="s">
        <v>600</v>
      </c>
      <c r="E317" s="1" t="s">
        <v>17</v>
      </c>
      <c r="F317" s="1" t="s">
        <v>49</v>
      </c>
      <c r="G317" s="1" t="s">
        <v>101</v>
      </c>
      <c r="H317" s="1" t="s">
        <v>498</v>
      </c>
      <c r="I317" s="1" t="s">
        <v>49</v>
      </c>
      <c r="J317" s="1">
        <v>21</v>
      </c>
      <c r="K317" s="1">
        <v>747</v>
      </c>
      <c r="L317" s="1">
        <v>747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x14ac:dyDescent="0.3">
      <c r="A318" s="1">
        <v>22</v>
      </c>
      <c r="B318" s="1" t="s">
        <v>14</v>
      </c>
      <c r="C318" s="1" t="s">
        <v>472</v>
      </c>
      <c r="D318" s="1" t="s">
        <v>512</v>
      </c>
      <c r="E318" s="1" t="s">
        <v>17</v>
      </c>
      <c r="F318" s="1" t="s">
        <v>49</v>
      </c>
      <c r="G318" s="1" t="s">
        <v>101</v>
      </c>
      <c r="H318" s="1" t="s">
        <v>500</v>
      </c>
      <c r="I318" s="1" t="s">
        <v>49</v>
      </c>
      <c r="J318" s="1">
        <v>21</v>
      </c>
      <c r="K318" s="1">
        <v>2107</v>
      </c>
      <c r="L318" s="1">
        <v>2107</v>
      </c>
      <c r="M318" s="1">
        <v>194188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194188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194188</v>
      </c>
      <c r="AJ318" s="1">
        <v>92</v>
      </c>
    </row>
    <row r="319" spans="1:36" x14ac:dyDescent="0.3">
      <c r="A319" s="1">
        <v>23</v>
      </c>
      <c r="B319" s="1" t="s">
        <v>14</v>
      </c>
      <c r="C319" s="1" t="s">
        <v>472</v>
      </c>
      <c r="D319" s="1" t="s">
        <v>582</v>
      </c>
      <c r="E319" s="1" t="s">
        <v>17</v>
      </c>
      <c r="F319" s="1" t="s">
        <v>49</v>
      </c>
      <c r="G319" s="1" t="s">
        <v>101</v>
      </c>
      <c r="H319" s="1" t="s">
        <v>502</v>
      </c>
      <c r="I319" s="1" t="s">
        <v>49</v>
      </c>
      <c r="J319" s="1">
        <v>21</v>
      </c>
      <c r="K319" s="1">
        <v>904</v>
      </c>
      <c r="L319" s="1">
        <v>904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x14ac:dyDescent="0.3">
      <c r="A320" s="1">
        <v>24</v>
      </c>
      <c r="B320" s="1" t="s">
        <v>14</v>
      </c>
      <c r="C320" s="1" t="s">
        <v>472</v>
      </c>
      <c r="D320" s="1" t="s">
        <v>503</v>
      </c>
      <c r="E320" s="1" t="s">
        <v>17</v>
      </c>
      <c r="F320" s="1" t="s">
        <v>49</v>
      </c>
      <c r="G320" s="1" t="s">
        <v>101</v>
      </c>
      <c r="H320" s="1" t="s">
        <v>504</v>
      </c>
      <c r="I320" s="1" t="s">
        <v>49</v>
      </c>
      <c r="J320" s="1">
        <v>22</v>
      </c>
      <c r="K320" s="1">
        <v>1090</v>
      </c>
      <c r="L320" s="1">
        <v>1090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25</v>
      </c>
      <c r="B321" s="1" t="s">
        <v>14</v>
      </c>
      <c r="C321" s="1" t="s">
        <v>472</v>
      </c>
      <c r="D321" s="1" t="s">
        <v>610</v>
      </c>
      <c r="E321" s="1" t="s">
        <v>17</v>
      </c>
      <c r="F321" s="1" t="s">
        <v>49</v>
      </c>
      <c r="G321" s="1" t="s">
        <v>101</v>
      </c>
      <c r="H321" s="1" t="s">
        <v>506</v>
      </c>
      <c r="I321" s="1" t="s">
        <v>49</v>
      </c>
      <c r="J321" s="1">
        <v>23</v>
      </c>
      <c r="K321" s="1">
        <v>925</v>
      </c>
      <c r="L321" s="1">
        <v>925</v>
      </c>
      <c r="M321" s="1">
        <v>17070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17070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17070</v>
      </c>
      <c r="AJ321" s="1">
        <v>18</v>
      </c>
    </row>
    <row r="322" spans="1:36" x14ac:dyDescent="0.3">
      <c r="A322" s="1">
        <v>26</v>
      </c>
      <c r="B322" s="1" t="s">
        <v>14</v>
      </c>
      <c r="C322" s="1" t="s">
        <v>472</v>
      </c>
      <c r="D322" s="1" t="s">
        <v>507</v>
      </c>
      <c r="E322" s="1" t="s">
        <v>17</v>
      </c>
      <c r="F322" s="1" t="s">
        <v>18</v>
      </c>
      <c r="G322" s="1" t="s">
        <v>107</v>
      </c>
      <c r="H322" s="1" t="s">
        <v>508</v>
      </c>
      <c r="I322" s="1" t="s">
        <v>21</v>
      </c>
      <c r="J322" s="1">
        <v>17</v>
      </c>
      <c r="K322" s="1">
        <v>1667</v>
      </c>
      <c r="L322" s="1">
        <v>1667</v>
      </c>
      <c r="M322" s="1">
        <v>203000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203000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203000</v>
      </c>
      <c r="AJ322" s="1">
        <v>121</v>
      </c>
    </row>
    <row r="323" spans="1:36" x14ac:dyDescent="0.3">
      <c r="A323" s="1">
        <v>27</v>
      </c>
      <c r="B323" s="1" t="s">
        <v>14</v>
      </c>
      <c r="C323" s="1" t="s">
        <v>472</v>
      </c>
      <c r="D323" s="1" t="s">
        <v>16</v>
      </c>
      <c r="E323" s="1" t="s">
        <v>17</v>
      </c>
      <c r="F323" s="1" t="s">
        <v>49</v>
      </c>
      <c r="G323" s="1" t="s">
        <v>221</v>
      </c>
      <c r="H323" s="1" t="s">
        <v>509</v>
      </c>
      <c r="I323" s="1" t="s">
        <v>49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28</v>
      </c>
      <c r="B324" s="1" t="s">
        <v>14</v>
      </c>
      <c r="C324" s="1" t="s">
        <v>472</v>
      </c>
      <c r="D324" s="1" t="s">
        <v>579</v>
      </c>
      <c r="E324" s="1" t="s">
        <v>17</v>
      </c>
      <c r="F324" s="1" t="s">
        <v>49</v>
      </c>
      <c r="G324" s="1" t="s">
        <v>101</v>
      </c>
      <c r="H324" s="1" t="s">
        <v>511</v>
      </c>
      <c r="I324" s="1" t="s">
        <v>49</v>
      </c>
      <c r="J324" s="1">
        <v>17</v>
      </c>
      <c r="K324" s="1">
        <v>873</v>
      </c>
      <c r="L324" s="1">
        <v>873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29</v>
      </c>
      <c r="B325" s="1" t="s">
        <v>14</v>
      </c>
      <c r="C325" s="1" t="s">
        <v>472</v>
      </c>
      <c r="D325" s="1" t="s">
        <v>583</v>
      </c>
      <c r="E325" s="1" t="s">
        <v>17</v>
      </c>
      <c r="F325" s="1" t="s">
        <v>29</v>
      </c>
      <c r="G325" s="1" t="s">
        <v>129</v>
      </c>
      <c r="H325" s="1" t="s">
        <v>513</v>
      </c>
      <c r="I325" s="1" t="s">
        <v>21</v>
      </c>
      <c r="J325" s="1">
        <v>23</v>
      </c>
      <c r="K325" s="1">
        <v>1691</v>
      </c>
      <c r="L325" s="1">
        <v>1691</v>
      </c>
      <c r="M325" s="1">
        <v>379000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379000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379000</v>
      </c>
      <c r="AJ325" s="1">
        <v>224</v>
      </c>
    </row>
    <row r="326" spans="1:36" x14ac:dyDescent="0.3">
      <c r="A326" s="1">
        <v>30</v>
      </c>
      <c r="B326" s="1" t="s">
        <v>14</v>
      </c>
      <c r="C326" s="1" t="s">
        <v>472</v>
      </c>
      <c r="D326" s="1" t="s">
        <v>514</v>
      </c>
      <c r="E326" s="1" t="s">
        <v>17</v>
      </c>
      <c r="F326" s="1" t="s">
        <v>29</v>
      </c>
      <c r="G326" s="1" t="s">
        <v>129</v>
      </c>
      <c r="H326" s="1" t="s">
        <v>515</v>
      </c>
      <c r="I326" s="1" t="s">
        <v>21</v>
      </c>
      <c r="J326" s="1">
        <v>23</v>
      </c>
      <c r="K326" s="1">
        <v>1371</v>
      </c>
      <c r="L326" s="1">
        <v>1371</v>
      </c>
      <c r="M326" s="1">
        <v>354000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354000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354000</v>
      </c>
      <c r="AJ326" s="1">
        <v>258</v>
      </c>
    </row>
    <row r="327" spans="1:36" x14ac:dyDescent="0.3">
      <c r="A327" s="1">
        <v>31</v>
      </c>
      <c r="B327" s="1" t="s">
        <v>14</v>
      </c>
      <c r="C327" s="1" t="s">
        <v>472</v>
      </c>
      <c r="D327" s="1" t="s">
        <v>16</v>
      </c>
      <c r="E327" s="1" t="s">
        <v>17</v>
      </c>
      <c r="F327" s="1" t="s">
        <v>29</v>
      </c>
      <c r="G327" s="1" t="s">
        <v>98</v>
      </c>
      <c r="H327" s="1" t="s">
        <v>516</v>
      </c>
      <c r="I327" s="1" t="s">
        <v>26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0</v>
      </c>
      <c r="AJ327" s="1">
        <v>0</v>
      </c>
    </row>
    <row r="328" spans="1:36" x14ac:dyDescent="0.3">
      <c r="A328" s="1">
        <v>32</v>
      </c>
      <c r="B328" s="1" t="s">
        <v>14</v>
      </c>
      <c r="C328" s="1" t="s">
        <v>472</v>
      </c>
      <c r="D328" s="1" t="s">
        <v>584</v>
      </c>
      <c r="E328" s="1" t="s">
        <v>17</v>
      </c>
      <c r="F328" s="1" t="s">
        <v>29</v>
      </c>
      <c r="G328" s="1" t="s">
        <v>61</v>
      </c>
      <c r="H328" s="1" t="s">
        <v>518</v>
      </c>
      <c r="I328" s="1" t="s">
        <v>26</v>
      </c>
      <c r="J328" s="1">
        <v>23</v>
      </c>
      <c r="K328" s="1">
        <v>2234</v>
      </c>
      <c r="L328" s="1">
        <v>2234</v>
      </c>
      <c r="M328" s="1">
        <v>363000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363000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363000</v>
      </c>
      <c r="AJ328" s="1">
        <v>162</v>
      </c>
    </row>
    <row r="329" spans="1:36" x14ac:dyDescent="0.3">
      <c r="A329" s="1">
        <v>33</v>
      </c>
      <c r="B329" s="1" t="s">
        <v>14</v>
      </c>
      <c r="C329" s="1" t="s">
        <v>472</v>
      </c>
      <c r="D329" s="1" t="s">
        <v>585</v>
      </c>
      <c r="E329" s="1" t="s">
        <v>17</v>
      </c>
      <c r="F329" s="1" t="s">
        <v>29</v>
      </c>
      <c r="G329" s="1" t="s">
        <v>61</v>
      </c>
      <c r="H329" s="1" t="s">
        <v>520</v>
      </c>
      <c r="I329" s="1" t="s">
        <v>26</v>
      </c>
      <c r="J329" s="1">
        <v>23</v>
      </c>
      <c r="K329" s="1">
        <v>1096</v>
      </c>
      <c r="L329" s="1">
        <v>1096</v>
      </c>
      <c r="M329" s="1">
        <v>200000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200000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200000</v>
      </c>
      <c r="AJ329" s="1">
        <v>182</v>
      </c>
    </row>
    <row r="330" spans="1:36" x14ac:dyDescent="0.3">
      <c r="A330" s="1">
        <v>34</v>
      </c>
      <c r="B330" s="1" t="s">
        <v>14</v>
      </c>
      <c r="C330" s="1" t="s">
        <v>472</v>
      </c>
      <c r="D330" s="1" t="s">
        <v>497</v>
      </c>
      <c r="E330" s="1" t="s">
        <v>32</v>
      </c>
      <c r="F330" s="1" t="s">
        <v>29</v>
      </c>
      <c r="G330" s="1" t="s">
        <v>33</v>
      </c>
      <c r="H330" s="1" t="s">
        <v>226</v>
      </c>
      <c r="I330" s="1" t="s">
        <v>26</v>
      </c>
      <c r="J330" s="1">
        <v>25</v>
      </c>
      <c r="K330" s="1">
        <v>1967</v>
      </c>
      <c r="L330" s="1">
        <v>1967</v>
      </c>
      <c r="M330" s="1">
        <v>270000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270000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270000</v>
      </c>
      <c r="AJ330" s="1">
        <v>137</v>
      </c>
    </row>
    <row r="331" spans="1:36" x14ac:dyDescent="0.3">
      <c r="A331" s="1">
        <v>35</v>
      </c>
      <c r="B331" s="1" t="s">
        <v>14</v>
      </c>
      <c r="C331" s="1" t="s">
        <v>472</v>
      </c>
      <c r="D331" s="1" t="s">
        <v>586</v>
      </c>
      <c r="E331" s="1" t="s">
        <v>32</v>
      </c>
      <c r="F331" s="1" t="s">
        <v>29</v>
      </c>
      <c r="G331" s="1" t="s">
        <v>33</v>
      </c>
      <c r="H331" s="1" t="s">
        <v>522</v>
      </c>
      <c r="I331" s="1" t="s">
        <v>26</v>
      </c>
      <c r="J331" s="1">
        <v>21</v>
      </c>
      <c r="K331" s="1">
        <v>2375</v>
      </c>
      <c r="L331" s="1">
        <v>2375</v>
      </c>
      <c r="M331" s="1">
        <v>296000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296000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296000</v>
      </c>
      <c r="AJ331" s="1">
        <v>124</v>
      </c>
    </row>
    <row r="332" spans="1:36" x14ac:dyDescent="0.3">
      <c r="A332" s="1">
        <v>36</v>
      </c>
      <c r="B332" s="1" t="s">
        <v>14</v>
      </c>
      <c r="C332" s="1" t="s">
        <v>472</v>
      </c>
      <c r="D332" s="1" t="s">
        <v>16</v>
      </c>
      <c r="E332" s="1" t="s">
        <v>17</v>
      </c>
      <c r="F332" s="1" t="s">
        <v>29</v>
      </c>
      <c r="G332" s="1" t="s">
        <v>38</v>
      </c>
      <c r="H332" s="1" t="s">
        <v>523</v>
      </c>
      <c r="I332" s="1" t="s">
        <v>21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0</v>
      </c>
      <c r="AJ332" s="1">
        <v>0</v>
      </c>
    </row>
    <row r="333" spans="1:36" x14ac:dyDescent="0.3">
      <c r="A333" s="1">
        <v>37</v>
      </c>
      <c r="B333" s="1" t="s">
        <v>14</v>
      </c>
      <c r="C333" s="1" t="s">
        <v>472</v>
      </c>
      <c r="D333" s="1" t="s">
        <v>486</v>
      </c>
      <c r="E333" s="1" t="s">
        <v>17</v>
      </c>
      <c r="F333" s="1" t="s">
        <v>29</v>
      </c>
      <c r="G333" s="1" t="s">
        <v>144</v>
      </c>
      <c r="H333" s="1" t="s">
        <v>285</v>
      </c>
      <c r="I333" s="1" t="s">
        <v>21</v>
      </c>
      <c r="J333" s="1">
        <v>13</v>
      </c>
      <c r="K333" s="1">
        <v>472</v>
      </c>
      <c r="L333" s="1">
        <v>472</v>
      </c>
      <c r="M333" s="1">
        <v>150000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150000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150000</v>
      </c>
      <c r="AJ333" s="1">
        <v>317</v>
      </c>
    </row>
    <row r="334" spans="1:36" x14ac:dyDescent="0.3">
      <c r="A334" s="1">
        <v>38</v>
      </c>
      <c r="B334" s="1" t="s">
        <v>14</v>
      </c>
      <c r="C334" s="1" t="s">
        <v>472</v>
      </c>
      <c r="D334" s="1" t="s">
        <v>16</v>
      </c>
      <c r="E334" s="1" t="s">
        <v>17</v>
      </c>
      <c r="F334" s="1" t="s">
        <v>49</v>
      </c>
      <c r="G334" s="1" t="s">
        <v>221</v>
      </c>
      <c r="H334" s="1" t="s">
        <v>524</v>
      </c>
      <c r="I334" s="1" t="s">
        <v>49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0</v>
      </c>
      <c r="AJ334" s="1">
        <v>0</v>
      </c>
    </row>
    <row r="335" spans="1:36" x14ac:dyDescent="0.3">
      <c r="A335" s="1">
        <v>39</v>
      </c>
      <c r="B335" s="1" t="s">
        <v>14</v>
      </c>
      <c r="C335" s="1" t="s">
        <v>472</v>
      </c>
      <c r="D335" s="1" t="s">
        <v>16</v>
      </c>
      <c r="E335" s="1" t="s">
        <v>17</v>
      </c>
      <c r="F335" s="1" t="s">
        <v>37</v>
      </c>
      <c r="G335" s="1" t="s">
        <v>123</v>
      </c>
      <c r="H335" s="1" t="s">
        <v>525</v>
      </c>
      <c r="I335" s="1" t="s">
        <v>21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x14ac:dyDescent="0.3">
      <c r="A336" s="1">
        <v>40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49</v>
      </c>
      <c r="G336" s="1" t="s">
        <v>101</v>
      </c>
      <c r="H336" s="1" t="s">
        <v>526</v>
      </c>
      <c r="I336" s="1" t="s">
        <v>49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x14ac:dyDescent="0.3">
      <c r="A337" s="1">
        <v>41</v>
      </c>
      <c r="B337" s="1" t="s">
        <v>14</v>
      </c>
      <c r="C337" s="1" t="s">
        <v>472</v>
      </c>
      <c r="D337" s="1" t="s">
        <v>16</v>
      </c>
      <c r="E337" s="1" t="s">
        <v>17</v>
      </c>
      <c r="F337" s="1" t="s">
        <v>29</v>
      </c>
      <c r="G337" s="1" t="s">
        <v>44</v>
      </c>
      <c r="H337" s="1" t="s">
        <v>527</v>
      </c>
      <c r="I337" s="1" t="s">
        <v>21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0</v>
      </c>
      <c r="AJ337" s="1">
        <v>0</v>
      </c>
    </row>
    <row r="338" spans="1:36" x14ac:dyDescent="0.3">
      <c r="A338" s="1">
        <v>42</v>
      </c>
      <c r="B338" s="1" t="s">
        <v>14</v>
      </c>
      <c r="C338" s="1" t="s">
        <v>472</v>
      </c>
      <c r="D338" s="1" t="s">
        <v>16</v>
      </c>
      <c r="E338" s="1" t="s">
        <v>17</v>
      </c>
      <c r="F338" s="1" t="s">
        <v>29</v>
      </c>
      <c r="G338" s="1" t="s">
        <v>44</v>
      </c>
      <c r="H338" s="1" t="s">
        <v>528</v>
      </c>
      <c r="I338" s="1" t="s">
        <v>21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x14ac:dyDescent="0.3">
      <c r="A339" s="1">
        <v>43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29</v>
      </c>
      <c r="G339" s="1" t="s">
        <v>44</v>
      </c>
      <c r="H339" s="1" t="s">
        <v>529</v>
      </c>
      <c r="I339" s="1" t="s">
        <v>21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x14ac:dyDescent="0.3">
      <c r="A340" s="1">
        <v>44</v>
      </c>
      <c r="B340" s="1" t="s">
        <v>14</v>
      </c>
      <c r="C340" s="1" t="s">
        <v>472</v>
      </c>
      <c r="D340" s="1" t="s">
        <v>16</v>
      </c>
      <c r="E340" s="1" t="s">
        <v>17</v>
      </c>
      <c r="F340" s="1" t="s">
        <v>29</v>
      </c>
      <c r="G340" s="1" t="s">
        <v>44</v>
      </c>
      <c r="H340" s="1" t="s">
        <v>530</v>
      </c>
      <c r="I340" s="1" t="s">
        <v>21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x14ac:dyDescent="0.3">
      <c r="A341" s="1">
        <v>45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29</v>
      </c>
      <c r="G341" s="1" t="s">
        <v>44</v>
      </c>
      <c r="H341" s="1" t="s">
        <v>531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x14ac:dyDescent="0.3">
      <c r="A342" s="1">
        <v>46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29</v>
      </c>
      <c r="G342" s="1" t="s">
        <v>44</v>
      </c>
      <c r="H342" s="1" t="s">
        <v>532</v>
      </c>
      <c r="I342" s="1" t="s">
        <v>21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x14ac:dyDescent="0.3">
      <c r="A343" s="1">
        <v>47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37</v>
      </c>
      <c r="G343" s="1" t="s">
        <v>533</v>
      </c>
      <c r="H343" s="1" t="s">
        <v>534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x14ac:dyDescent="0.3">
      <c r="A344" s="1">
        <v>48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18</v>
      </c>
      <c r="G344" s="1" t="s">
        <v>368</v>
      </c>
      <c r="H344" s="1" t="s">
        <v>535</v>
      </c>
      <c r="I344" s="1" t="s">
        <v>21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x14ac:dyDescent="0.3">
      <c r="A345" s="1">
        <v>49</v>
      </c>
      <c r="B345" s="1" t="s">
        <v>14</v>
      </c>
      <c r="C345" s="1" t="s">
        <v>472</v>
      </c>
      <c r="D345" s="1" t="s">
        <v>16</v>
      </c>
      <c r="E345" s="1" t="s">
        <v>17</v>
      </c>
      <c r="F345" s="1" t="s">
        <v>18</v>
      </c>
      <c r="G345" s="1" t="s">
        <v>368</v>
      </c>
      <c r="H345" s="1" t="s">
        <v>536</v>
      </c>
      <c r="I345" s="1" t="s">
        <v>21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0</v>
      </c>
      <c r="AJ345" s="1">
        <v>0</v>
      </c>
    </row>
    <row r="346" spans="1:36" x14ac:dyDescent="0.3">
      <c r="A346" s="1">
        <v>50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18</v>
      </c>
      <c r="G346" s="1" t="s">
        <v>368</v>
      </c>
      <c r="H346" s="1" t="s">
        <v>537</v>
      </c>
      <c r="I346" s="1" t="s">
        <v>21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x14ac:dyDescent="0.3">
      <c r="A347" s="1">
        <v>51</v>
      </c>
      <c r="B347" s="1" t="s">
        <v>14</v>
      </c>
      <c r="C347" s="1" t="s">
        <v>472</v>
      </c>
      <c r="D347" s="1" t="s">
        <v>16</v>
      </c>
      <c r="E347" s="1" t="s">
        <v>17</v>
      </c>
      <c r="F347" s="1" t="s">
        <v>18</v>
      </c>
      <c r="G347" s="1" t="s">
        <v>368</v>
      </c>
      <c r="H347" s="1" t="s">
        <v>538</v>
      </c>
      <c r="I347" s="1" t="s">
        <v>21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x14ac:dyDescent="0.3">
      <c r="A348" s="1">
        <v>52</v>
      </c>
      <c r="B348" s="1" t="s">
        <v>14</v>
      </c>
      <c r="C348" s="1" t="s">
        <v>472</v>
      </c>
      <c r="D348" s="1" t="s">
        <v>16</v>
      </c>
      <c r="E348" s="1" t="s">
        <v>17</v>
      </c>
      <c r="F348" s="1" t="s">
        <v>18</v>
      </c>
      <c r="G348" s="1" t="s">
        <v>368</v>
      </c>
      <c r="H348" s="1" t="s">
        <v>539</v>
      </c>
      <c r="I348" s="1" t="s">
        <v>21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0</v>
      </c>
      <c r="AJ348" s="1">
        <v>0</v>
      </c>
    </row>
    <row r="349" spans="1:36" x14ac:dyDescent="0.3">
      <c r="A349" s="1">
        <v>53</v>
      </c>
      <c r="B349" s="1" t="s">
        <v>14</v>
      </c>
      <c r="C349" s="1" t="s">
        <v>472</v>
      </c>
      <c r="D349" s="1" t="s">
        <v>16</v>
      </c>
      <c r="E349" s="1" t="s">
        <v>17</v>
      </c>
      <c r="F349" s="1" t="s">
        <v>29</v>
      </c>
      <c r="G349" s="1" t="s">
        <v>246</v>
      </c>
      <c r="H349" s="1" t="s">
        <v>540</v>
      </c>
      <c r="I349" s="1" t="s">
        <v>26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7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7">
        <v>0</v>
      </c>
      <c r="AI349" s="7">
        <v>0</v>
      </c>
      <c r="AJ349" s="1">
        <v>0</v>
      </c>
    </row>
    <row r="350" spans="1:36" x14ac:dyDescent="0.3">
      <c r="A350" s="2"/>
      <c r="B350" s="2" t="s">
        <v>47</v>
      </c>
      <c r="C350" s="2" t="s">
        <v>472</v>
      </c>
      <c r="D350" s="2"/>
      <c r="E350" s="2"/>
      <c r="F350" s="2"/>
      <c r="G350" s="2"/>
      <c r="H350" s="2"/>
      <c r="I350" s="2"/>
      <c r="J350" s="2"/>
      <c r="K350" s="2">
        <v>24083</v>
      </c>
      <c r="L350" s="2">
        <v>24083</v>
      </c>
      <c r="M350" s="2">
        <v>2673258</v>
      </c>
      <c r="N350" s="2">
        <v>0</v>
      </c>
      <c r="O350" s="2">
        <v>0</v>
      </c>
      <c r="P350" s="2">
        <v>0</v>
      </c>
      <c r="Q350" s="2">
        <v>40000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2713258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2713258</v>
      </c>
      <c r="AJ350" s="2"/>
    </row>
    <row r="351" spans="1:36" x14ac:dyDescent="0.3">
      <c r="A351" s="1">
        <v>1</v>
      </c>
      <c r="B351" s="1" t="s">
        <v>14</v>
      </c>
      <c r="C351" s="1" t="s">
        <v>541</v>
      </c>
      <c r="D351" s="1" t="s">
        <v>611</v>
      </c>
      <c r="E351" s="1" t="s">
        <v>17</v>
      </c>
      <c r="F351" s="1" t="s">
        <v>49</v>
      </c>
      <c r="G351" s="1" t="s">
        <v>88</v>
      </c>
      <c r="H351" s="1" t="s">
        <v>95</v>
      </c>
      <c r="I351" s="1" t="s">
        <v>49</v>
      </c>
      <c r="J351" s="1">
        <v>8</v>
      </c>
      <c r="K351" s="1">
        <v>239</v>
      </c>
      <c r="L351" s="1">
        <v>239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7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7">
        <v>0</v>
      </c>
      <c r="AI351" s="7">
        <v>0</v>
      </c>
      <c r="AJ351" s="1">
        <v>0</v>
      </c>
    </row>
    <row r="352" spans="1:36" x14ac:dyDescent="0.3">
      <c r="A352" s="2"/>
      <c r="B352" s="2" t="s">
        <v>47</v>
      </c>
      <c r="C352" s="2" t="s">
        <v>541</v>
      </c>
      <c r="D352" s="2"/>
      <c r="E352" s="2"/>
      <c r="F352" s="2"/>
      <c r="G352" s="2"/>
      <c r="H352" s="2"/>
      <c r="I352" s="2"/>
      <c r="J352" s="2"/>
      <c r="K352" s="2">
        <v>239</v>
      </c>
      <c r="L352" s="2">
        <v>239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/>
    </row>
    <row r="353" spans="1:36" x14ac:dyDescent="0.3">
      <c r="A353" s="1">
        <v>1</v>
      </c>
      <c r="B353" s="1" t="s">
        <v>14</v>
      </c>
      <c r="C353" s="1" t="s">
        <v>547</v>
      </c>
      <c r="D353" s="1" t="s">
        <v>313</v>
      </c>
      <c r="E353" s="1" t="s">
        <v>17</v>
      </c>
      <c r="F353" s="1" t="s">
        <v>29</v>
      </c>
      <c r="G353" s="1" t="s">
        <v>144</v>
      </c>
      <c r="H353" s="1" t="s">
        <v>546</v>
      </c>
      <c r="I353" s="1" t="s">
        <v>21</v>
      </c>
      <c r="J353" s="1">
        <v>4</v>
      </c>
      <c r="K353" s="1">
        <v>413</v>
      </c>
      <c r="L353" s="1">
        <v>413</v>
      </c>
      <c r="M353" s="1">
        <v>117000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117000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117000</v>
      </c>
      <c r="AJ353" s="1">
        <v>283</v>
      </c>
    </row>
    <row r="354" spans="1:36" x14ac:dyDescent="0.3">
      <c r="A354" s="1">
        <v>2</v>
      </c>
      <c r="B354" s="1" t="s">
        <v>14</v>
      </c>
      <c r="C354" s="1" t="s">
        <v>547</v>
      </c>
      <c r="D354" s="1" t="s">
        <v>16</v>
      </c>
      <c r="E354" s="1" t="s">
        <v>17</v>
      </c>
      <c r="F354" s="1" t="s">
        <v>29</v>
      </c>
      <c r="G354" s="1" t="s">
        <v>44</v>
      </c>
      <c r="H354" s="1" t="s">
        <v>548</v>
      </c>
      <c r="I354" s="1" t="s">
        <v>21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7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7">
        <v>0</v>
      </c>
      <c r="AI354" s="7">
        <v>0</v>
      </c>
      <c r="AJ354" s="1">
        <v>0</v>
      </c>
    </row>
    <row r="355" spans="1:36" x14ac:dyDescent="0.3">
      <c r="A355" s="2"/>
      <c r="B355" s="2" t="s">
        <v>47</v>
      </c>
      <c r="C355" s="2" t="s">
        <v>547</v>
      </c>
      <c r="D355" s="2"/>
      <c r="E355" s="2"/>
      <c r="F355" s="2"/>
      <c r="G355" s="2"/>
      <c r="H355" s="2"/>
      <c r="I355" s="2"/>
      <c r="J355" s="2"/>
      <c r="K355" s="2">
        <v>413</v>
      </c>
      <c r="L355" s="2">
        <v>413</v>
      </c>
      <c r="M355" s="2">
        <v>117000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117000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117000</v>
      </c>
      <c r="AJ355" s="2"/>
    </row>
    <row r="356" spans="1:36" x14ac:dyDescent="0.3">
      <c r="A356" s="2"/>
      <c r="B356" s="2" t="s">
        <v>12</v>
      </c>
      <c r="C356" s="2" t="s">
        <v>14</v>
      </c>
      <c r="D356" s="2"/>
      <c r="E356" s="2"/>
      <c r="F356" s="2"/>
      <c r="G356" s="2"/>
      <c r="H356" s="2"/>
      <c r="I356" s="2"/>
      <c r="J356" s="2"/>
      <c r="K356" s="2">
        <v>222218</v>
      </c>
      <c r="L356" s="2">
        <v>222118</v>
      </c>
      <c r="M356" s="2">
        <v>24934788</v>
      </c>
      <c r="N356" s="2">
        <v>10800</v>
      </c>
      <c r="O356" s="2">
        <v>0</v>
      </c>
      <c r="P356" s="2">
        <v>0</v>
      </c>
      <c r="Q356" s="2">
        <v>51000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24996588</v>
      </c>
      <c r="X356" s="2">
        <v>0</v>
      </c>
      <c r="Y356" s="2">
        <v>0</v>
      </c>
      <c r="Z356" s="2">
        <v>2800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2800</v>
      </c>
      <c r="AI356" s="2">
        <v>24999388</v>
      </c>
      <c r="AJ356" s="2"/>
    </row>
    <row r="357" spans="1:36" x14ac:dyDescent="0.3">
      <c r="A357" s="3">
        <v>341</v>
      </c>
      <c r="B357" s="3"/>
      <c r="C357" s="3"/>
      <c r="D357" s="3"/>
      <c r="E357" s="3"/>
      <c r="F357" s="3"/>
      <c r="G357" s="3"/>
      <c r="H357" s="3"/>
      <c r="I357" s="3"/>
      <c r="J357" s="3"/>
      <c r="K357" s="3">
        <v>222218</v>
      </c>
      <c r="L357" s="3">
        <v>222118</v>
      </c>
      <c r="M357" s="3">
        <v>24934788</v>
      </c>
      <c r="N357" s="3">
        <v>10800</v>
      </c>
      <c r="O357" s="3">
        <v>0</v>
      </c>
      <c r="P357" s="3">
        <v>0</v>
      </c>
      <c r="Q357" s="3">
        <v>51000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24996588</v>
      </c>
      <c r="X357" s="3">
        <v>0</v>
      </c>
      <c r="Y357" s="3">
        <v>0</v>
      </c>
      <c r="Z357" s="3">
        <v>2800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2800</v>
      </c>
      <c r="AI357" s="3">
        <v>24999388</v>
      </c>
      <c r="AJ357" s="3"/>
    </row>
    <row r="358" spans="1:3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7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7"/>
      <c r="AJ358" s="1"/>
    </row>
  </sheetData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 tint="0.79998168889431442"/>
  </sheetPr>
  <dimension ref="A1:AQ361"/>
  <sheetViews>
    <sheetView topLeftCell="A31" zoomScale="70" zoomScaleNormal="70" workbookViewId="0">
      <selection activeCell="M55" activeCellId="1" sqref="M38 M55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640</v>
      </c>
      <c r="B1" s="114" t="s">
        <v>641</v>
      </c>
      <c r="C1" s="116" t="s">
        <v>642</v>
      </c>
      <c r="D1" s="116" t="s">
        <v>643</v>
      </c>
      <c r="E1" s="114" t="s">
        <v>644</v>
      </c>
      <c r="F1" s="114" t="s">
        <v>645</v>
      </c>
      <c r="G1" s="114" t="s">
        <v>646</v>
      </c>
      <c r="H1" s="114" t="s">
        <v>647</v>
      </c>
      <c r="I1" s="114" t="s">
        <v>648</v>
      </c>
      <c r="J1" s="114" t="s">
        <v>649</v>
      </c>
      <c r="K1" s="115" t="s">
        <v>650</v>
      </c>
      <c r="L1" s="115" t="s">
        <v>651</v>
      </c>
      <c r="M1" s="110" t="s">
        <v>652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653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654</v>
      </c>
      <c r="AJ1" s="113" t="s">
        <v>655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656</v>
      </c>
      <c r="AI2" s="113"/>
      <c r="AJ2" s="113" t="s">
        <v>655</v>
      </c>
    </row>
    <row r="3" spans="1:43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587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10</v>
      </c>
      <c r="K6" s="1">
        <v>715</v>
      </c>
      <c r="L6" s="1">
        <v>715</v>
      </c>
      <c r="M6" s="1">
        <v>100000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100000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100000</v>
      </c>
      <c r="AJ6" s="1">
        <v>139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28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13</v>
      </c>
      <c r="K7" s="1">
        <v>1497</v>
      </c>
      <c r="L7" s="1">
        <v>1497</v>
      </c>
      <c r="M7" s="1">
        <v>130000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130000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130000</v>
      </c>
      <c r="AJ7" s="1">
        <v>86</v>
      </c>
    </row>
    <row r="8" spans="1:43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x14ac:dyDescent="0.3">
      <c r="A12" s="1">
        <v>10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0</v>
      </c>
      <c r="AJ12" s="1">
        <v>0</v>
      </c>
    </row>
    <row r="13" spans="1:43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2212</v>
      </c>
      <c r="L14" s="2">
        <v>2212</v>
      </c>
      <c r="M14" s="2">
        <v>230000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230000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230000</v>
      </c>
      <c r="AJ14" s="2"/>
    </row>
    <row r="15" spans="1:43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9</v>
      </c>
      <c r="K17" s="1">
        <v>999</v>
      </c>
      <c r="L17" s="1">
        <v>999</v>
      </c>
      <c r="M17" s="1">
        <v>100000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100000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100000</v>
      </c>
      <c r="AJ17" s="1">
        <v>100</v>
      </c>
    </row>
    <row r="18" spans="1:36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14</v>
      </c>
      <c r="K19" s="1">
        <v>1259</v>
      </c>
      <c r="L19" s="1">
        <v>1259</v>
      </c>
      <c r="M19" s="1">
        <v>145000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145000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145000</v>
      </c>
      <c r="AJ19" s="1">
        <v>115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2258</v>
      </c>
      <c r="L20" s="2">
        <v>2258</v>
      </c>
      <c r="M20" s="2">
        <v>245000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245000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245000</v>
      </c>
      <c r="AJ20" s="2"/>
    </row>
    <row r="21" spans="1:36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x14ac:dyDescent="0.3">
      <c r="A33" s="1">
        <v>13</v>
      </c>
      <c r="B33" s="1" t="s">
        <v>14</v>
      </c>
      <c r="C33" s="1" t="s">
        <v>60</v>
      </c>
      <c r="D33" s="1" t="s">
        <v>103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20</v>
      </c>
      <c r="K33" s="1">
        <v>2438</v>
      </c>
      <c r="L33" s="1">
        <v>2438</v>
      </c>
      <c r="M33" s="1">
        <v>304000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304000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304000</v>
      </c>
      <c r="AJ33" s="1">
        <v>124</v>
      </c>
    </row>
    <row r="34" spans="1:36" x14ac:dyDescent="0.3">
      <c r="A34" s="1">
        <v>14</v>
      </c>
      <c r="B34" s="1" t="s">
        <v>14</v>
      </c>
      <c r="C34" s="1" t="s">
        <v>60</v>
      </c>
      <c r="D34" s="1" t="s">
        <v>78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22</v>
      </c>
      <c r="K34" s="1">
        <v>2793</v>
      </c>
      <c r="L34" s="1">
        <v>2793</v>
      </c>
      <c r="M34" s="1">
        <v>309000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309000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309000</v>
      </c>
      <c r="AJ34" s="1">
        <v>110</v>
      </c>
    </row>
    <row r="35" spans="1:36" x14ac:dyDescent="0.3">
      <c r="A35" s="1">
        <v>15</v>
      </c>
      <c r="B35" s="1" t="s">
        <v>14</v>
      </c>
      <c r="C35" s="1" t="s">
        <v>60</v>
      </c>
      <c r="D35" s="1" t="s">
        <v>81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23</v>
      </c>
      <c r="K35" s="1">
        <v>4438</v>
      </c>
      <c r="L35" s="1">
        <v>4438</v>
      </c>
      <c r="M35" s="1">
        <v>534000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534000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534000</v>
      </c>
      <c r="AJ35" s="1">
        <v>120</v>
      </c>
    </row>
    <row r="36" spans="1:36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16</v>
      </c>
      <c r="E37" s="1" t="s">
        <v>17</v>
      </c>
      <c r="F37" s="1" t="s">
        <v>29</v>
      </c>
      <c r="G37" s="1" t="s">
        <v>85</v>
      </c>
      <c r="H37" s="1" t="s">
        <v>86</v>
      </c>
      <c r="I37" s="1" t="s">
        <v>26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0</v>
      </c>
      <c r="AJ37" s="1">
        <v>0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470</v>
      </c>
      <c r="E38" s="1" t="s">
        <v>17</v>
      </c>
      <c r="F38" s="1" t="s">
        <v>49</v>
      </c>
      <c r="G38" s="1" t="s">
        <v>88</v>
      </c>
      <c r="H38" s="1" t="s">
        <v>89</v>
      </c>
      <c r="I38" s="1" t="s">
        <v>49</v>
      </c>
      <c r="J38" s="1">
        <v>12</v>
      </c>
      <c r="K38" s="1">
        <v>810</v>
      </c>
      <c r="L38" s="1">
        <v>810</v>
      </c>
      <c r="M38" s="8">
        <v>2850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2850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2850</v>
      </c>
      <c r="AJ38" s="1">
        <v>3</v>
      </c>
    </row>
    <row r="39" spans="1:36" x14ac:dyDescent="0.3">
      <c r="A39" s="1">
        <v>19</v>
      </c>
      <c r="B39" s="1" t="s">
        <v>14</v>
      </c>
      <c r="C39" s="1" t="s">
        <v>60</v>
      </c>
      <c r="D39" s="1" t="s">
        <v>131</v>
      </c>
      <c r="E39" s="1" t="s">
        <v>17</v>
      </c>
      <c r="F39" s="1" t="s">
        <v>49</v>
      </c>
      <c r="G39" s="1" t="s">
        <v>88</v>
      </c>
      <c r="H39" s="1" t="s">
        <v>91</v>
      </c>
      <c r="I39" s="1" t="s">
        <v>49</v>
      </c>
      <c r="J39" s="1">
        <v>14</v>
      </c>
      <c r="K39" s="1">
        <v>1037</v>
      </c>
      <c r="L39" s="1">
        <v>1037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92</v>
      </c>
      <c r="E40" s="1" t="s">
        <v>17</v>
      </c>
      <c r="F40" s="1" t="s">
        <v>49</v>
      </c>
      <c r="G40" s="1" t="s">
        <v>88</v>
      </c>
      <c r="H40" s="1" t="s">
        <v>93</v>
      </c>
      <c r="I40" s="1" t="s">
        <v>49</v>
      </c>
      <c r="J40" s="1">
        <v>21</v>
      </c>
      <c r="K40" s="1">
        <v>1881</v>
      </c>
      <c r="L40" s="1">
        <v>1881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0</v>
      </c>
      <c r="AJ40" s="1">
        <v>0</v>
      </c>
    </row>
    <row r="41" spans="1:36" x14ac:dyDescent="0.3">
      <c r="A41" s="1">
        <v>21</v>
      </c>
      <c r="B41" s="1" t="s">
        <v>14</v>
      </c>
      <c r="C41" s="1" t="s">
        <v>60</v>
      </c>
      <c r="D41" s="1" t="s">
        <v>128</v>
      </c>
      <c r="E41" s="1" t="s">
        <v>17</v>
      </c>
      <c r="F41" s="1" t="s">
        <v>49</v>
      </c>
      <c r="G41" s="1" t="s">
        <v>88</v>
      </c>
      <c r="H41" s="1" t="s">
        <v>95</v>
      </c>
      <c r="I41" s="1" t="s">
        <v>49</v>
      </c>
      <c r="J41" s="1">
        <v>3</v>
      </c>
      <c r="K41" s="1">
        <v>214</v>
      </c>
      <c r="L41" s="1">
        <v>214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0</v>
      </c>
      <c r="AJ41" s="1">
        <v>0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96</v>
      </c>
      <c r="E42" s="1" t="s">
        <v>17</v>
      </c>
      <c r="F42" s="1" t="s">
        <v>29</v>
      </c>
      <c r="G42" s="1" t="s">
        <v>30</v>
      </c>
      <c r="H42" s="1" t="s">
        <v>97</v>
      </c>
      <c r="I42" s="1" t="s">
        <v>26</v>
      </c>
      <c r="J42" s="1">
        <v>18</v>
      </c>
      <c r="K42" s="1">
        <v>1098</v>
      </c>
      <c r="L42" s="1">
        <v>1098</v>
      </c>
      <c r="M42" s="1">
        <v>170000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170000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170000</v>
      </c>
      <c r="AJ42" s="1">
        <v>154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16</v>
      </c>
      <c r="E43" s="1" t="s">
        <v>17</v>
      </c>
      <c r="F43" s="1" t="s">
        <v>29</v>
      </c>
      <c r="G43" s="1" t="s">
        <v>98</v>
      </c>
      <c r="H43" s="1" t="s">
        <v>99</v>
      </c>
      <c r="I43" s="1" t="s">
        <v>26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0</v>
      </c>
      <c r="AJ43" s="1">
        <v>0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521</v>
      </c>
      <c r="E44" s="1" t="s">
        <v>17</v>
      </c>
      <c r="F44" s="1" t="s">
        <v>49</v>
      </c>
      <c r="G44" s="1" t="s">
        <v>101</v>
      </c>
      <c r="H44" s="1" t="s">
        <v>544</v>
      </c>
      <c r="I44" s="1" t="s">
        <v>49</v>
      </c>
      <c r="J44" s="1">
        <v>20</v>
      </c>
      <c r="K44" s="1">
        <v>2714</v>
      </c>
      <c r="L44" s="1">
        <v>2714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0</v>
      </c>
      <c r="AJ44" s="1">
        <v>0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588</v>
      </c>
      <c r="E45" s="1" t="s">
        <v>17</v>
      </c>
      <c r="F45" s="1" t="s">
        <v>49</v>
      </c>
      <c r="G45" s="1" t="s">
        <v>101</v>
      </c>
      <c r="H45" s="1" t="s">
        <v>102</v>
      </c>
      <c r="I45" s="1" t="s">
        <v>49</v>
      </c>
      <c r="J45" s="1">
        <v>8</v>
      </c>
      <c r="K45" s="1">
        <v>582</v>
      </c>
      <c r="L45" s="1">
        <v>582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0</v>
      </c>
      <c r="AJ45" s="1">
        <v>0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106</v>
      </c>
      <c r="E46" s="1" t="s">
        <v>17</v>
      </c>
      <c r="F46" s="1" t="s">
        <v>18</v>
      </c>
      <c r="G46" s="1" t="s">
        <v>107</v>
      </c>
      <c r="H46" s="1" t="s">
        <v>108</v>
      </c>
      <c r="I46" s="1" t="s">
        <v>21</v>
      </c>
      <c r="J46" s="1">
        <v>14</v>
      </c>
      <c r="K46" s="1">
        <v>675</v>
      </c>
      <c r="L46" s="1">
        <v>675</v>
      </c>
      <c r="M46" s="1">
        <v>99000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99000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99000</v>
      </c>
      <c r="AJ46" s="1">
        <v>146</v>
      </c>
    </row>
    <row r="47" spans="1:36" x14ac:dyDescent="0.3">
      <c r="A47" s="1">
        <v>27</v>
      </c>
      <c r="B47" s="1" t="s">
        <v>14</v>
      </c>
      <c r="C47" s="1" t="s">
        <v>60</v>
      </c>
      <c r="D47" s="1" t="s">
        <v>109</v>
      </c>
      <c r="E47" s="1" t="s">
        <v>17</v>
      </c>
      <c r="F47" s="1" t="s">
        <v>18</v>
      </c>
      <c r="G47" s="1" t="s">
        <v>107</v>
      </c>
      <c r="H47" s="1" t="s">
        <v>110</v>
      </c>
      <c r="I47" s="1" t="s">
        <v>21</v>
      </c>
      <c r="J47" s="1">
        <v>19</v>
      </c>
      <c r="K47" s="1">
        <v>2752</v>
      </c>
      <c r="L47" s="1">
        <v>2752</v>
      </c>
      <c r="M47" s="1">
        <v>300000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300000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300000</v>
      </c>
      <c r="AJ47" s="1">
        <v>109</v>
      </c>
    </row>
    <row r="48" spans="1:36" x14ac:dyDescent="0.3">
      <c r="A48" s="1">
        <v>28</v>
      </c>
      <c r="B48" s="1" t="s">
        <v>14</v>
      </c>
      <c r="C48" s="1" t="s">
        <v>60</v>
      </c>
      <c r="D48" s="1" t="s">
        <v>589</v>
      </c>
      <c r="E48" s="1" t="s">
        <v>17</v>
      </c>
      <c r="F48" s="1" t="s">
        <v>40</v>
      </c>
      <c r="G48" s="1" t="s">
        <v>55</v>
      </c>
      <c r="H48" s="1" t="s">
        <v>112</v>
      </c>
      <c r="I48" s="1" t="s">
        <v>21</v>
      </c>
      <c r="J48" s="1">
        <v>19</v>
      </c>
      <c r="K48" s="1">
        <v>2557</v>
      </c>
      <c r="L48" s="1">
        <v>2557</v>
      </c>
      <c r="M48" s="1">
        <v>330000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330000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330000</v>
      </c>
      <c r="AJ48" s="1">
        <v>129</v>
      </c>
    </row>
    <row r="49" spans="1:36" x14ac:dyDescent="0.3">
      <c r="A49" s="1">
        <v>29</v>
      </c>
      <c r="B49" s="1" t="s">
        <v>14</v>
      </c>
      <c r="C49" s="1" t="s">
        <v>60</v>
      </c>
      <c r="D49" s="1" t="s">
        <v>113</v>
      </c>
      <c r="E49" s="1" t="s">
        <v>17</v>
      </c>
      <c r="F49" s="1" t="s">
        <v>29</v>
      </c>
      <c r="G49" s="1" t="s">
        <v>61</v>
      </c>
      <c r="H49" s="1" t="s">
        <v>114</v>
      </c>
      <c r="I49" s="1" t="s">
        <v>26</v>
      </c>
      <c r="J49" s="1">
        <v>23</v>
      </c>
      <c r="K49" s="1">
        <v>3916</v>
      </c>
      <c r="L49" s="1">
        <v>3905</v>
      </c>
      <c r="M49" s="1">
        <v>420000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420000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420000</v>
      </c>
      <c r="AJ49" s="1">
        <v>107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590</v>
      </c>
      <c r="E50" s="1" t="s">
        <v>17</v>
      </c>
      <c r="F50" s="1" t="s">
        <v>29</v>
      </c>
      <c r="G50" s="1" t="s">
        <v>61</v>
      </c>
      <c r="H50" s="1" t="s">
        <v>116</v>
      </c>
      <c r="I50" s="1" t="s">
        <v>26</v>
      </c>
      <c r="J50" s="1">
        <v>22</v>
      </c>
      <c r="K50" s="1">
        <v>2317</v>
      </c>
      <c r="L50" s="1">
        <v>2266</v>
      </c>
      <c r="M50" s="1">
        <v>300000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300000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300000</v>
      </c>
      <c r="AJ50" s="1">
        <v>129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117</v>
      </c>
      <c r="E51" s="1" t="s">
        <v>32</v>
      </c>
      <c r="F51" s="1" t="s">
        <v>118</v>
      </c>
      <c r="G51" s="1" t="s">
        <v>119</v>
      </c>
      <c r="H51" s="1" t="s">
        <v>120</v>
      </c>
      <c r="I51" s="1" t="s">
        <v>26</v>
      </c>
      <c r="J51" s="1">
        <v>2</v>
      </c>
      <c r="K51" s="1">
        <v>68</v>
      </c>
      <c r="L51" s="1">
        <v>68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0</v>
      </c>
      <c r="AJ51" s="1">
        <v>0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16</v>
      </c>
      <c r="E52" s="1" t="s">
        <v>17</v>
      </c>
      <c r="F52" s="1" t="s">
        <v>37</v>
      </c>
      <c r="G52" s="1" t="s">
        <v>121</v>
      </c>
      <c r="H52" s="1" t="s">
        <v>122</v>
      </c>
      <c r="I52" s="1" t="s">
        <v>21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0</v>
      </c>
      <c r="AJ52" s="1">
        <v>0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16</v>
      </c>
      <c r="E53" s="1" t="s">
        <v>17</v>
      </c>
      <c r="F53" s="1" t="s">
        <v>40</v>
      </c>
      <c r="G53" s="1" t="s">
        <v>123</v>
      </c>
      <c r="H53" s="1" t="s">
        <v>124</v>
      </c>
      <c r="I53" s="1" t="s">
        <v>21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0</v>
      </c>
      <c r="AJ53" s="1">
        <v>0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16</v>
      </c>
      <c r="E54" s="1" t="s">
        <v>17</v>
      </c>
      <c r="F54" s="1" t="s">
        <v>37</v>
      </c>
      <c r="G54" s="1" t="s">
        <v>121</v>
      </c>
      <c r="H54" s="1" t="s">
        <v>125</v>
      </c>
      <c r="I54" s="1" t="s">
        <v>26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0</v>
      </c>
      <c r="AJ54" s="1">
        <v>0</v>
      </c>
    </row>
    <row r="55" spans="1:36" x14ac:dyDescent="0.3">
      <c r="A55" s="1">
        <v>35</v>
      </c>
      <c r="B55" s="1" t="s">
        <v>14</v>
      </c>
      <c r="C55" s="1" t="s">
        <v>60</v>
      </c>
      <c r="D55" s="1" t="s">
        <v>115</v>
      </c>
      <c r="E55" s="1" t="s">
        <v>17</v>
      </c>
      <c r="F55" s="1" t="s">
        <v>49</v>
      </c>
      <c r="G55" s="1" t="s">
        <v>101</v>
      </c>
      <c r="H55" s="1" t="s">
        <v>127</v>
      </c>
      <c r="I55" s="1" t="s">
        <v>49</v>
      </c>
      <c r="J55" s="1">
        <v>20</v>
      </c>
      <c r="K55" s="1">
        <v>2934</v>
      </c>
      <c r="L55" s="1">
        <v>2934</v>
      </c>
      <c r="M55" s="8">
        <v>8710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8710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8710</v>
      </c>
      <c r="AJ55" s="1">
        <v>2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519</v>
      </c>
      <c r="E56" s="1" t="s">
        <v>17</v>
      </c>
      <c r="F56" s="1" t="s">
        <v>29</v>
      </c>
      <c r="G56" s="1" t="s">
        <v>129</v>
      </c>
      <c r="H56" s="1" t="s">
        <v>130</v>
      </c>
      <c r="I56" s="1" t="s">
        <v>21</v>
      </c>
      <c r="J56" s="1">
        <v>24</v>
      </c>
      <c r="K56" s="1">
        <v>2211</v>
      </c>
      <c r="L56" s="1">
        <v>2211</v>
      </c>
      <c r="M56" s="1">
        <v>450000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450000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450000</v>
      </c>
      <c r="AJ56" s="1">
        <v>203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591</v>
      </c>
      <c r="E57" s="1" t="s">
        <v>17</v>
      </c>
      <c r="F57" s="1" t="s">
        <v>29</v>
      </c>
      <c r="G57" s="1" t="s">
        <v>129</v>
      </c>
      <c r="H57" s="1" t="s">
        <v>132</v>
      </c>
      <c r="I57" s="1" t="s">
        <v>21</v>
      </c>
      <c r="J57" s="1">
        <v>22</v>
      </c>
      <c r="K57" s="1">
        <v>2247</v>
      </c>
      <c r="L57" s="1">
        <v>2238</v>
      </c>
      <c r="M57" s="1">
        <v>383000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383000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383000</v>
      </c>
      <c r="AJ57" s="1">
        <v>170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16</v>
      </c>
      <c r="E58" s="1" t="s">
        <v>17</v>
      </c>
      <c r="F58" s="1" t="s">
        <v>29</v>
      </c>
      <c r="G58" s="1" t="s">
        <v>85</v>
      </c>
      <c r="H58" s="1" t="s">
        <v>133</v>
      </c>
      <c r="I58" s="1" t="s">
        <v>26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0</v>
      </c>
      <c r="AJ58" s="1">
        <v>0</v>
      </c>
    </row>
    <row r="59" spans="1:36" x14ac:dyDescent="0.3">
      <c r="A59" s="1">
        <v>39</v>
      </c>
      <c r="B59" s="1" t="s">
        <v>14</v>
      </c>
      <c r="C59" s="1" t="s">
        <v>60</v>
      </c>
      <c r="D59" s="1" t="s">
        <v>592</v>
      </c>
      <c r="E59" s="1" t="s">
        <v>17</v>
      </c>
      <c r="F59" s="1" t="s">
        <v>29</v>
      </c>
      <c r="G59" s="1" t="s">
        <v>61</v>
      </c>
      <c r="H59" s="1" t="s">
        <v>135</v>
      </c>
      <c r="I59" s="1" t="s">
        <v>26</v>
      </c>
      <c r="J59" s="1">
        <v>23</v>
      </c>
      <c r="K59" s="1">
        <v>2724</v>
      </c>
      <c r="L59" s="1">
        <v>2724</v>
      </c>
      <c r="M59" s="1">
        <v>310000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310000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310000</v>
      </c>
      <c r="AJ59" s="1">
        <v>113</v>
      </c>
    </row>
    <row r="60" spans="1:36" x14ac:dyDescent="0.3">
      <c r="A60" s="1">
        <v>40</v>
      </c>
      <c r="B60" s="1" t="s">
        <v>14</v>
      </c>
      <c r="C60" s="1" t="s">
        <v>60</v>
      </c>
      <c r="D60" s="1" t="s">
        <v>136</v>
      </c>
      <c r="E60" s="1" t="s">
        <v>32</v>
      </c>
      <c r="F60" s="1" t="s">
        <v>29</v>
      </c>
      <c r="G60" s="1" t="s">
        <v>33</v>
      </c>
      <c r="H60" s="1" t="s">
        <v>137</v>
      </c>
      <c r="I60" s="1" t="s">
        <v>26</v>
      </c>
      <c r="J60" s="1">
        <v>22</v>
      </c>
      <c r="K60" s="1">
        <v>2220</v>
      </c>
      <c r="L60" s="1">
        <v>2220</v>
      </c>
      <c r="M60" s="1">
        <v>320000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320000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320000</v>
      </c>
      <c r="AJ60" s="1">
        <v>144</v>
      </c>
    </row>
    <row r="61" spans="1:36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138</v>
      </c>
      <c r="H61" s="1" t="s">
        <v>139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16</v>
      </c>
      <c r="E62" s="1" t="s">
        <v>17</v>
      </c>
      <c r="F62" s="1" t="s">
        <v>29</v>
      </c>
      <c r="G62" s="1" t="s">
        <v>98</v>
      </c>
      <c r="H62" s="1" t="s">
        <v>141</v>
      </c>
      <c r="I62" s="1" t="s">
        <v>26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0</v>
      </c>
      <c r="AJ62" s="1">
        <v>0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16</v>
      </c>
      <c r="E63" s="1" t="s">
        <v>17</v>
      </c>
      <c r="F63" s="1" t="s">
        <v>29</v>
      </c>
      <c r="G63" s="1" t="s">
        <v>61</v>
      </c>
      <c r="H63" s="1" t="s">
        <v>142</v>
      </c>
      <c r="I63" s="1" t="s">
        <v>26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0</v>
      </c>
      <c r="AJ63" s="1">
        <v>0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521</v>
      </c>
      <c r="E64" s="1" t="s">
        <v>32</v>
      </c>
      <c r="F64" s="1" t="s">
        <v>29</v>
      </c>
      <c r="G64" s="1" t="s">
        <v>33</v>
      </c>
      <c r="H64" s="1" t="s">
        <v>143</v>
      </c>
      <c r="I64" s="1" t="s">
        <v>26</v>
      </c>
      <c r="J64" s="1">
        <v>20</v>
      </c>
      <c r="K64" s="1">
        <v>2324</v>
      </c>
      <c r="L64" s="1">
        <v>2324</v>
      </c>
      <c r="M64" s="1">
        <v>340000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340000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340000</v>
      </c>
      <c r="AJ64" s="1">
        <v>146</v>
      </c>
    </row>
    <row r="65" spans="1:36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17</v>
      </c>
      <c r="F65" s="1" t="s">
        <v>29</v>
      </c>
      <c r="G65" s="1" t="s">
        <v>144</v>
      </c>
      <c r="H65" s="1" t="s">
        <v>145</v>
      </c>
      <c r="I65" s="1" t="s">
        <v>21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x14ac:dyDescent="0.3">
      <c r="A66" s="1">
        <v>46</v>
      </c>
      <c r="B66" s="1" t="s">
        <v>14</v>
      </c>
      <c r="C66" s="1" t="s">
        <v>60</v>
      </c>
      <c r="D66" s="1" t="s">
        <v>16</v>
      </c>
      <c r="E66" s="1" t="s">
        <v>17</v>
      </c>
      <c r="F66" s="1" t="s">
        <v>29</v>
      </c>
      <c r="G66" s="1" t="s">
        <v>61</v>
      </c>
      <c r="H66" s="1" t="s">
        <v>146</v>
      </c>
      <c r="I66" s="1" t="s">
        <v>26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0</v>
      </c>
      <c r="AJ66" s="1">
        <v>0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16</v>
      </c>
      <c r="E67" s="1" t="s">
        <v>17</v>
      </c>
      <c r="F67" s="1" t="s">
        <v>29</v>
      </c>
      <c r="G67" s="1" t="s">
        <v>61</v>
      </c>
      <c r="H67" s="1" t="s">
        <v>147</v>
      </c>
      <c r="I67" s="1" t="s">
        <v>26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0</v>
      </c>
      <c r="AJ67" s="1">
        <v>0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16</v>
      </c>
      <c r="E68" s="1" t="s">
        <v>17</v>
      </c>
      <c r="F68" s="1" t="s">
        <v>29</v>
      </c>
      <c r="G68" s="1" t="s">
        <v>61</v>
      </c>
      <c r="H68" s="1" t="s">
        <v>148</v>
      </c>
      <c r="I68" s="1" t="s">
        <v>26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0</v>
      </c>
      <c r="AJ68" s="1">
        <v>0</v>
      </c>
    </row>
    <row r="69" spans="1:36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29</v>
      </c>
      <c r="G69" s="1" t="s">
        <v>61</v>
      </c>
      <c r="H69" s="1" t="s">
        <v>149</v>
      </c>
      <c r="I69" s="1" t="s">
        <v>26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29</v>
      </c>
      <c r="G70" s="1" t="s">
        <v>150</v>
      </c>
      <c r="H70" s="1" t="s">
        <v>151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152</v>
      </c>
      <c r="G71" s="1" t="s">
        <v>153</v>
      </c>
      <c r="H71" s="1" t="s">
        <v>154</v>
      </c>
      <c r="I71" s="1" t="s">
        <v>21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16</v>
      </c>
      <c r="E72" s="1" t="s">
        <v>17</v>
      </c>
      <c r="F72" s="1" t="s">
        <v>37</v>
      </c>
      <c r="G72" s="1" t="s">
        <v>155</v>
      </c>
      <c r="H72" s="1" t="s">
        <v>156</v>
      </c>
      <c r="I72" s="1" t="s">
        <v>21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0</v>
      </c>
      <c r="AJ72" s="1">
        <v>0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16</v>
      </c>
      <c r="E73" s="1" t="s">
        <v>17</v>
      </c>
      <c r="F73" s="1" t="s">
        <v>29</v>
      </c>
      <c r="G73" s="1" t="s">
        <v>44</v>
      </c>
      <c r="H73" s="1" t="s">
        <v>157</v>
      </c>
      <c r="I73" s="1" t="s">
        <v>21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0</v>
      </c>
      <c r="AJ73" s="1">
        <v>0</v>
      </c>
    </row>
    <row r="74" spans="1:36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44</v>
      </c>
      <c r="H74" s="1" t="s">
        <v>158</v>
      </c>
      <c r="I74" s="1" t="s">
        <v>21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44</v>
      </c>
      <c r="H75" s="1" t="s">
        <v>159</v>
      </c>
      <c r="I75" s="1" t="s">
        <v>21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x14ac:dyDescent="0.3">
      <c r="A76" s="1">
        <v>56</v>
      </c>
      <c r="B76" s="1" t="s">
        <v>14</v>
      </c>
      <c r="C76" s="1" t="s">
        <v>60</v>
      </c>
      <c r="D76" s="1" t="s">
        <v>16</v>
      </c>
      <c r="E76" s="1" t="s">
        <v>17</v>
      </c>
      <c r="F76" s="1" t="s">
        <v>29</v>
      </c>
      <c r="G76" s="1" t="s">
        <v>85</v>
      </c>
      <c r="H76" s="1" t="s">
        <v>160</v>
      </c>
      <c r="I76" s="1" t="s">
        <v>26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0</v>
      </c>
      <c r="AJ76" s="1">
        <v>0</v>
      </c>
    </row>
    <row r="77" spans="1:36" x14ac:dyDescent="0.3">
      <c r="A77" s="1">
        <v>57</v>
      </c>
      <c r="B77" s="1" t="s">
        <v>14</v>
      </c>
      <c r="C77" s="1" t="s">
        <v>60</v>
      </c>
      <c r="D77" s="1" t="s">
        <v>16</v>
      </c>
      <c r="E77" s="1" t="s">
        <v>17</v>
      </c>
      <c r="F77" s="1" t="s">
        <v>29</v>
      </c>
      <c r="G77" s="1" t="s">
        <v>161</v>
      </c>
      <c r="H77" s="1" t="s">
        <v>162</v>
      </c>
      <c r="I77" s="1" t="s">
        <v>26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7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7">
        <v>0</v>
      </c>
      <c r="AI77" s="7">
        <v>0</v>
      </c>
      <c r="AJ77" s="1">
        <v>0</v>
      </c>
    </row>
    <row r="78" spans="1:36" x14ac:dyDescent="0.3">
      <c r="A78" s="2"/>
      <c r="B78" s="2" t="s">
        <v>47</v>
      </c>
      <c r="C78" s="2" t="s">
        <v>60</v>
      </c>
      <c r="D78" s="2"/>
      <c r="E78" s="2"/>
      <c r="F78" s="2"/>
      <c r="G78" s="2"/>
      <c r="H78" s="2"/>
      <c r="I78" s="2"/>
      <c r="J78" s="2"/>
      <c r="K78" s="2">
        <v>44950</v>
      </c>
      <c r="L78" s="2">
        <v>44879</v>
      </c>
      <c r="M78" s="2">
        <v>4580560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4580560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4580560</v>
      </c>
      <c r="AJ78" s="2"/>
    </row>
    <row r="79" spans="1:36" x14ac:dyDescent="0.3">
      <c r="A79" s="1">
        <v>1</v>
      </c>
      <c r="B79" s="1" t="s">
        <v>14</v>
      </c>
      <c r="C79" s="1" t="s">
        <v>163</v>
      </c>
      <c r="D79" s="1" t="s">
        <v>16</v>
      </c>
      <c r="E79" s="1" t="s">
        <v>32</v>
      </c>
      <c r="F79" s="1" t="s">
        <v>118</v>
      </c>
      <c r="G79" s="1" t="s">
        <v>164</v>
      </c>
      <c r="H79" s="1" t="s">
        <v>165</v>
      </c>
      <c r="I79" s="1" t="s">
        <v>26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x14ac:dyDescent="0.3">
      <c r="A80" s="1">
        <v>2</v>
      </c>
      <c r="B80" s="1" t="s">
        <v>14</v>
      </c>
      <c r="C80" s="1" t="s">
        <v>163</v>
      </c>
      <c r="D80" s="1" t="s">
        <v>16</v>
      </c>
      <c r="E80" s="1" t="s">
        <v>17</v>
      </c>
      <c r="F80" s="1" t="s">
        <v>18</v>
      </c>
      <c r="G80" s="1" t="s">
        <v>19</v>
      </c>
      <c r="H80" s="1" t="s">
        <v>166</v>
      </c>
      <c r="I80" s="1" t="s">
        <v>21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x14ac:dyDescent="0.3">
      <c r="A81" s="1">
        <v>3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49</v>
      </c>
      <c r="G81" s="1" t="s">
        <v>63</v>
      </c>
      <c r="H81" s="1" t="s">
        <v>167</v>
      </c>
      <c r="I81" s="1" t="s">
        <v>49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x14ac:dyDescent="0.3">
      <c r="A82" s="1">
        <v>4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49</v>
      </c>
      <c r="G82" s="1" t="s">
        <v>63</v>
      </c>
      <c r="H82" s="1" t="s">
        <v>168</v>
      </c>
      <c r="I82" s="1" t="s">
        <v>49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x14ac:dyDescent="0.3">
      <c r="A83" s="1">
        <v>5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49</v>
      </c>
      <c r="G83" s="1" t="s">
        <v>63</v>
      </c>
      <c r="H83" s="1" t="s">
        <v>169</v>
      </c>
      <c r="I83" s="1" t="s">
        <v>49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x14ac:dyDescent="0.3">
      <c r="A84" s="1">
        <v>6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170</v>
      </c>
      <c r="I84" s="1" t="s">
        <v>21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x14ac:dyDescent="0.3">
      <c r="A85" s="1">
        <v>7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171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x14ac:dyDescent="0.3">
      <c r="A86" s="1">
        <v>8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172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x14ac:dyDescent="0.3">
      <c r="A87" s="1">
        <v>9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18</v>
      </c>
      <c r="G87" s="1" t="s">
        <v>19</v>
      </c>
      <c r="H87" s="1" t="s">
        <v>173</v>
      </c>
      <c r="I87" s="1" t="s">
        <v>21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x14ac:dyDescent="0.3">
      <c r="A88" s="1">
        <v>10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29</v>
      </c>
      <c r="G88" s="1" t="s">
        <v>61</v>
      </c>
      <c r="H88" s="1" t="s">
        <v>174</v>
      </c>
      <c r="I88" s="1" t="s">
        <v>26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x14ac:dyDescent="0.3">
      <c r="A89" s="1">
        <v>11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18</v>
      </c>
      <c r="G89" s="1" t="s">
        <v>69</v>
      </c>
      <c r="H89" s="1" t="s">
        <v>175</v>
      </c>
      <c r="I89" s="1" t="s">
        <v>21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x14ac:dyDescent="0.3">
      <c r="A90" s="1">
        <v>12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29</v>
      </c>
      <c r="G90" s="1" t="s">
        <v>61</v>
      </c>
      <c r="H90" s="1" t="s">
        <v>176</v>
      </c>
      <c r="I90" s="1" t="s">
        <v>26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x14ac:dyDescent="0.3">
      <c r="A91" s="1">
        <v>13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18</v>
      </c>
      <c r="G91" s="1" t="s">
        <v>69</v>
      </c>
      <c r="H91" s="1" t="s">
        <v>177</v>
      </c>
      <c r="I91" s="1" t="s">
        <v>21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x14ac:dyDescent="0.3">
      <c r="A92" s="1">
        <v>14</v>
      </c>
      <c r="B92" s="1" t="s">
        <v>14</v>
      </c>
      <c r="C92" s="1" t="s">
        <v>163</v>
      </c>
      <c r="D92" s="1" t="s">
        <v>16</v>
      </c>
      <c r="E92" s="1" t="s">
        <v>17</v>
      </c>
      <c r="F92" s="1" t="s">
        <v>29</v>
      </c>
      <c r="G92" s="1" t="s">
        <v>61</v>
      </c>
      <c r="H92" s="1" t="s">
        <v>178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x14ac:dyDescent="0.3">
      <c r="A93" s="1">
        <v>15</v>
      </c>
      <c r="B93" s="1" t="s">
        <v>14</v>
      </c>
      <c r="C93" s="1" t="s">
        <v>163</v>
      </c>
      <c r="D93" s="1" t="s">
        <v>16</v>
      </c>
      <c r="E93" s="1" t="s">
        <v>22</v>
      </c>
      <c r="F93" s="1" t="s">
        <v>23</v>
      </c>
      <c r="G93" s="1" t="s">
        <v>24</v>
      </c>
      <c r="H93" s="1" t="s">
        <v>179</v>
      </c>
      <c r="I93" s="1" t="s">
        <v>26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0</v>
      </c>
      <c r="AJ93" s="1">
        <v>0</v>
      </c>
    </row>
    <row r="94" spans="1:36" x14ac:dyDescent="0.3">
      <c r="A94" s="1">
        <v>16</v>
      </c>
      <c r="B94" s="1" t="s">
        <v>14</v>
      </c>
      <c r="C94" s="1" t="s">
        <v>163</v>
      </c>
      <c r="D94" s="1" t="s">
        <v>557</v>
      </c>
      <c r="E94" s="1" t="s">
        <v>17</v>
      </c>
      <c r="F94" s="1" t="s">
        <v>29</v>
      </c>
      <c r="G94" s="1" t="s">
        <v>79</v>
      </c>
      <c r="H94" s="1" t="s">
        <v>183</v>
      </c>
      <c r="I94" s="1" t="s">
        <v>26</v>
      </c>
      <c r="J94" s="1">
        <v>24</v>
      </c>
      <c r="K94" s="1">
        <v>1922</v>
      </c>
      <c r="L94" s="1">
        <v>1922</v>
      </c>
      <c r="M94" s="1">
        <v>272000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272000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272000</v>
      </c>
      <c r="AJ94" s="1">
        <v>141</v>
      </c>
    </row>
    <row r="95" spans="1:36" x14ac:dyDescent="0.3">
      <c r="A95" s="1">
        <v>17</v>
      </c>
      <c r="B95" s="1" t="s">
        <v>14</v>
      </c>
      <c r="C95" s="1" t="s">
        <v>163</v>
      </c>
      <c r="D95" s="1" t="s">
        <v>210</v>
      </c>
      <c r="E95" s="1" t="s">
        <v>17</v>
      </c>
      <c r="F95" s="1" t="s">
        <v>49</v>
      </c>
      <c r="G95" s="1" t="s">
        <v>88</v>
      </c>
      <c r="H95" s="1" t="s">
        <v>185</v>
      </c>
      <c r="I95" s="1" t="s">
        <v>49</v>
      </c>
      <c r="J95" s="1">
        <v>25</v>
      </c>
      <c r="K95" s="1">
        <v>1248</v>
      </c>
      <c r="L95" s="1">
        <v>1248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0</v>
      </c>
      <c r="AJ95" s="1">
        <v>0</v>
      </c>
    </row>
    <row r="96" spans="1:36" x14ac:dyDescent="0.3">
      <c r="A96" s="1">
        <v>18</v>
      </c>
      <c r="B96" s="1" t="s">
        <v>14</v>
      </c>
      <c r="C96" s="1" t="s">
        <v>163</v>
      </c>
      <c r="D96" s="1" t="s">
        <v>186</v>
      </c>
      <c r="E96" s="1" t="s">
        <v>17</v>
      </c>
      <c r="F96" s="1" t="s">
        <v>49</v>
      </c>
      <c r="G96" s="1" t="s">
        <v>88</v>
      </c>
      <c r="H96" s="1" t="s">
        <v>187</v>
      </c>
      <c r="I96" s="1" t="s">
        <v>49</v>
      </c>
      <c r="J96" s="1">
        <v>24</v>
      </c>
      <c r="K96" s="1">
        <v>1013</v>
      </c>
      <c r="L96" s="1">
        <v>1013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0</v>
      </c>
      <c r="AJ96" s="1">
        <v>0</v>
      </c>
    </row>
    <row r="97" spans="1:36" x14ac:dyDescent="0.3">
      <c r="A97" s="1">
        <v>19</v>
      </c>
      <c r="B97" s="1" t="s">
        <v>14</v>
      </c>
      <c r="C97" s="1" t="s">
        <v>163</v>
      </c>
      <c r="D97" s="1" t="s">
        <v>219</v>
      </c>
      <c r="E97" s="1" t="s">
        <v>17</v>
      </c>
      <c r="F97" s="1" t="s">
        <v>49</v>
      </c>
      <c r="G97" s="1" t="s">
        <v>88</v>
      </c>
      <c r="H97" s="1" t="s">
        <v>189</v>
      </c>
      <c r="I97" s="1" t="s">
        <v>49</v>
      </c>
      <c r="J97" s="1">
        <v>10</v>
      </c>
      <c r="K97" s="1">
        <v>458</v>
      </c>
      <c r="L97" s="1">
        <v>458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x14ac:dyDescent="0.3">
      <c r="A98" s="1">
        <v>20</v>
      </c>
      <c r="B98" s="1" t="s">
        <v>14</v>
      </c>
      <c r="C98" s="1" t="s">
        <v>163</v>
      </c>
      <c r="D98" s="1" t="s">
        <v>190</v>
      </c>
      <c r="E98" s="1" t="s">
        <v>17</v>
      </c>
      <c r="F98" s="1" t="s">
        <v>49</v>
      </c>
      <c r="G98" s="1" t="s">
        <v>88</v>
      </c>
      <c r="H98" s="1" t="s">
        <v>191</v>
      </c>
      <c r="I98" s="1" t="s">
        <v>49</v>
      </c>
      <c r="J98" s="1">
        <v>20</v>
      </c>
      <c r="K98" s="1">
        <v>1453</v>
      </c>
      <c r="L98" s="1">
        <v>1453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x14ac:dyDescent="0.3">
      <c r="A99" s="1">
        <v>21</v>
      </c>
      <c r="B99" s="1" t="s">
        <v>14</v>
      </c>
      <c r="C99" s="1" t="s">
        <v>163</v>
      </c>
      <c r="D99" s="1" t="s">
        <v>493</v>
      </c>
      <c r="E99" s="1" t="s">
        <v>17</v>
      </c>
      <c r="F99" s="1" t="s">
        <v>29</v>
      </c>
      <c r="G99" s="1" t="s">
        <v>30</v>
      </c>
      <c r="H99" s="1" t="s">
        <v>193</v>
      </c>
      <c r="I99" s="1" t="s">
        <v>26</v>
      </c>
      <c r="J99" s="1">
        <v>20</v>
      </c>
      <c r="K99" s="1">
        <v>2694</v>
      </c>
      <c r="L99" s="1">
        <v>2694</v>
      </c>
      <c r="M99" s="1">
        <v>350000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350000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350000</v>
      </c>
      <c r="AJ99" s="1">
        <v>129</v>
      </c>
    </row>
    <row r="100" spans="1:36" x14ac:dyDescent="0.3">
      <c r="A100" s="1">
        <v>22</v>
      </c>
      <c r="B100" s="1" t="s">
        <v>14</v>
      </c>
      <c r="C100" s="1" t="s">
        <v>163</v>
      </c>
      <c r="D100" s="1" t="s">
        <v>16</v>
      </c>
      <c r="E100" s="1" t="s">
        <v>17</v>
      </c>
      <c r="F100" s="1" t="s">
        <v>29</v>
      </c>
      <c r="G100" s="1" t="s">
        <v>98</v>
      </c>
      <c r="H100" s="1" t="s">
        <v>194</v>
      </c>
      <c r="I100" s="1" t="s">
        <v>26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x14ac:dyDescent="0.3">
      <c r="A101" s="1">
        <v>23</v>
      </c>
      <c r="B101" s="1" t="s">
        <v>14</v>
      </c>
      <c r="C101" s="1" t="s">
        <v>163</v>
      </c>
      <c r="D101" s="1" t="s">
        <v>16</v>
      </c>
      <c r="E101" s="1" t="s">
        <v>17</v>
      </c>
      <c r="F101" s="1" t="s">
        <v>49</v>
      </c>
      <c r="G101" s="1" t="s">
        <v>195</v>
      </c>
      <c r="H101" s="1" t="s">
        <v>196</v>
      </c>
      <c r="I101" s="1" t="s">
        <v>49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0</v>
      </c>
      <c r="AJ101" s="1">
        <v>0</v>
      </c>
    </row>
    <row r="102" spans="1:36" x14ac:dyDescent="0.3">
      <c r="A102" s="1">
        <v>24</v>
      </c>
      <c r="B102" s="1" t="s">
        <v>14</v>
      </c>
      <c r="C102" s="1" t="s">
        <v>163</v>
      </c>
      <c r="D102" s="1" t="s">
        <v>16</v>
      </c>
      <c r="E102" s="1" t="s">
        <v>17</v>
      </c>
      <c r="F102" s="1" t="s">
        <v>18</v>
      </c>
      <c r="G102" s="1" t="s">
        <v>19</v>
      </c>
      <c r="H102" s="1" t="s">
        <v>197</v>
      </c>
      <c r="I102" s="1" t="s">
        <v>198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0</v>
      </c>
      <c r="AJ102" s="1">
        <v>0</v>
      </c>
    </row>
    <row r="103" spans="1:36" x14ac:dyDescent="0.3">
      <c r="A103" s="1">
        <v>25</v>
      </c>
      <c r="B103" s="1" t="s">
        <v>14</v>
      </c>
      <c r="C103" s="1" t="s">
        <v>163</v>
      </c>
      <c r="D103" s="1" t="s">
        <v>559</v>
      </c>
      <c r="E103" s="1" t="s">
        <v>17</v>
      </c>
      <c r="F103" s="1" t="s">
        <v>49</v>
      </c>
      <c r="G103" s="1" t="s">
        <v>101</v>
      </c>
      <c r="H103" s="1" t="s">
        <v>200</v>
      </c>
      <c r="I103" s="1" t="s">
        <v>49</v>
      </c>
      <c r="J103" s="1">
        <v>23</v>
      </c>
      <c r="K103" s="1">
        <v>1043</v>
      </c>
      <c r="L103" s="1">
        <v>1043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0</v>
      </c>
      <c r="AJ103" s="1">
        <v>0</v>
      </c>
    </row>
    <row r="104" spans="1:36" x14ac:dyDescent="0.3">
      <c r="A104" s="1">
        <v>26</v>
      </c>
      <c r="B104" s="1" t="s">
        <v>14</v>
      </c>
      <c r="C104" s="1" t="s">
        <v>163</v>
      </c>
      <c r="D104" s="1" t="s">
        <v>593</v>
      </c>
      <c r="E104" s="1" t="s">
        <v>17</v>
      </c>
      <c r="F104" s="1" t="s">
        <v>49</v>
      </c>
      <c r="G104" s="1" t="s">
        <v>101</v>
      </c>
      <c r="H104" s="1" t="s">
        <v>202</v>
      </c>
      <c r="I104" s="1" t="s">
        <v>49</v>
      </c>
      <c r="J104" s="1">
        <v>22</v>
      </c>
      <c r="K104" s="1">
        <v>1394</v>
      </c>
      <c r="L104" s="1">
        <v>1394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0</v>
      </c>
      <c r="AJ104" s="1">
        <v>0</v>
      </c>
    </row>
    <row r="105" spans="1:36" x14ac:dyDescent="0.3">
      <c r="A105" s="1">
        <v>27</v>
      </c>
      <c r="B105" s="1" t="s">
        <v>14</v>
      </c>
      <c r="C105" s="1" t="s">
        <v>163</v>
      </c>
      <c r="D105" s="1" t="s">
        <v>16</v>
      </c>
      <c r="E105" s="1" t="s">
        <v>17</v>
      </c>
      <c r="F105" s="1" t="s">
        <v>37</v>
      </c>
      <c r="G105" s="1" t="s">
        <v>123</v>
      </c>
      <c r="H105" s="1" t="s">
        <v>203</v>
      </c>
      <c r="I105" s="1" t="s">
        <v>21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0</v>
      </c>
      <c r="AJ105" s="1">
        <v>0</v>
      </c>
    </row>
    <row r="106" spans="1:36" x14ac:dyDescent="0.3">
      <c r="A106" s="1">
        <v>28</v>
      </c>
      <c r="B106" s="1" t="s">
        <v>14</v>
      </c>
      <c r="C106" s="1" t="s">
        <v>163</v>
      </c>
      <c r="D106" s="1" t="s">
        <v>206</v>
      </c>
      <c r="E106" s="1" t="s">
        <v>17</v>
      </c>
      <c r="F106" s="1" t="s">
        <v>18</v>
      </c>
      <c r="G106" s="1" t="s">
        <v>107</v>
      </c>
      <c r="H106" s="1" t="s">
        <v>207</v>
      </c>
      <c r="I106" s="1" t="s">
        <v>21</v>
      </c>
      <c r="J106" s="1">
        <v>22</v>
      </c>
      <c r="K106" s="1">
        <v>874</v>
      </c>
      <c r="L106" s="1">
        <v>874</v>
      </c>
      <c r="M106" s="1">
        <v>181684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181684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181684</v>
      </c>
      <c r="AJ106" s="1">
        <v>207</v>
      </c>
    </row>
    <row r="107" spans="1:36" x14ac:dyDescent="0.3">
      <c r="A107" s="1">
        <v>29</v>
      </c>
      <c r="B107" s="1" t="s">
        <v>14</v>
      </c>
      <c r="C107" s="1" t="s">
        <v>163</v>
      </c>
      <c r="D107" s="1" t="s">
        <v>208</v>
      </c>
      <c r="E107" s="1" t="s">
        <v>17</v>
      </c>
      <c r="F107" s="1" t="s">
        <v>18</v>
      </c>
      <c r="G107" s="1" t="s">
        <v>107</v>
      </c>
      <c r="H107" s="1" t="s">
        <v>209</v>
      </c>
      <c r="I107" s="1" t="s">
        <v>21</v>
      </c>
      <c r="J107" s="1">
        <v>17</v>
      </c>
      <c r="K107" s="1">
        <v>2222</v>
      </c>
      <c r="L107" s="1">
        <v>2222</v>
      </c>
      <c r="M107" s="1">
        <v>291843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291843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291843</v>
      </c>
      <c r="AJ107" s="1">
        <v>131</v>
      </c>
    </row>
    <row r="108" spans="1:36" x14ac:dyDescent="0.3">
      <c r="A108" s="1">
        <v>30</v>
      </c>
      <c r="B108" s="1" t="s">
        <v>14</v>
      </c>
      <c r="C108" s="1" t="s">
        <v>163</v>
      </c>
      <c r="D108" s="1" t="s">
        <v>204</v>
      </c>
      <c r="E108" s="1" t="s">
        <v>17</v>
      </c>
      <c r="F108" s="1" t="s">
        <v>18</v>
      </c>
      <c r="G108" s="1" t="s">
        <v>107</v>
      </c>
      <c r="H108" s="1" t="s">
        <v>211</v>
      </c>
      <c r="I108" s="1" t="s">
        <v>21</v>
      </c>
      <c r="J108" s="1">
        <v>17</v>
      </c>
      <c r="K108" s="1">
        <v>771</v>
      </c>
      <c r="L108" s="1">
        <v>771</v>
      </c>
      <c r="M108" s="1">
        <v>80000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80000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80000</v>
      </c>
      <c r="AJ108" s="1">
        <v>103</v>
      </c>
    </row>
    <row r="109" spans="1:36" x14ac:dyDescent="0.3">
      <c r="A109" s="1">
        <v>31</v>
      </c>
      <c r="B109" s="1" t="s">
        <v>14</v>
      </c>
      <c r="C109" s="1" t="s">
        <v>163</v>
      </c>
      <c r="D109" s="1" t="s">
        <v>560</v>
      </c>
      <c r="E109" s="1" t="s">
        <v>17</v>
      </c>
      <c r="F109" s="1" t="s">
        <v>29</v>
      </c>
      <c r="G109" s="1" t="s">
        <v>61</v>
      </c>
      <c r="H109" s="1" t="s">
        <v>213</v>
      </c>
      <c r="I109" s="1" t="s">
        <v>26</v>
      </c>
      <c r="J109" s="1">
        <v>23</v>
      </c>
      <c r="K109" s="1">
        <v>3127</v>
      </c>
      <c r="L109" s="1">
        <v>3127</v>
      </c>
      <c r="M109" s="1">
        <v>355000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355000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355000</v>
      </c>
      <c r="AJ109" s="1">
        <v>113</v>
      </c>
    </row>
    <row r="110" spans="1:36" x14ac:dyDescent="0.3">
      <c r="A110" s="1">
        <v>32</v>
      </c>
      <c r="B110" s="1" t="s">
        <v>14</v>
      </c>
      <c r="C110" s="1" t="s">
        <v>163</v>
      </c>
      <c r="D110" s="1" t="s">
        <v>214</v>
      </c>
      <c r="E110" s="1" t="s">
        <v>17</v>
      </c>
      <c r="F110" s="1" t="s">
        <v>49</v>
      </c>
      <c r="G110" s="1" t="s">
        <v>101</v>
      </c>
      <c r="H110" s="1" t="s">
        <v>215</v>
      </c>
      <c r="I110" s="1" t="s">
        <v>49</v>
      </c>
      <c r="J110" s="1">
        <v>22</v>
      </c>
      <c r="K110" s="1">
        <v>1599</v>
      </c>
      <c r="L110" s="1">
        <v>1599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0</v>
      </c>
      <c r="AJ110" s="1">
        <v>0</v>
      </c>
    </row>
    <row r="111" spans="1:36" x14ac:dyDescent="0.3">
      <c r="A111" s="1">
        <v>33</v>
      </c>
      <c r="B111" s="1" t="s">
        <v>14</v>
      </c>
      <c r="C111" s="1" t="s">
        <v>163</v>
      </c>
      <c r="D111" s="1" t="s">
        <v>16</v>
      </c>
      <c r="E111" s="1" t="s">
        <v>17</v>
      </c>
      <c r="F111" s="1" t="s">
        <v>37</v>
      </c>
      <c r="G111" s="1" t="s">
        <v>38</v>
      </c>
      <c r="H111" s="1" t="s">
        <v>216</v>
      </c>
      <c r="I111" s="1" t="s">
        <v>21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0</v>
      </c>
      <c r="AJ111" s="1">
        <v>0</v>
      </c>
    </row>
    <row r="112" spans="1:36" x14ac:dyDescent="0.3">
      <c r="A112" s="1">
        <v>34</v>
      </c>
      <c r="B112" s="1" t="s">
        <v>14</v>
      </c>
      <c r="C112" s="1" t="s">
        <v>163</v>
      </c>
      <c r="D112" s="1" t="s">
        <v>217</v>
      </c>
      <c r="E112" s="1" t="s">
        <v>17</v>
      </c>
      <c r="F112" s="1" t="s">
        <v>29</v>
      </c>
      <c r="G112" s="1" t="s">
        <v>129</v>
      </c>
      <c r="H112" s="1" t="s">
        <v>218</v>
      </c>
      <c r="I112" s="1" t="s">
        <v>21</v>
      </c>
      <c r="J112" s="1">
        <v>23</v>
      </c>
      <c r="K112" s="1">
        <v>1673</v>
      </c>
      <c r="L112" s="1">
        <v>1673</v>
      </c>
      <c r="M112" s="1">
        <v>331000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331000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331000</v>
      </c>
      <c r="AJ112" s="1">
        <v>197</v>
      </c>
    </row>
    <row r="113" spans="1:36" x14ac:dyDescent="0.3">
      <c r="A113" s="1">
        <v>35</v>
      </c>
      <c r="B113" s="1" t="s">
        <v>14</v>
      </c>
      <c r="C113" s="1" t="s">
        <v>163</v>
      </c>
      <c r="D113" s="1" t="s">
        <v>219</v>
      </c>
      <c r="E113" s="1" t="s">
        <v>17</v>
      </c>
      <c r="F113" s="1" t="s">
        <v>29</v>
      </c>
      <c r="G113" s="1" t="s">
        <v>129</v>
      </c>
      <c r="H113" s="1" t="s">
        <v>220</v>
      </c>
      <c r="I113" s="1" t="s">
        <v>21</v>
      </c>
      <c r="J113" s="1">
        <v>24</v>
      </c>
      <c r="K113" s="1">
        <v>1504</v>
      </c>
      <c r="L113" s="1">
        <v>1504</v>
      </c>
      <c r="M113" s="1">
        <v>280000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280000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280000</v>
      </c>
      <c r="AJ113" s="1">
        <v>186</v>
      </c>
    </row>
    <row r="114" spans="1:36" x14ac:dyDescent="0.3">
      <c r="A114" s="1">
        <v>36</v>
      </c>
      <c r="B114" s="1" t="s">
        <v>14</v>
      </c>
      <c r="C114" s="1" t="s">
        <v>163</v>
      </c>
      <c r="D114" s="1" t="s">
        <v>16</v>
      </c>
      <c r="E114" s="1" t="s">
        <v>17</v>
      </c>
      <c r="F114" s="1" t="s">
        <v>49</v>
      </c>
      <c r="G114" s="1" t="s">
        <v>221</v>
      </c>
      <c r="H114" s="1" t="s">
        <v>222</v>
      </c>
      <c r="I114" s="1" t="s">
        <v>49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0</v>
      </c>
      <c r="AJ114" s="1">
        <v>0</v>
      </c>
    </row>
    <row r="115" spans="1:36" x14ac:dyDescent="0.3">
      <c r="A115" s="1">
        <v>37</v>
      </c>
      <c r="B115" s="1" t="s">
        <v>14</v>
      </c>
      <c r="C115" s="1" t="s">
        <v>163</v>
      </c>
      <c r="D115" s="1" t="s">
        <v>16</v>
      </c>
      <c r="E115" s="1" t="s">
        <v>17</v>
      </c>
      <c r="F115" s="1" t="s">
        <v>152</v>
      </c>
      <c r="G115" s="1" t="s">
        <v>223</v>
      </c>
      <c r="H115" s="1" t="s">
        <v>224</v>
      </c>
      <c r="I115" s="1" t="s">
        <v>198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0</v>
      </c>
      <c r="AJ115" s="1">
        <v>0</v>
      </c>
    </row>
    <row r="116" spans="1:36" x14ac:dyDescent="0.3">
      <c r="A116" s="1">
        <v>38</v>
      </c>
      <c r="B116" s="1" t="s">
        <v>14</v>
      </c>
      <c r="C116" s="1" t="s">
        <v>163</v>
      </c>
      <c r="D116" s="1" t="s">
        <v>16</v>
      </c>
      <c r="E116" s="1" t="s">
        <v>17</v>
      </c>
      <c r="F116" s="1" t="s">
        <v>29</v>
      </c>
      <c r="G116" s="1" t="s">
        <v>227</v>
      </c>
      <c r="H116" s="1" t="s">
        <v>228</v>
      </c>
      <c r="I116" s="1" t="s">
        <v>26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0</v>
      </c>
      <c r="AJ116" s="1">
        <v>0</v>
      </c>
    </row>
    <row r="117" spans="1:36" x14ac:dyDescent="0.3">
      <c r="A117" s="1">
        <v>39</v>
      </c>
      <c r="B117" s="1" t="s">
        <v>14</v>
      </c>
      <c r="C117" s="1" t="s">
        <v>163</v>
      </c>
      <c r="D117" s="1" t="s">
        <v>16</v>
      </c>
      <c r="E117" s="1" t="s">
        <v>17</v>
      </c>
      <c r="F117" s="1" t="s">
        <v>29</v>
      </c>
      <c r="G117" s="1" t="s">
        <v>61</v>
      </c>
      <c r="H117" s="1" t="s">
        <v>229</v>
      </c>
      <c r="I117" s="1" t="s">
        <v>26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0</v>
      </c>
      <c r="AJ117" s="1">
        <v>0</v>
      </c>
    </row>
    <row r="118" spans="1:36" x14ac:dyDescent="0.3">
      <c r="A118" s="1">
        <v>40</v>
      </c>
      <c r="B118" s="1" t="s">
        <v>14</v>
      </c>
      <c r="C118" s="1" t="s">
        <v>163</v>
      </c>
      <c r="D118" s="1" t="s">
        <v>16</v>
      </c>
      <c r="E118" s="1" t="s">
        <v>17</v>
      </c>
      <c r="F118" s="1" t="s">
        <v>29</v>
      </c>
      <c r="G118" s="1" t="s">
        <v>61</v>
      </c>
      <c r="H118" s="1" t="s">
        <v>230</v>
      </c>
      <c r="I118" s="1" t="s">
        <v>26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0</v>
      </c>
      <c r="AJ118" s="1">
        <v>0</v>
      </c>
    </row>
    <row r="119" spans="1:36" x14ac:dyDescent="0.3">
      <c r="A119" s="1">
        <v>41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37</v>
      </c>
      <c r="G119" s="1" t="s">
        <v>123</v>
      </c>
      <c r="H119" s="1" t="s">
        <v>231</v>
      </c>
      <c r="I119" s="1" t="s">
        <v>21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x14ac:dyDescent="0.3">
      <c r="A120" s="1">
        <v>42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29</v>
      </c>
      <c r="G120" s="1" t="s">
        <v>98</v>
      </c>
      <c r="H120" s="1" t="s">
        <v>232</v>
      </c>
      <c r="I120" s="1" t="s">
        <v>21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x14ac:dyDescent="0.3">
      <c r="A121" s="1">
        <v>43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18</v>
      </c>
      <c r="G121" s="1" t="s">
        <v>69</v>
      </c>
      <c r="H121" s="1" t="s">
        <v>233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x14ac:dyDescent="0.3">
      <c r="A122" s="1">
        <v>44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29</v>
      </c>
      <c r="G122" s="1" t="s">
        <v>44</v>
      </c>
      <c r="H122" s="1" t="s">
        <v>234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x14ac:dyDescent="0.3">
      <c r="A123" s="1">
        <v>45</v>
      </c>
      <c r="B123" s="1" t="s">
        <v>14</v>
      </c>
      <c r="C123" s="1" t="s">
        <v>163</v>
      </c>
      <c r="D123" s="1" t="s">
        <v>16</v>
      </c>
      <c r="E123" s="1" t="s">
        <v>17</v>
      </c>
      <c r="F123" s="1" t="s">
        <v>29</v>
      </c>
      <c r="G123" s="1" t="s">
        <v>44</v>
      </c>
      <c r="H123" s="1" t="s">
        <v>235</v>
      </c>
      <c r="I123" s="1" t="s">
        <v>21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0</v>
      </c>
      <c r="AJ123" s="1">
        <v>0</v>
      </c>
    </row>
    <row r="124" spans="1:36" x14ac:dyDescent="0.3">
      <c r="A124" s="1">
        <v>46</v>
      </c>
      <c r="B124" s="1" t="s">
        <v>14</v>
      </c>
      <c r="C124" s="1" t="s">
        <v>163</v>
      </c>
      <c r="D124" s="1" t="s">
        <v>16</v>
      </c>
      <c r="E124" s="1" t="s">
        <v>17</v>
      </c>
      <c r="F124" s="1" t="s">
        <v>29</v>
      </c>
      <c r="G124" s="1" t="s">
        <v>44</v>
      </c>
      <c r="H124" s="1" t="s">
        <v>236</v>
      </c>
      <c r="I124" s="1" t="s">
        <v>21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0</v>
      </c>
      <c r="AJ124" s="1">
        <v>0</v>
      </c>
    </row>
    <row r="125" spans="1:36" x14ac:dyDescent="0.3">
      <c r="A125" s="2"/>
      <c r="B125" s="2" t="s">
        <v>47</v>
      </c>
      <c r="C125" s="2" t="s">
        <v>163</v>
      </c>
      <c r="D125" s="2"/>
      <c r="E125" s="2"/>
      <c r="F125" s="2"/>
      <c r="G125" s="2"/>
      <c r="H125" s="2"/>
      <c r="I125" s="2"/>
      <c r="J125" s="2"/>
      <c r="K125" s="2">
        <v>22995</v>
      </c>
      <c r="L125" s="2">
        <v>22995</v>
      </c>
      <c r="M125" s="2">
        <v>2141527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2141527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2141527</v>
      </c>
      <c r="AJ125" s="2"/>
    </row>
    <row r="126" spans="1:36" x14ac:dyDescent="0.3">
      <c r="A126" s="1">
        <v>1</v>
      </c>
      <c r="B126" s="1" t="s">
        <v>14</v>
      </c>
      <c r="C126" s="1" t="s">
        <v>237</v>
      </c>
      <c r="D126" s="1" t="s">
        <v>16</v>
      </c>
      <c r="E126" s="1" t="s">
        <v>17</v>
      </c>
      <c r="F126" s="1" t="s">
        <v>49</v>
      </c>
      <c r="G126" s="1" t="s">
        <v>63</v>
      </c>
      <c r="H126" s="1" t="s">
        <v>238</v>
      </c>
      <c r="I126" s="1" t="s">
        <v>49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0</v>
      </c>
      <c r="AJ126" s="1">
        <v>0</v>
      </c>
    </row>
    <row r="127" spans="1:36" x14ac:dyDescent="0.3">
      <c r="A127" s="1">
        <v>2</v>
      </c>
      <c r="B127" s="1" t="s">
        <v>14</v>
      </c>
      <c r="C127" s="1" t="s">
        <v>237</v>
      </c>
      <c r="D127" s="1" t="s">
        <v>16</v>
      </c>
      <c r="E127" s="1" t="s">
        <v>17</v>
      </c>
      <c r="F127" s="1" t="s">
        <v>29</v>
      </c>
      <c r="G127" s="1" t="s">
        <v>61</v>
      </c>
      <c r="H127" s="1" t="s">
        <v>239</v>
      </c>
      <c r="I127" s="1" t="s">
        <v>26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x14ac:dyDescent="0.3">
      <c r="A128" s="1">
        <v>3</v>
      </c>
      <c r="B128" s="1" t="s">
        <v>14</v>
      </c>
      <c r="C128" s="1" t="s">
        <v>237</v>
      </c>
      <c r="D128" s="1" t="s">
        <v>16</v>
      </c>
      <c r="E128" s="1" t="s">
        <v>17</v>
      </c>
      <c r="F128" s="1" t="s">
        <v>29</v>
      </c>
      <c r="G128" s="1" t="s">
        <v>61</v>
      </c>
      <c r="H128" s="1" t="s">
        <v>240</v>
      </c>
      <c r="I128" s="1" t="s">
        <v>26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x14ac:dyDescent="0.3">
      <c r="A129" s="1">
        <v>4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29</v>
      </c>
      <c r="G129" s="1" t="s">
        <v>61</v>
      </c>
      <c r="H129" s="1" t="s">
        <v>241</v>
      </c>
      <c r="I129" s="1" t="s">
        <v>26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x14ac:dyDescent="0.3">
      <c r="A130" s="1">
        <v>5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40</v>
      </c>
      <c r="G130" s="1" t="s">
        <v>242</v>
      </c>
      <c r="H130" s="1" t="s">
        <v>243</v>
      </c>
      <c r="I130" s="1" t="s">
        <v>26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x14ac:dyDescent="0.3">
      <c r="A131" s="1">
        <v>6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61</v>
      </c>
      <c r="H131" s="1" t="s">
        <v>244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x14ac:dyDescent="0.3">
      <c r="A132" s="1">
        <v>7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18</v>
      </c>
      <c r="G132" s="1" t="s">
        <v>69</v>
      </c>
      <c r="H132" s="1" t="s">
        <v>245</v>
      </c>
      <c r="I132" s="1" t="s">
        <v>21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x14ac:dyDescent="0.3">
      <c r="A133" s="1">
        <v>8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29</v>
      </c>
      <c r="G133" s="1" t="s">
        <v>246</v>
      </c>
      <c r="H133" s="1" t="s">
        <v>247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x14ac:dyDescent="0.3">
      <c r="A134" s="1">
        <v>9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29</v>
      </c>
      <c r="G134" s="1" t="s">
        <v>246</v>
      </c>
      <c r="H134" s="1" t="s">
        <v>248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x14ac:dyDescent="0.3">
      <c r="A135" s="1">
        <v>10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61</v>
      </c>
      <c r="H135" s="1" t="s">
        <v>249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x14ac:dyDescent="0.3">
      <c r="A136" s="1">
        <v>11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61</v>
      </c>
      <c r="H136" s="1" t="s">
        <v>250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x14ac:dyDescent="0.3">
      <c r="A137" s="1">
        <v>12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61</v>
      </c>
      <c r="H137" s="1" t="s">
        <v>251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x14ac:dyDescent="0.3">
      <c r="A138" s="1">
        <v>13</v>
      </c>
      <c r="B138" s="1" t="s">
        <v>14</v>
      </c>
      <c r="C138" s="1" t="s">
        <v>237</v>
      </c>
      <c r="D138" s="1" t="s">
        <v>261</v>
      </c>
      <c r="E138" s="1" t="s">
        <v>17</v>
      </c>
      <c r="F138" s="1" t="s">
        <v>29</v>
      </c>
      <c r="G138" s="1" t="s">
        <v>79</v>
      </c>
      <c r="H138" s="1" t="s">
        <v>253</v>
      </c>
      <c r="I138" s="1" t="s">
        <v>26</v>
      </c>
      <c r="J138" s="1">
        <v>23</v>
      </c>
      <c r="K138" s="1">
        <v>2876</v>
      </c>
      <c r="L138" s="1">
        <v>2876</v>
      </c>
      <c r="M138" s="1">
        <v>388000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388000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388000</v>
      </c>
      <c r="AJ138" s="1">
        <v>134</v>
      </c>
    </row>
    <row r="139" spans="1:36" x14ac:dyDescent="0.3">
      <c r="A139" s="1">
        <v>14</v>
      </c>
      <c r="B139" s="1" t="s">
        <v>14</v>
      </c>
      <c r="C139" s="1" t="s">
        <v>237</v>
      </c>
      <c r="D139" s="1" t="s">
        <v>255</v>
      </c>
      <c r="E139" s="1" t="s">
        <v>17</v>
      </c>
      <c r="F139" s="1" t="s">
        <v>29</v>
      </c>
      <c r="G139" s="1" t="s">
        <v>61</v>
      </c>
      <c r="H139" s="1" t="s">
        <v>256</v>
      </c>
      <c r="I139" s="1" t="s">
        <v>26</v>
      </c>
      <c r="J139" s="1">
        <v>23</v>
      </c>
      <c r="K139" s="1">
        <v>3927</v>
      </c>
      <c r="L139" s="1">
        <v>3927</v>
      </c>
      <c r="M139" s="1">
        <v>490000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490000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490000</v>
      </c>
      <c r="AJ139" s="1">
        <v>124</v>
      </c>
    </row>
    <row r="140" spans="1:36" x14ac:dyDescent="0.3">
      <c r="A140" s="1">
        <v>15</v>
      </c>
      <c r="B140" s="1" t="s">
        <v>14</v>
      </c>
      <c r="C140" s="1" t="s">
        <v>237</v>
      </c>
      <c r="D140" s="1" t="s">
        <v>257</v>
      </c>
      <c r="E140" s="1" t="s">
        <v>17</v>
      </c>
      <c r="F140" s="1" t="s">
        <v>29</v>
      </c>
      <c r="G140" s="1" t="s">
        <v>61</v>
      </c>
      <c r="H140" s="1" t="s">
        <v>258</v>
      </c>
      <c r="I140" s="1" t="s">
        <v>26</v>
      </c>
      <c r="J140" s="1">
        <v>23</v>
      </c>
      <c r="K140" s="1">
        <v>3356</v>
      </c>
      <c r="L140" s="1">
        <v>3356</v>
      </c>
      <c r="M140" s="1">
        <v>415000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415000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415000</v>
      </c>
      <c r="AJ140" s="1">
        <v>123</v>
      </c>
    </row>
    <row r="141" spans="1:36" x14ac:dyDescent="0.3">
      <c r="A141" s="1">
        <v>16</v>
      </c>
      <c r="B141" s="1" t="s">
        <v>14</v>
      </c>
      <c r="C141" s="1" t="s">
        <v>237</v>
      </c>
      <c r="D141" s="1" t="s">
        <v>259</v>
      </c>
      <c r="E141" s="1" t="s">
        <v>17</v>
      </c>
      <c r="F141" s="1" t="s">
        <v>29</v>
      </c>
      <c r="G141" s="1" t="s">
        <v>61</v>
      </c>
      <c r="H141" s="1" t="s">
        <v>260</v>
      </c>
      <c r="I141" s="1" t="s">
        <v>26</v>
      </c>
      <c r="J141" s="1">
        <v>18</v>
      </c>
      <c r="K141" s="1">
        <v>3513</v>
      </c>
      <c r="L141" s="1">
        <v>3513</v>
      </c>
      <c r="M141" s="1">
        <v>420000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420000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420000</v>
      </c>
      <c r="AJ141" s="1">
        <v>119</v>
      </c>
    </row>
    <row r="142" spans="1:36" x14ac:dyDescent="0.3">
      <c r="A142" s="1">
        <v>17</v>
      </c>
      <c r="B142" s="1" t="s">
        <v>14</v>
      </c>
      <c r="C142" s="1" t="s">
        <v>237</v>
      </c>
      <c r="D142" s="1" t="s">
        <v>252</v>
      </c>
      <c r="E142" s="1" t="s">
        <v>17</v>
      </c>
      <c r="F142" s="1" t="s">
        <v>29</v>
      </c>
      <c r="G142" s="1" t="s">
        <v>30</v>
      </c>
      <c r="H142" s="1" t="s">
        <v>262</v>
      </c>
      <c r="I142" s="1" t="s">
        <v>26</v>
      </c>
      <c r="J142" s="1">
        <v>19</v>
      </c>
      <c r="K142" s="1">
        <v>4305</v>
      </c>
      <c r="L142" s="1">
        <v>4305</v>
      </c>
      <c r="M142" s="1">
        <v>400000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400000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400000</v>
      </c>
      <c r="AJ142" s="1">
        <v>92</v>
      </c>
    </row>
    <row r="143" spans="1:36" x14ac:dyDescent="0.3">
      <c r="A143" s="1">
        <v>18</v>
      </c>
      <c r="B143" s="1" t="s">
        <v>14</v>
      </c>
      <c r="C143" s="1" t="s">
        <v>237</v>
      </c>
      <c r="D143" s="1" t="s">
        <v>263</v>
      </c>
      <c r="E143" s="1" t="s">
        <v>32</v>
      </c>
      <c r="F143" s="1" t="s">
        <v>75</v>
      </c>
      <c r="G143" s="1" t="s">
        <v>76</v>
      </c>
      <c r="H143" s="1" t="s">
        <v>264</v>
      </c>
      <c r="I143" s="1" t="s">
        <v>26</v>
      </c>
      <c r="J143" s="1">
        <v>2</v>
      </c>
      <c r="K143" s="1">
        <v>178</v>
      </c>
      <c r="L143" s="1">
        <v>178</v>
      </c>
      <c r="M143" s="1">
        <v>80000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80000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80000</v>
      </c>
      <c r="AJ143" s="1">
        <v>449</v>
      </c>
    </row>
    <row r="144" spans="1:36" x14ac:dyDescent="0.3">
      <c r="A144" s="1">
        <v>19</v>
      </c>
      <c r="B144" s="1" t="s">
        <v>14</v>
      </c>
      <c r="C144" s="1" t="s">
        <v>237</v>
      </c>
      <c r="D144" s="1" t="s">
        <v>277</v>
      </c>
      <c r="E144" s="1" t="s">
        <v>17</v>
      </c>
      <c r="F144" s="1" t="s">
        <v>40</v>
      </c>
      <c r="G144" s="1" t="s">
        <v>55</v>
      </c>
      <c r="H144" s="1" t="s">
        <v>266</v>
      </c>
      <c r="I144" s="1" t="s">
        <v>21</v>
      </c>
      <c r="J144" s="1">
        <v>15</v>
      </c>
      <c r="K144" s="1">
        <v>1700</v>
      </c>
      <c r="L144" s="1">
        <v>1700</v>
      </c>
      <c r="M144" s="1">
        <v>155000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155000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0</v>
      </c>
      <c r="AI144" s="7">
        <v>155000</v>
      </c>
      <c r="AJ144" s="1">
        <v>91</v>
      </c>
    </row>
    <row r="145" spans="1:36" x14ac:dyDescent="0.3">
      <c r="A145" s="1">
        <v>20</v>
      </c>
      <c r="B145" s="1" t="s">
        <v>14</v>
      </c>
      <c r="C145" s="1" t="s">
        <v>237</v>
      </c>
      <c r="D145" s="1" t="s">
        <v>267</v>
      </c>
      <c r="E145" s="1" t="s">
        <v>32</v>
      </c>
      <c r="F145" s="1" t="s">
        <v>29</v>
      </c>
      <c r="G145" s="1" t="s">
        <v>268</v>
      </c>
      <c r="H145" s="1" t="s">
        <v>269</v>
      </c>
      <c r="I145" s="1" t="s">
        <v>26</v>
      </c>
      <c r="J145" s="1">
        <v>16</v>
      </c>
      <c r="K145" s="1">
        <v>1873</v>
      </c>
      <c r="L145" s="1">
        <v>1873</v>
      </c>
      <c r="M145" s="1">
        <v>270000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270000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270000</v>
      </c>
      <c r="AJ145" s="1">
        <v>144</v>
      </c>
    </row>
    <row r="146" spans="1:36" x14ac:dyDescent="0.3">
      <c r="A146" s="1">
        <v>21</v>
      </c>
      <c r="B146" s="1" t="s">
        <v>14</v>
      </c>
      <c r="C146" s="1" t="s">
        <v>237</v>
      </c>
      <c r="D146" s="1" t="s">
        <v>16</v>
      </c>
      <c r="E146" s="1" t="s">
        <v>17</v>
      </c>
      <c r="F146" s="1" t="s">
        <v>29</v>
      </c>
      <c r="G146" s="1" t="s">
        <v>246</v>
      </c>
      <c r="H146" s="1" t="s">
        <v>270</v>
      </c>
      <c r="I146" s="1" t="s">
        <v>21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0</v>
      </c>
      <c r="AJ146" s="1">
        <v>0</v>
      </c>
    </row>
    <row r="147" spans="1:36" x14ac:dyDescent="0.3">
      <c r="A147" s="1">
        <v>22</v>
      </c>
      <c r="B147" s="1" t="s">
        <v>14</v>
      </c>
      <c r="C147" s="1" t="s">
        <v>237</v>
      </c>
      <c r="D147" s="1" t="s">
        <v>561</v>
      </c>
      <c r="E147" s="1" t="s">
        <v>17</v>
      </c>
      <c r="F147" s="1" t="s">
        <v>49</v>
      </c>
      <c r="G147" s="1" t="s">
        <v>101</v>
      </c>
      <c r="H147" s="1" t="s">
        <v>271</v>
      </c>
      <c r="I147" s="1" t="s">
        <v>49</v>
      </c>
      <c r="J147" s="1">
        <v>22</v>
      </c>
      <c r="K147" s="1">
        <v>2127</v>
      </c>
      <c r="L147" s="1">
        <v>2127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0</v>
      </c>
      <c r="AJ147" s="1">
        <v>0</v>
      </c>
    </row>
    <row r="148" spans="1:36" x14ac:dyDescent="0.3">
      <c r="A148" s="1">
        <v>23</v>
      </c>
      <c r="B148" s="1" t="s">
        <v>14</v>
      </c>
      <c r="C148" s="1" t="s">
        <v>237</v>
      </c>
      <c r="D148" s="1" t="s">
        <v>594</v>
      </c>
      <c r="E148" s="1" t="s">
        <v>17</v>
      </c>
      <c r="F148" s="1" t="s">
        <v>29</v>
      </c>
      <c r="G148" s="1" t="s">
        <v>129</v>
      </c>
      <c r="H148" s="1" t="s">
        <v>273</v>
      </c>
      <c r="I148" s="1" t="s">
        <v>21</v>
      </c>
      <c r="J148" s="1">
        <v>23</v>
      </c>
      <c r="K148" s="1">
        <v>3911</v>
      </c>
      <c r="L148" s="1">
        <v>3911</v>
      </c>
      <c r="M148" s="1">
        <v>615000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615000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615000</v>
      </c>
      <c r="AJ148" s="1">
        <v>157</v>
      </c>
    </row>
    <row r="149" spans="1:36" x14ac:dyDescent="0.3">
      <c r="A149" s="1">
        <v>24</v>
      </c>
      <c r="B149" s="1" t="s">
        <v>14</v>
      </c>
      <c r="C149" s="1" t="s">
        <v>237</v>
      </c>
      <c r="D149" s="1" t="s">
        <v>16</v>
      </c>
      <c r="E149" s="1" t="s">
        <v>17</v>
      </c>
      <c r="F149" s="1" t="s">
        <v>37</v>
      </c>
      <c r="G149" s="1" t="s">
        <v>83</v>
      </c>
      <c r="H149" s="1" t="s">
        <v>274</v>
      </c>
      <c r="I149" s="1" t="s">
        <v>49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0</v>
      </c>
      <c r="AJ149" s="1">
        <v>0</v>
      </c>
    </row>
    <row r="150" spans="1:36" x14ac:dyDescent="0.3">
      <c r="A150" s="1">
        <v>25</v>
      </c>
      <c r="B150" s="1" t="s">
        <v>14</v>
      </c>
      <c r="C150" s="1" t="s">
        <v>237</v>
      </c>
      <c r="D150" s="1" t="s">
        <v>562</v>
      </c>
      <c r="E150" s="1" t="s">
        <v>17</v>
      </c>
      <c r="F150" s="1" t="s">
        <v>29</v>
      </c>
      <c r="G150" s="1" t="s">
        <v>61</v>
      </c>
      <c r="H150" s="1" t="s">
        <v>276</v>
      </c>
      <c r="I150" s="1" t="s">
        <v>26</v>
      </c>
      <c r="J150" s="1">
        <v>22</v>
      </c>
      <c r="K150" s="1">
        <v>2861</v>
      </c>
      <c r="L150" s="1">
        <v>2861</v>
      </c>
      <c r="M150" s="1">
        <v>290000</v>
      </c>
      <c r="N150" s="1">
        <v>6500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296500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296500</v>
      </c>
      <c r="AJ150" s="1">
        <v>101</v>
      </c>
    </row>
    <row r="151" spans="1:36" x14ac:dyDescent="0.3">
      <c r="A151" s="1">
        <v>26</v>
      </c>
      <c r="B151" s="1" t="s">
        <v>14</v>
      </c>
      <c r="C151" s="1" t="s">
        <v>237</v>
      </c>
      <c r="D151" s="1" t="s">
        <v>595</v>
      </c>
      <c r="E151" s="1" t="s">
        <v>17</v>
      </c>
      <c r="F151" s="1" t="s">
        <v>29</v>
      </c>
      <c r="G151" s="1" t="s">
        <v>61</v>
      </c>
      <c r="H151" s="1" t="s">
        <v>278</v>
      </c>
      <c r="I151" s="1" t="s">
        <v>26</v>
      </c>
      <c r="J151" s="1">
        <v>22</v>
      </c>
      <c r="K151" s="1">
        <v>3231</v>
      </c>
      <c r="L151" s="1">
        <v>3231</v>
      </c>
      <c r="M151" s="1">
        <v>420000</v>
      </c>
      <c r="N151" s="1">
        <v>5200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425200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425200</v>
      </c>
      <c r="AJ151" s="1">
        <v>129</v>
      </c>
    </row>
    <row r="152" spans="1:36" x14ac:dyDescent="0.3">
      <c r="A152" s="1">
        <v>27</v>
      </c>
      <c r="B152" s="1" t="s">
        <v>14</v>
      </c>
      <c r="C152" s="1" t="s">
        <v>237</v>
      </c>
      <c r="D152" s="1" t="s">
        <v>279</v>
      </c>
      <c r="E152" s="1" t="s">
        <v>17</v>
      </c>
      <c r="F152" s="1" t="s">
        <v>29</v>
      </c>
      <c r="G152" s="1" t="s">
        <v>61</v>
      </c>
      <c r="H152" s="1" t="s">
        <v>280</v>
      </c>
      <c r="I152" s="1" t="s">
        <v>26</v>
      </c>
      <c r="J152" s="1">
        <v>23</v>
      </c>
      <c r="K152" s="1">
        <v>4539</v>
      </c>
      <c r="L152" s="1">
        <v>4539</v>
      </c>
      <c r="M152" s="1">
        <v>520000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520000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520000</v>
      </c>
      <c r="AJ152" s="1">
        <v>114</v>
      </c>
    </row>
    <row r="153" spans="1:36" x14ac:dyDescent="0.3">
      <c r="A153" s="1">
        <v>28</v>
      </c>
      <c r="B153" s="1" t="s">
        <v>14</v>
      </c>
      <c r="C153" s="1" t="s">
        <v>237</v>
      </c>
      <c r="D153" s="1" t="s">
        <v>596</v>
      </c>
      <c r="E153" s="1" t="s">
        <v>32</v>
      </c>
      <c r="F153" s="1" t="s">
        <v>29</v>
      </c>
      <c r="G153" s="1" t="s">
        <v>33</v>
      </c>
      <c r="H153" s="1" t="s">
        <v>281</v>
      </c>
      <c r="I153" s="1" t="s">
        <v>26</v>
      </c>
      <c r="J153" s="1">
        <v>23</v>
      </c>
      <c r="K153" s="1">
        <v>2756</v>
      </c>
      <c r="L153" s="1">
        <v>2756</v>
      </c>
      <c r="M153" s="1">
        <v>420000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420000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420000</v>
      </c>
      <c r="AJ153" s="1">
        <v>152</v>
      </c>
    </row>
    <row r="154" spans="1:36" x14ac:dyDescent="0.3">
      <c r="A154" s="1">
        <v>29</v>
      </c>
      <c r="B154" s="1" t="s">
        <v>14</v>
      </c>
      <c r="C154" s="1" t="s">
        <v>237</v>
      </c>
      <c r="D154" s="1" t="s">
        <v>16</v>
      </c>
      <c r="E154" s="1" t="s">
        <v>17</v>
      </c>
      <c r="F154" s="1" t="s">
        <v>29</v>
      </c>
      <c r="G154" s="1" t="s">
        <v>282</v>
      </c>
      <c r="H154" s="1" t="s">
        <v>283</v>
      </c>
      <c r="I154" s="1" t="s">
        <v>21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0</v>
      </c>
      <c r="AJ154" s="1">
        <v>0</v>
      </c>
    </row>
    <row r="155" spans="1:36" x14ac:dyDescent="0.3">
      <c r="A155" s="1">
        <v>30</v>
      </c>
      <c r="B155" s="1" t="s">
        <v>14</v>
      </c>
      <c r="C155" s="1" t="s">
        <v>237</v>
      </c>
      <c r="D155" s="1" t="s">
        <v>594</v>
      </c>
      <c r="E155" s="1" t="s">
        <v>32</v>
      </c>
      <c r="F155" s="1" t="s">
        <v>29</v>
      </c>
      <c r="G155" s="1" t="s">
        <v>33</v>
      </c>
      <c r="H155" s="1" t="s">
        <v>284</v>
      </c>
      <c r="I155" s="1" t="s">
        <v>26</v>
      </c>
      <c r="J155" s="1">
        <v>21</v>
      </c>
      <c r="K155" s="1">
        <v>3503</v>
      </c>
      <c r="L155" s="1">
        <v>3503</v>
      </c>
      <c r="M155" s="1">
        <v>500000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500000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500000</v>
      </c>
      <c r="AJ155" s="1">
        <v>142</v>
      </c>
    </row>
    <row r="156" spans="1:36" x14ac:dyDescent="0.3">
      <c r="A156" s="1">
        <v>31</v>
      </c>
      <c r="B156" s="1" t="s">
        <v>14</v>
      </c>
      <c r="C156" s="1" t="s">
        <v>237</v>
      </c>
      <c r="D156" s="1" t="s">
        <v>16</v>
      </c>
      <c r="E156" s="1" t="s">
        <v>17</v>
      </c>
      <c r="F156" s="1" t="s">
        <v>29</v>
      </c>
      <c r="G156" s="1" t="s">
        <v>144</v>
      </c>
      <c r="H156" s="1" t="s">
        <v>285</v>
      </c>
      <c r="I156" s="1" t="s">
        <v>21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0</v>
      </c>
      <c r="AJ156" s="1">
        <v>0</v>
      </c>
    </row>
    <row r="157" spans="1:36" x14ac:dyDescent="0.3">
      <c r="A157" s="1">
        <v>32</v>
      </c>
      <c r="B157" s="1" t="s">
        <v>14</v>
      </c>
      <c r="C157" s="1" t="s">
        <v>237</v>
      </c>
      <c r="D157" s="1" t="s">
        <v>16</v>
      </c>
      <c r="E157" s="1" t="s">
        <v>17</v>
      </c>
      <c r="F157" s="1" t="s">
        <v>29</v>
      </c>
      <c r="G157" s="1" t="s">
        <v>61</v>
      </c>
      <c r="H157" s="1" t="s">
        <v>286</v>
      </c>
      <c r="I157" s="1" t="s">
        <v>26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0</v>
      </c>
      <c r="AJ157" s="1">
        <v>0</v>
      </c>
    </row>
    <row r="158" spans="1:36" x14ac:dyDescent="0.3">
      <c r="A158" s="1">
        <v>33</v>
      </c>
      <c r="B158" s="1" t="s">
        <v>14</v>
      </c>
      <c r="C158" s="1" t="s">
        <v>237</v>
      </c>
      <c r="D158" s="1" t="s">
        <v>16</v>
      </c>
      <c r="E158" s="1" t="s">
        <v>17</v>
      </c>
      <c r="F158" s="1" t="s">
        <v>29</v>
      </c>
      <c r="G158" s="1" t="s">
        <v>61</v>
      </c>
      <c r="H158" s="1" t="s">
        <v>287</v>
      </c>
      <c r="I158" s="1" t="s">
        <v>26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0</v>
      </c>
      <c r="AJ158" s="1">
        <v>0</v>
      </c>
    </row>
    <row r="159" spans="1:36" x14ac:dyDescent="0.3">
      <c r="A159" s="1">
        <v>34</v>
      </c>
      <c r="B159" s="1" t="s">
        <v>14</v>
      </c>
      <c r="C159" s="1" t="s">
        <v>237</v>
      </c>
      <c r="D159" s="1" t="s">
        <v>16</v>
      </c>
      <c r="E159" s="1" t="s">
        <v>17</v>
      </c>
      <c r="F159" s="1" t="s">
        <v>29</v>
      </c>
      <c r="G159" s="1" t="s">
        <v>61</v>
      </c>
      <c r="H159" s="1" t="s">
        <v>288</v>
      </c>
      <c r="I159" s="1" t="s">
        <v>26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0</v>
      </c>
      <c r="AJ159" s="1">
        <v>0</v>
      </c>
    </row>
    <row r="160" spans="1:36" x14ac:dyDescent="0.3">
      <c r="A160" s="1">
        <v>35</v>
      </c>
      <c r="B160" s="1" t="s">
        <v>14</v>
      </c>
      <c r="C160" s="1" t="s">
        <v>237</v>
      </c>
      <c r="D160" s="1" t="s">
        <v>16</v>
      </c>
      <c r="E160" s="1" t="s">
        <v>17</v>
      </c>
      <c r="F160" s="1" t="s">
        <v>29</v>
      </c>
      <c r="G160" s="1" t="s">
        <v>61</v>
      </c>
      <c r="H160" s="1" t="s">
        <v>289</v>
      </c>
      <c r="I160" s="1" t="s">
        <v>26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0</v>
      </c>
      <c r="AJ160" s="1">
        <v>0</v>
      </c>
    </row>
    <row r="161" spans="1:36" x14ac:dyDescent="0.3">
      <c r="A161" s="1">
        <v>36</v>
      </c>
      <c r="B161" s="1" t="s">
        <v>14</v>
      </c>
      <c r="C161" s="1" t="s">
        <v>237</v>
      </c>
      <c r="D161" s="1" t="s">
        <v>16</v>
      </c>
      <c r="E161" s="1" t="s">
        <v>17</v>
      </c>
      <c r="F161" s="1" t="s">
        <v>29</v>
      </c>
      <c r="G161" s="1" t="s">
        <v>61</v>
      </c>
      <c r="H161" s="1" t="s">
        <v>290</v>
      </c>
      <c r="I161" s="1" t="s">
        <v>26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0</v>
      </c>
      <c r="AJ161" s="1">
        <v>0</v>
      </c>
    </row>
    <row r="162" spans="1:36" x14ac:dyDescent="0.3">
      <c r="A162" s="1">
        <v>37</v>
      </c>
      <c r="B162" s="1" t="s">
        <v>14</v>
      </c>
      <c r="C162" s="1" t="s">
        <v>237</v>
      </c>
      <c r="D162" s="1" t="s">
        <v>16</v>
      </c>
      <c r="E162" s="1" t="s">
        <v>17</v>
      </c>
      <c r="F162" s="1" t="s">
        <v>29</v>
      </c>
      <c r="G162" s="1" t="s">
        <v>61</v>
      </c>
      <c r="H162" s="1" t="s">
        <v>291</v>
      </c>
      <c r="I162" s="1" t="s">
        <v>26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0</v>
      </c>
      <c r="AJ162" s="1">
        <v>0</v>
      </c>
    </row>
    <row r="163" spans="1:36" x14ac:dyDescent="0.3">
      <c r="A163" s="1">
        <v>38</v>
      </c>
      <c r="B163" s="1" t="s">
        <v>14</v>
      </c>
      <c r="C163" s="1" t="s">
        <v>237</v>
      </c>
      <c r="D163" s="1" t="s">
        <v>16</v>
      </c>
      <c r="E163" s="1" t="s">
        <v>17</v>
      </c>
      <c r="F163" s="1" t="s">
        <v>29</v>
      </c>
      <c r="G163" s="1" t="s">
        <v>44</v>
      </c>
      <c r="H163" s="1" t="s">
        <v>292</v>
      </c>
      <c r="I163" s="1" t="s">
        <v>21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0</v>
      </c>
      <c r="AJ163" s="1">
        <v>0</v>
      </c>
    </row>
    <row r="164" spans="1:36" x14ac:dyDescent="0.3">
      <c r="A164" s="1">
        <v>39</v>
      </c>
      <c r="B164" s="1" t="s">
        <v>14</v>
      </c>
      <c r="C164" s="1" t="s">
        <v>237</v>
      </c>
      <c r="D164" s="1" t="s">
        <v>16</v>
      </c>
      <c r="E164" s="1" t="s">
        <v>17</v>
      </c>
      <c r="F164" s="1" t="s">
        <v>29</v>
      </c>
      <c r="G164" s="1" t="s">
        <v>98</v>
      </c>
      <c r="H164" s="1" t="s">
        <v>293</v>
      </c>
      <c r="I164" s="1" t="s">
        <v>21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0</v>
      </c>
      <c r="AJ164" s="1">
        <v>0</v>
      </c>
    </row>
    <row r="165" spans="1:36" x14ac:dyDescent="0.3">
      <c r="A165" s="1">
        <v>40</v>
      </c>
      <c r="B165" s="1" t="s">
        <v>14</v>
      </c>
      <c r="C165" s="1" t="s">
        <v>237</v>
      </c>
      <c r="D165" s="1" t="s">
        <v>16</v>
      </c>
      <c r="E165" s="1" t="s">
        <v>17</v>
      </c>
      <c r="F165" s="1" t="s">
        <v>37</v>
      </c>
      <c r="G165" s="1" t="s">
        <v>83</v>
      </c>
      <c r="H165" s="1" t="s">
        <v>294</v>
      </c>
      <c r="I165" s="1" t="s">
        <v>21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0</v>
      </c>
      <c r="AJ165" s="1">
        <v>0</v>
      </c>
    </row>
    <row r="166" spans="1:36" x14ac:dyDescent="0.3">
      <c r="A166" s="2"/>
      <c r="B166" s="2" t="s">
        <v>47</v>
      </c>
      <c r="C166" s="2" t="s">
        <v>237</v>
      </c>
      <c r="D166" s="2"/>
      <c r="E166" s="2"/>
      <c r="F166" s="2"/>
      <c r="G166" s="2"/>
      <c r="H166" s="2"/>
      <c r="I166" s="2"/>
      <c r="J166" s="2"/>
      <c r="K166" s="2">
        <v>44656</v>
      </c>
      <c r="L166" s="2">
        <v>44656</v>
      </c>
      <c r="M166" s="2">
        <v>5383000</v>
      </c>
      <c r="N166" s="2">
        <v>11700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5394700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5394700</v>
      </c>
      <c r="AJ166" s="2"/>
    </row>
    <row r="167" spans="1:36" x14ac:dyDescent="0.3">
      <c r="A167" s="1">
        <v>1</v>
      </c>
      <c r="B167" s="1" t="s">
        <v>14</v>
      </c>
      <c r="C167" s="1" t="s">
        <v>295</v>
      </c>
      <c r="D167" s="1" t="s">
        <v>16</v>
      </c>
      <c r="E167" s="1" t="s">
        <v>17</v>
      </c>
      <c r="F167" s="1" t="s">
        <v>29</v>
      </c>
      <c r="G167" s="1" t="s">
        <v>61</v>
      </c>
      <c r="H167" s="1" t="s">
        <v>296</v>
      </c>
      <c r="I167" s="1" t="s">
        <v>26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0</v>
      </c>
      <c r="AJ167" s="1">
        <v>0</v>
      </c>
    </row>
    <row r="168" spans="1:36" x14ac:dyDescent="0.3">
      <c r="A168" s="1">
        <v>2</v>
      </c>
      <c r="B168" s="1" t="s">
        <v>14</v>
      </c>
      <c r="C168" s="1" t="s">
        <v>295</v>
      </c>
      <c r="D168" s="1" t="s">
        <v>16</v>
      </c>
      <c r="E168" s="1" t="s">
        <v>17</v>
      </c>
      <c r="F168" s="1" t="s">
        <v>18</v>
      </c>
      <c r="G168" s="1" t="s">
        <v>19</v>
      </c>
      <c r="H168" s="1" t="s">
        <v>297</v>
      </c>
      <c r="I168" s="1" t="s">
        <v>21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x14ac:dyDescent="0.3">
      <c r="A169" s="1">
        <v>3</v>
      </c>
      <c r="B169" s="1" t="s">
        <v>14</v>
      </c>
      <c r="C169" s="1" t="s">
        <v>295</v>
      </c>
      <c r="D169" s="1" t="s">
        <v>16</v>
      </c>
      <c r="E169" s="1" t="s">
        <v>17</v>
      </c>
      <c r="F169" s="1" t="s">
        <v>29</v>
      </c>
      <c r="G169" s="1" t="s">
        <v>246</v>
      </c>
      <c r="H169" s="1" t="s">
        <v>298</v>
      </c>
      <c r="I169" s="1" t="s">
        <v>26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x14ac:dyDescent="0.3">
      <c r="A170" s="1">
        <v>4</v>
      </c>
      <c r="B170" s="1" t="s">
        <v>14</v>
      </c>
      <c r="C170" s="1" t="s">
        <v>295</v>
      </c>
      <c r="D170" s="1" t="s">
        <v>16</v>
      </c>
      <c r="E170" s="1" t="s">
        <v>17</v>
      </c>
      <c r="F170" s="1" t="s">
        <v>18</v>
      </c>
      <c r="G170" s="1" t="s">
        <v>19</v>
      </c>
      <c r="H170" s="1" t="s">
        <v>299</v>
      </c>
      <c r="I170" s="1" t="s">
        <v>21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x14ac:dyDescent="0.3">
      <c r="A171" s="1">
        <v>5</v>
      </c>
      <c r="B171" s="1" t="s">
        <v>14</v>
      </c>
      <c r="C171" s="1" t="s">
        <v>295</v>
      </c>
      <c r="D171" s="1" t="s">
        <v>16</v>
      </c>
      <c r="E171" s="1" t="s">
        <v>17</v>
      </c>
      <c r="F171" s="1" t="s">
        <v>29</v>
      </c>
      <c r="G171" s="1" t="s">
        <v>61</v>
      </c>
      <c r="H171" s="1" t="s">
        <v>300</v>
      </c>
      <c r="I171" s="1" t="s">
        <v>26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x14ac:dyDescent="0.3">
      <c r="A172" s="1">
        <v>6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29</v>
      </c>
      <c r="G172" s="1" t="s">
        <v>61</v>
      </c>
      <c r="H172" s="1" t="s">
        <v>301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x14ac:dyDescent="0.3">
      <c r="A173" s="1">
        <v>7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18</v>
      </c>
      <c r="G173" s="1" t="s">
        <v>19</v>
      </c>
      <c r="H173" s="1" t="s">
        <v>302</v>
      </c>
      <c r="I173" s="1" t="s">
        <v>198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x14ac:dyDescent="0.3">
      <c r="A174" s="1">
        <v>8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40</v>
      </c>
      <c r="G174" s="1" t="s">
        <v>242</v>
      </c>
      <c r="H174" s="1" t="s">
        <v>303</v>
      </c>
      <c r="I174" s="1" t="s">
        <v>26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x14ac:dyDescent="0.3">
      <c r="A175" s="1">
        <v>9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29</v>
      </c>
      <c r="G175" s="1" t="s">
        <v>61</v>
      </c>
      <c r="H175" s="1" t="s">
        <v>304</v>
      </c>
      <c r="I175" s="1" t="s">
        <v>26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x14ac:dyDescent="0.3">
      <c r="A176" s="1">
        <v>10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29</v>
      </c>
      <c r="G176" s="1" t="s">
        <v>61</v>
      </c>
      <c r="H176" s="1" t="s">
        <v>305</v>
      </c>
      <c r="I176" s="1" t="s">
        <v>26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x14ac:dyDescent="0.3">
      <c r="A177" s="1">
        <v>11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29</v>
      </c>
      <c r="G177" s="1" t="s">
        <v>61</v>
      </c>
      <c r="H177" s="1" t="s">
        <v>306</v>
      </c>
      <c r="I177" s="1" t="s">
        <v>26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x14ac:dyDescent="0.3">
      <c r="A178" s="1">
        <v>12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307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x14ac:dyDescent="0.3">
      <c r="A179" s="1">
        <v>13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18</v>
      </c>
      <c r="G179" s="1" t="s">
        <v>69</v>
      </c>
      <c r="H179" s="1" t="s">
        <v>308</v>
      </c>
      <c r="I179" s="1" t="s">
        <v>21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x14ac:dyDescent="0.3">
      <c r="A180" s="1">
        <v>14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18</v>
      </c>
      <c r="G180" s="1" t="s">
        <v>69</v>
      </c>
      <c r="H180" s="1" t="s">
        <v>309</v>
      </c>
      <c r="I180" s="1" t="s">
        <v>21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x14ac:dyDescent="0.3">
      <c r="A181" s="1">
        <v>15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29</v>
      </c>
      <c r="G181" s="1" t="s">
        <v>61</v>
      </c>
      <c r="H181" s="1" t="s">
        <v>310</v>
      </c>
      <c r="I181" s="1" t="s">
        <v>26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x14ac:dyDescent="0.3">
      <c r="A182" s="1">
        <v>16</v>
      </c>
      <c r="B182" s="1" t="s">
        <v>14</v>
      </c>
      <c r="C182" s="1" t="s">
        <v>295</v>
      </c>
      <c r="D182" s="1" t="s">
        <v>311</v>
      </c>
      <c r="E182" s="1" t="s">
        <v>17</v>
      </c>
      <c r="F182" s="1" t="s">
        <v>29</v>
      </c>
      <c r="G182" s="1" t="s">
        <v>79</v>
      </c>
      <c r="H182" s="1" t="s">
        <v>312</v>
      </c>
      <c r="I182" s="1" t="s">
        <v>26</v>
      </c>
      <c r="J182" s="1">
        <v>23</v>
      </c>
      <c r="K182" s="1">
        <v>3364</v>
      </c>
      <c r="L182" s="1">
        <v>3364</v>
      </c>
      <c r="M182" s="1">
        <v>339000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339000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339000</v>
      </c>
      <c r="AJ182" s="1">
        <v>100</v>
      </c>
    </row>
    <row r="183" spans="1:36" x14ac:dyDescent="0.3">
      <c r="A183" s="1">
        <v>17</v>
      </c>
      <c r="B183" s="1" t="s">
        <v>14</v>
      </c>
      <c r="C183" s="1" t="s">
        <v>295</v>
      </c>
      <c r="D183" s="1" t="s">
        <v>444</v>
      </c>
      <c r="E183" s="1" t="s">
        <v>17</v>
      </c>
      <c r="F183" s="1" t="s">
        <v>18</v>
      </c>
      <c r="G183" s="1" t="s">
        <v>104</v>
      </c>
      <c r="H183" s="1" t="s">
        <v>314</v>
      </c>
      <c r="I183" s="1" t="s">
        <v>21</v>
      </c>
      <c r="J183" s="1">
        <v>13</v>
      </c>
      <c r="K183" s="1">
        <v>875</v>
      </c>
      <c r="L183" s="1">
        <v>875</v>
      </c>
      <c r="M183" s="1">
        <v>67000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67000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67000</v>
      </c>
      <c r="AJ183" s="1">
        <v>76</v>
      </c>
    </row>
    <row r="184" spans="1:36" x14ac:dyDescent="0.3">
      <c r="A184" s="1">
        <v>18</v>
      </c>
      <c r="B184" s="1" t="s">
        <v>14</v>
      </c>
      <c r="C184" s="1" t="s">
        <v>295</v>
      </c>
      <c r="D184" s="1" t="s">
        <v>597</v>
      </c>
      <c r="E184" s="1" t="s">
        <v>17</v>
      </c>
      <c r="F184" s="1" t="s">
        <v>29</v>
      </c>
      <c r="G184" s="1" t="s">
        <v>79</v>
      </c>
      <c r="H184" s="1" t="s">
        <v>316</v>
      </c>
      <c r="I184" s="1" t="s">
        <v>26</v>
      </c>
      <c r="J184" s="1">
        <v>22</v>
      </c>
      <c r="K184" s="1">
        <v>3023</v>
      </c>
      <c r="L184" s="1">
        <v>3023</v>
      </c>
      <c r="M184" s="1">
        <v>350000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350000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350000</v>
      </c>
      <c r="AJ184" s="1">
        <v>115</v>
      </c>
    </row>
    <row r="185" spans="1:36" x14ac:dyDescent="0.3">
      <c r="A185" s="1">
        <v>19</v>
      </c>
      <c r="B185" s="1" t="s">
        <v>14</v>
      </c>
      <c r="C185" s="1" t="s">
        <v>295</v>
      </c>
      <c r="D185" s="1" t="s">
        <v>319</v>
      </c>
      <c r="E185" s="1" t="s">
        <v>17</v>
      </c>
      <c r="F185" s="1" t="s">
        <v>29</v>
      </c>
      <c r="G185" s="1" t="s">
        <v>79</v>
      </c>
      <c r="H185" s="1" t="s">
        <v>318</v>
      </c>
      <c r="I185" s="1" t="s">
        <v>26</v>
      </c>
      <c r="J185" s="1">
        <v>20</v>
      </c>
      <c r="K185" s="1">
        <v>3293</v>
      </c>
      <c r="L185" s="1">
        <v>3293</v>
      </c>
      <c r="M185" s="1">
        <v>374900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374900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374900</v>
      </c>
      <c r="AJ185" s="1">
        <v>113</v>
      </c>
    </row>
    <row r="186" spans="1:36" x14ac:dyDescent="0.3">
      <c r="A186" s="1">
        <v>20</v>
      </c>
      <c r="B186" s="1" t="s">
        <v>14</v>
      </c>
      <c r="C186" s="1" t="s">
        <v>295</v>
      </c>
      <c r="D186" s="1" t="s">
        <v>315</v>
      </c>
      <c r="E186" s="1" t="s">
        <v>17</v>
      </c>
      <c r="F186" s="1" t="s">
        <v>18</v>
      </c>
      <c r="G186" s="1" t="s">
        <v>104</v>
      </c>
      <c r="H186" s="1" t="s">
        <v>320</v>
      </c>
      <c r="I186" s="1" t="s">
        <v>21</v>
      </c>
      <c r="J186" s="1">
        <v>9</v>
      </c>
      <c r="K186" s="1">
        <v>532</v>
      </c>
      <c r="L186" s="1">
        <v>532</v>
      </c>
      <c r="M186" s="1">
        <v>48000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48000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48000</v>
      </c>
      <c r="AJ186" s="1">
        <v>90</v>
      </c>
    </row>
    <row r="187" spans="1:36" x14ac:dyDescent="0.3">
      <c r="A187" s="1">
        <v>21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29</v>
      </c>
      <c r="G187" s="1" t="s">
        <v>85</v>
      </c>
      <c r="H187" s="1" t="s">
        <v>321</v>
      </c>
      <c r="I187" s="1" t="s">
        <v>26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22</v>
      </c>
      <c r="B188" s="1" t="s">
        <v>14</v>
      </c>
      <c r="C188" s="1" t="s">
        <v>295</v>
      </c>
      <c r="D188" s="1" t="s">
        <v>313</v>
      </c>
      <c r="E188" s="1" t="s">
        <v>17</v>
      </c>
      <c r="F188" s="1" t="s">
        <v>29</v>
      </c>
      <c r="G188" s="1" t="s">
        <v>30</v>
      </c>
      <c r="H188" s="1" t="s">
        <v>323</v>
      </c>
      <c r="I188" s="1" t="s">
        <v>21</v>
      </c>
      <c r="J188" s="1">
        <v>7</v>
      </c>
      <c r="K188" s="1">
        <v>936</v>
      </c>
      <c r="L188" s="1">
        <v>936</v>
      </c>
      <c r="M188" s="1">
        <v>90000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90000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90000</v>
      </c>
      <c r="AJ188" s="1">
        <v>96</v>
      </c>
    </row>
    <row r="189" spans="1:36" x14ac:dyDescent="0.3">
      <c r="A189" s="1">
        <v>23</v>
      </c>
      <c r="B189" s="1" t="s">
        <v>14</v>
      </c>
      <c r="C189" s="1" t="s">
        <v>295</v>
      </c>
      <c r="D189" s="1" t="s">
        <v>16</v>
      </c>
      <c r="E189" s="1" t="s">
        <v>17</v>
      </c>
      <c r="F189" s="1" t="s">
        <v>29</v>
      </c>
      <c r="G189" s="1" t="s">
        <v>246</v>
      </c>
      <c r="H189" s="1" t="s">
        <v>324</v>
      </c>
      <c r="I189" s="1" t="s">
        <v>26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x14ac:dyDescent="0.3">
      <c r="A190" s="1">
        <v>24</v>
      </c>
      <c r="B190" s="1" t="s">
        <v>14</v>
      </c>
      <c r="C190" s="1" t="s">
        <v>295</v>
      </c>
      <c r="D190" s="1" t="s">
        <v>16</v>
      </c>
      <c r="E190" s="1" t="s">
        <v>17</v>
      </c>
      <c r="F190" s="1" t="s">
        <v>29</v>
      </c>
      <c r="G190" s="1" t="s">
        <v>30</v>
      </c>
      <c r="H190" s="1" t="s">
        <v>325</v>
      </c>
      <c r="I190" s="1" t="s">
        <v>26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x14ac:dyDescent="0.3">
      <c r="A191" s="1">
        <v>25</v>
      </c>
      <c r="B191" s="1" t="s">
        <v>14</v>
      </c>
      <c r="C191" s="1" t="s">
        <v>295</v>
      </c>
      <c r="D191" s="1" t="s">
        <v>598</v>
      </c>
      <c r="E191" s="1" t="s">
        <v>32</v>
      </c>
      <c r="F191" s="1" t="s">
        <v>75</v>
      </c>
      <c r="G191" s="1" t="s">
        <v>76</v>
      </c>
      <c r="H191" s="1" t="s">
        <v>326</v>
      </c>
      <c r="I191" s="1" t="s">
        <v>26</v>
      </c>
      <c r="J191" s="1">
        <v>3</v>
      </c>
      <c r="K191" s="1">
        <v>192</v>
      </c>
      <c r="L191" s="1">
        <v>192</v>
      </c>
      <c r="M191" s="1">
        <v>70000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70000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70000</v>
      </c>
      <c r="AJ191" s="1">
        <v>364</v>
      </c>
    </row>
    <row r="192" spans="1:36" x14ac:dyDescent="0.3">
      <c r="A192" s="1">
        <v>26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37</v>
      </c>
      <c r="G192" s="1" t="s">
        <v>83</v>
      </c>
      <c r="H192" s="1" t="s">
        <v>327</v>
      </c>
      <c r="I192" s="1" t="s">
        <v>21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27</v>
      </c>
      <c r="B193" s="1" t="s">
        <v>14</v>
      </c>
      <c r="C193" s="1" t="s">
        <v>295</v>
      </c>
      <c r="D193" s="1" t="s">
        <v>16</v>
      </c>
      <c r="E193" s="1" t="s">
        <v>17</v>
      </c>
      <c r="F193" s="1" t="s">
        <v>37</v>
      </c>
      <c r="G193" s="1" t="s">
        <v>38</v>
      </c>
      <c r="H193" s="1" t="s">
        <v>328</v>
      </c>
      <c r="I193" s="1" t="s">
        <v>21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x14ac:dyDescent="0.3">
      <c r="A194" s="1">
        <v>28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37</v>
      </c>
      <c r="G194" s="1" t="s">
        <v>38</v>
      </c>
      <c r="H194" s="1" t="s">
        <v>329</v>
      </c>
      <c r="I194" s="1" t="s">
        <v>21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x14ac:dyDescent="0.3">
      <c r="A195" s="1">
        <v>29</v>
      </c>
      <c r="B195" s="1" t="s">
        <v>14</v>
      </c>
      <c r="C195" s="1" t="s">
        <v>295</v>
      </c>
      <c r="D195" s="1" t="s">
        <v>330</v>
      </c>
      <c r="E195" s="1" t="s">
        <v>32</v>
      </c>
      <c r="F195" s="1" t="s">
        <v>29</v>
      </c>
      <c r="G195" s="1" t="s">
        <v>268</v>
      </c>
      <c r="H195" s="1" t="s">
        <v>331</v>
      </c>
      <c r="I195" s="1" t="s">
        <v>26</v>
      </c>
      <c r="J195" s="1">
        <v>24</v>
      </c>
      <c r="K195" s="1">
        <v>2849</v>
      </c>
      <c r="L195" s="1">
        <v>2849</v>
      </c>
      <c r="M195" s="1">
        <v>480000</v>
      </c>
      <c r="N195" s="1">
        <v>0</v>
      </c>
      <c r="O195" s="1">
        <v>0</v>
      </c>
      <c r="P195" s="1">
        <v>0</v>
      </c>
      <c r="Q195" s="1">
        <v>8000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488000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488000</v>
      </c>
      <c r="AJ195" s="1">
        <v>168</v>
      </c>
    </row>
    <row r="196" spans="1:36" x14ac:dyDescent="0.3">
      <c r="A196" s="1">
        <v>30</v>
      </c>
      <c r="B196" s="1" t="s">
        <v>14</v>
      </c>
      <c r="C196" s="1" t="s">
        <v>295</v>
      </c>
      <c r="D196" s="1" t="s">
        <v>16</v>
      </c>
      <c r="E196" s="1" t="s">
        <v>17</v>
      </c>
      <c r="F196" s="1" t="s">
        <v>37</v>
      </c>
      <c r="G196" s="1" t="s">
        <v>38</v>
      </c>
      <c r="H196" s="1" t="s">
        <v>332</v>
      </c>
      <c r="I196" s="1" t="s">
        <v>21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0</v>
      </c>
      <c r="AJ196" s="1">
        <v>0</v>
      </c>
    </row>
    <row r="197" spans="1:36" x14ac:dyDescent="0.3">
      <c r="A197" s="1">
        <v>31</v>
      </c>
      <c r="B197" s="1" t="s">
        <v>14</v>
      </c>
      <c r="C197" s="1" t="s">
        <v>295</v>
      </c>
      <c r="D197" s="1" t="s">
        <v>333</v>
      </c>
      <c r="E197" s="1" t="s">
        <v>17</v>
      </c>
      <c r="F197" s="1" t="s">
        <v>18</v>
      </c>
      <c r="G197" s="1" t="s">
        <v>104</v>
      </c>
      <c r="H197" s="1" t="s">
        <v>334</v>
      </c>
      <c r="I197" s="1" t="s">
        <v>21</v>
      </c>
      <c r="J197" s="1">
        <v>19</v>
      </c>
      <c r="K197" s="1">
        <v>3874</v>
      </c>
      <c r="L197" s="1">
        <v>3874</v>
      </c>
      <c r="M197" s="1">
        <v>423000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423000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423000</v>
      </c>
      <c r="AJ197" s="1">
        <v>109</v>
      </c>
    </row>
    <row r="198" spans="1:36" x14ac:dyDescent="0.3">
      <c r="A198" s="1">
        <v>32</v>
      </c>
      <c r="B198" s="1" t="s">
        <v>14</v>
      </c>
      <c r="C198" s="1" t="s">
        <v>295</v>
      </c>
      <c r="D198" s="1" t="s">
        <v>335</v>
      </c>
      <c r="E198" s="1" t="s">
        <v>17</v>
      </c>
      <c r="F198" s="1" t="s">
        <v>18</v>
      </c>
      <c r="G198" s="1" t="s">
        <v>107</v>
      </c>
      <c r="H198" s="1" t="s">
        <v>336</v>
      </c>
      <c r="I198" s="1" t="s">
        <v>21</v>
      </c>
      <c r="J198" s="1">
        <v>19</v>
      </c>
      <c r="K198" s="1">
        <v>2621</v>
      </c>
      <c r="L198" s="1">
        <v>2621</v>
      </c>
      <c r="M198" s="1">
        <v>284000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284000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284000</v>
      </c>
      <c r="AJ198" s="1">
        <v>108</v>
      </c>
    </row>
    <row r="199" spans="1:36" x14ac:dyDescent="0.3">
      <c r="A199" s="1">
        <v>33</v>
      </c>
      <c r="B199" s="1" t="s">
        <v>14</v>
      </c>
      <c r="C199" s="1" t="s">
        <v>295</v>
      </c>
      <c r="D199" s="1" t="s">
        <v>337</v>
      </c>
      <c r="E199" s="1" t="s">
        <v>17</v>
      </c>
      <c r="F199" s="1" t="s">
        <v>29</v>
      </c>
      <c r="G199" s="1" t="s">
        <v>61</v>
      </c>
      <c r="H199" s="1" t="s">
        <v>338</v>
      </c>
      <c r="I199" s="1" t="s">
        <v>26</v>
      </c>
      <c r="J199" s="1">
        <v>22</v>
      </c>
      <c r="K199" s="1">
        <v>1615</v>
      </c>
      <c r="L199" s="1">
        <v>1615</v>
      </c>
      <c r="M199" s="1">
        <v>269000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269000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269000</v>
      </c>
      <c r="AJ199" s="1">
        <v>166</v>
      </c>
    </row>
    <row r="200" spans="1:36" x14ac:dyDescent="0.3">
      <c r="A200" s="1">
        <v>34</v>
      </c>
      <c r="B200" s="1" t="s">
        <v>14</v>
      </c>
      <c r="C200" s="1" t="s">
        <v>295</v>
      </c>
      <c r="D200" s="1" t="s">
        <v>568</v>
      </c>
      <c r="E200" s="1" t="s">
        <v>17</v>
      </c>
      <c r="F200" s="1" t="s">
        <v>29</v>
      </c>
      <c r="G200" s="1" t="s">
        <v>61</v>
      </c>
      <c r="H200" s="1" t="s">
        <v>339</v>
      </c>
      <c r="I200" s="1" t="s">
        <v>26</v>
      </c>
      <c r="J200" s="1">
        <v>22</v>
      </c>
      <c r="K200" s="1">
        <v>3785</v>
      </c>
      <c r="L200" s="1">
        <v>3785</v>
      </c>
      <c r="M200" s="1">
        <v>438000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438000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438000</v>
      </c>
      <c r="AJ200" s="1">
        <v>115</v>
      </c>
    </row>
    <row r="201" spans="1:36" x14ac:dyDescent="0.3">
      <c r="A201" s="1">
        <v>35</v>
      </c>
      <c r="B201" s="1" t="s">
        <v>14</v>
      </c>
      <c r="C201" s="1" t="s">
        <v>295</v>
      </c>
      <c r="D201" s="1" t="s">
        <v>340</v>
      </c>
      <c r="E201" s="1" t="s">
        <v>17</v>
      </c>
      <c r="F201" s="1" t="s">
        <v>18</v>
      </c>
      <c r="G201" s="1" t="s">
        <v>69</v>
      </c>
      <c r="H201" s="1" t="s">
        <v>341</v>
      </c>
      <c r="I201" s="1" t="s">
        <v>21</v>
      </c>
      <c r="J201" s="1">
        <v>20</v>
      </c>
      <c r="K201" s="1">
        <v>2410</v>
      </c>
      <c r="L201" s="1">
        <v>2410</v>
      </c>
      <c r="M201" s="1">
        <v>315000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315000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315000</v>
      </c>
      <c r="AJ201" s="1">
        <v>130</v>
      </c>
    </row>
    <row r="202" spans="1:36" x14ac:dyDescent="0.3">
      <c r="A202" s="1">
        <v>36</v>
      </c>
      <c r="B202" s="1" t="s">
        <v>14</v>
      </c>
      <c r="C202" s="1" t="s">
        <v>295</v>
      </c>
      <c r="D202" s="1" t="s">
        <v>344</v>
      </c>
      <c r="E202" s="1" t="s">
        <v>17</v>
      </c>
      <c r="F202" s="1" t="s">
        <v>49</v>
      </c>
      <c r="G202" s="1" t="s">
        <v>101</v>
      </c>
      <c r="H202" s="1" t="s">
        <v>343</v>
      </c>
      <c r="I202" s="1" t="s">
        <v>49</v>
      </c>
      <c r="J202" s="1">
        <v>21</v>
      </c>
      <c r="K202" s="1">
        <v>2945</v>
      </c>
      <c r="L202" s="1">
        <v>2945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0</v>
      </c>
      <c r="AJ202" s="1">
        <v>0</v>
      </c>
    </row>
    <row r="203" spans="1:36" x14ac:dyDescent="0.3">
      <c r="A203" s="1">
        <v>37</v>
      </c>
      <c r="B203" s="1" t="s">
        <v>14</v>
      </c>
      <c r="C203" s="1" t="s">
        <v>295</v>
      </c>
      <c r="D203" s="1" t="s">
        <v>598</v>
      </c>
      <c r="E203" s="1" t="s">
        <v>17</v>
      </c>
      <c r="F203" s="1" t="s">
        <v>29</v>
      </c>
      <c r="G203" s="1" t="s">
        <v>129</v>
      </c>
      <c r="H203" s="1" t="s">
        <v>345</v>
      </c>
      <c r="I203" s="1" t="s">
        <v>21</v>
      </c>
      <c r="J203" s="1">
        <v>23</v>
      </c>
      <c r="K203" s="1">
        <v>2466</v>
      </c>
      <c r="L203" s="1">
        <v>2466</v>
      </c>
      <c r="M203" s="1">
        <v>520000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32680</v>
      </c>
      <c r="W203" s="7">
        <v>552680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552680</v>
      </c>
      <c r="AJ203" s="1">
        <v>210</v>
      </c>
    </row>
    <row r="204" spans="1:36" x14ac:dyDescent="0.3">
      <c r="A204" s="1">
        <v>38</v>
      </c>
      <c r="B204" s="1" t="s">
        <v>14</v>
      </c>
      <c r="C204" s="1" t="s">
        <v>295</v>
      </c>
      <c r="D204" s="1" t="s">
        <v>346</v>
      </c>
      <c r="E204" s="1" t="s">
        <v>17</v>
      </c>
      <c r="F204" s="1" t="s">
        <v>29</v>
      </c>
      <c r="G204" s="1" t="s">
        <v>129</v>
      </c>
      <c r="H204" s="1" t="s">
        <v>347</v>
      </c>
      <c r="I204" s="1" t="s">
        <v>21</v>
      </c>
      <c r="J204" s="1">
        <v>24</v>
      </c>
      <c r="K204" s="1">
        <v>1269</v>
      </c>
      <c r="L204" s="1">
        <v>1269</v>
      </c>
      <c r="M204" s="1">
        <v>291942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291942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291942</v>
      </c>
      <c r="AJ204" s="1">
        <v>230</v>
      </c>
    </row>
    <row r="205" spans="1:36" x14ac:dyDescent="0.3">
      <c r="A205" s="1">
        <v>39</v>
      </c>
      <c r="B205" s="1" t="s">
        <v>14</v>
      </c>
      <c r="C205" s="1" t="s">
        <v>295</v>
      </c>
      <c r="D205" s="1" t="s">
        <v>348</v>
      </c>
      <c r="E205" s="1" t="s">
        <v>17</v>
      </c>
      <c r="F205" s="1" t="s">
        <v>40</v>
      </c>
      <c r="G205" s="1" t="s">
        <v>55</v>
      </c>
      <c r="H205" s="1" t="s">
        <v>349</v>
      </c>
      <c r="I205" s="1" t="s">
        <v>21</v>
      </c>
      <c r="J205" s="1">
        <v>19</v>
      </c>
      <c r="K205" s="1">
        <v>3508</v>
      </c>
      <c r="L205" s="1">
        <v>3508</v>
      </c>
      <c r="M205" s="1">
        <v>367000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367000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367000</v>
      </c>
      <c r="AJ205" s="1">
        <v>104</v>
      </c>
    </row>
    <row r="206" spans="1:36" x14ac:dyDescent="0.3">
      <c r="A206" s="1">
        <v>40</v>
      </c>
      <c r="B206" s="1" t="s">
        <v>14</v>
      </c>
      <c r="C206" s="1" t="s">
        <v>295</v>
      </c>
      <c r="D206" s="1" t="s">
        <v>569</v>
      </c>
      <c r="E206" s="1" t="s">
        <v>17</v>
      </c>
      <c r="F206" s="1" t="s">
        <v>29</v>
      </c>
      <c r="G206" s="1" t="s">
        <v>61</v>
      </c>
      <c r="H206" s="1" t="s">
        <v>351</v>
      </c>
      <c r="I206" s="1" t="s">
        <v>26</v>
      </c>
      <c r="J206" s="1">
        <v>23</v>
      </c>
      <c r="K206" s="1">
        <v>3519</v>
      </c>
      <c r="L206" s="1">
        <v>3519</v>
      </c>
      <c r="M206" s="1">
        <v>422000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422000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422000</v>
      </c>
      <c r="AJ206" s="1">
        <v>119</v>
      </c>
    </row>
    <row r="207" spans="1:36" x14ac:dyDescent="0.3">
      <c r="A207" s="1">
        <v>41</v>
      </c>
      <c r="B207" s="1" t="s">
        <v>14</v>
      </c>
      <c r="C207" s="1" t="s">
        <v>295</v>
      </c>
      <c r="D207" s="1" t="s">
        <v>570</v>
      </c>
      <c r="E207" s="1" t="s">
        <v>17</v>
      </c>
      <c r="F207" s="1" t="s">
        <v>29</v>
      </c>
      <c r="G207" s="1" t="s">
        <v>246</v>
      </c>
      <c r="H207" s="1" t="s">
        <v>353</v>
      </c>
      <c r="I207" s="1" t="s">
        <v>26</v>
      </c>
      <c r="J207" s="1">
        <v>20</v>
      </c>
      <c r="K207" s="1">
        <v>1142</v>
      </c>
      <c r="L207" s="1">
        <v>1142</v>
      </c>
      <c r="M207" s="1">
        <v>176000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176000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176000</v>
      </c>
      <c r="AJ207" s="1">
        <v>154</v>
      </c>
    </row>
    <row r="208" spans="1:36" x14ac:dyDescent="0.3">
      <c r="A208" s="1">
        <v>42</v>
      </c>
      <c r="B208" s="1" t="s">
        <v>14</v>
      </c>
      <c r="C208" s="1" t="s">
        <v>295</v>
      </c>
      <c r="D208" s="1" t="s">
        <v>571</v>
      </c>
      <c r="E208" s="1" t="s">
        <v>32</v>
      </c>
      <c r="F208" s="1" t="s">
        <v>29</v>
      </c>
      <c r="G208" s="1" t="s">
        <v>33</v>
      </c>
      <c r="H208" s="1" t="s">
        <v>354</v>
      </c>
      <c r="I208" s="1" t="s">
        <v>26</v>
      </c>
      <c r="J208" s="1">
        <v>22</v>
      </c>
      <c r="K208" s="1">
        <v>3209</v>
      </c>
      <c r="L208" s="1">
        <v>3209</v>
      </c>
      <c r="M208" s="1">
        <v>400000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400000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400000</v>
      </c>
      <c r="AJ208" s="1">
        <v>124</v>
      </c>
    </row>
    <row r="209" spans="1:36" x14ac:dyDescent="0.3">
      <c r="A209" s="1">
        <v>43</v>
      </c>
      <c r="B209" s="1" t="s">
        <v>14</v>
      </c>
      <c r="C209" s="1" t="s">
        <v>295</v>
      </c>
      <c r="D209" s="1" t="s">
        <v>16</v>
      </c>
      <c r="E209" s="1" t="s">
        <v>17</v>
      </c>
      <c r="F209" s="1" t="s">
        <v>29</v>
      </c>
      <c r="G209" s="1" t="s">
        <v>98</v>
      </c>
      <c r="H209" s="1" t="s">
        <v>355</v>
      </c>
      <c r="I209" s="1" t="s">
        <v>26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0</v>
      </c>
      <c r="AJ209" s="1">
        <v>0</v>
      </c>
    </row>
    <row r="210" spans="1:36" x14ac:dyDescent="0.3">
      <c r="A210" s="1">
        <v>44</v>
      </c>
      <c r="B210" s="1" t="s">
        <v>14</v>
      </c>
      <c r="C210" s="1" t="s">
        <v>295</v>
      </c>
      <c r="D210" s="1" t="s">
        <v>16</v>
      </c>
      <c r="E210" s="1" t="s">
        <v>17</v>
      </c>
      <c r="F210" s="1" t="s">
        <v>29</v>
      </c>
      <c r="G210" s="1" t="s">
        <v>61</v>
      </c>
      <c r="H210" s="1" t="s">
        <v>356</v>
      </c>
      <c r="I210" s="1" t="s">
        <v>26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0</v>
      </c>
      <c r="AJ210" s="1">
        <v>0</v>
      </c>
    </row>
    <row r="211" spans="1:36" x14ac:dyDescent="0.3">
      <c r="A211" s="1">
        <v>45</v>
      </c>
      <c r="B211" s="1" t="s">
        <v>14</v>
      </c>
      <c r="C211" s="1" t="s">
        <v>295</v>
      </c>
      <c r="D211" s="1" t="s">
        <v>16</v>
      </c>
      <c r="E211" s="1" t="s">
        <v>17</v>
      </c>
      <c r="F211" s="1" t="s">
        <v>29</v>
      </c>
      <c r="G211" s="1" t="s">
        <v>61</v>
      </c>
      <c r="H211" s="1" t="s">
        <v>357</v>
      </c>
      <c r="I211" s="1" t="s">
        <v>26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0</v>
      </c>
      <c r="AJ211" s="1">
        <v>0</v>
      </c>
    </row>
    <row r="212" spans="1:36" x14ac:dyDescent="0.3">
      <c r="A212" s="1">
        <v>46</v>
      </c>
      <c r="B212" s="1" t="s">
        <v>14</v>
      </c>
      <c r="C212" s="1" t="s">
        <v>295</v>
      </c>
      <c r="D212" s="1" t="s">
        <v>16</v>
      </c>
      <c r="E212" s="1" t="s">
        <v>17</v>
      </c>
      <c r="F212" s="1" t="s">
        <v>29</v>
      </c>
      <c r="G212" s="1" t="s">
        <v>61</v>
      </c>
      <c r="H212" s="1" t="s">
        <v>358</v>
      </c>
      <c r="I212" s="1" t="s">
        <v>26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x14ac:dyDescent="0.3">
      <c r="A213" s="1">
        <v>47</v>
      </c>
      <c r="B213" s="1" t="s">
        <v>14</v>
      </c>
      <c r="C213" s="1" t="s">
        <v>295</v>
      </c>
      <c r="D213" s="1" t="s">
        <v>16</v>
      </c>
      <c r="E213" s="1" t="s">
        <v>17</v>
      </c>
      <c r="F213" s="1" t="s">
        <v>37</v>
      </c>
      <c r="G213" s="1" t="s">
        <v>38</v>
      </c>
      <c r="H213" s="1" t="s">
        <v>359</v>
      </c>
      <c r="I213" s="1" t="s">
        <v>21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x14ac:dyDescent="0.3">
      <c r="A214" s="1">
        <v>48</v>
      </c>
      <c r="B214" s="1" t="s">
        <v>14</v>
      </c>
      <c r="C214" s="1" t="s">
        <v>295</v>
      </c>
      <c r="D214" s="1" t="s">
        <v>16</v>
      </c>
      <c r="E214" s="1" t="s">
        <v>17</v>
      </c>
      <c r="F214" s="1" t="s">
        <v>29</v>
      </c>
      <c r="G214" s="1" t="s">
        <v>61</v>
      </c>
      <c r="H214" s="1" t="s">
        <v>360</v>
      </c>
      <c r="I214" s="1" t="s">
        <v>26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0</v>
      </c>
      <c r="AJ214" s="1">
        <v>0</v>
      </c>
    </row>
    <row r="215" spans="1:36" x14ac:dyDescent="0.3">
      <c r="A215" s="1">
        <v>49</v>
      </c>
      <c r="B215" s="1" t="s">
        <v>14</v>
      </c>
      <c r="C215" s="1" t="s">
        <v>295</v>
      </c>
      <c r="D215" s="1" t="s">
        <v>16</v>
      </c>
      <c r="E215" s="1" t="s">
        <v>17</v>
      </c>
      <c r="F215" s="1" t="s">
        <v>29</v>
      </c>
      <c r="G215" s="1" t="s">
        <v>61</v>
      </c>
      <c r="H215" s="1" t="s">
        <v>361</v>
      </c>
      <c r="I215" s="1" t="s">
        <v>26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0</v>
      </c>
      <c r="AJ215" s="1">
        <v>0</v>
      </c>
    </row>
    <row r="216" spans="1:36" x14ac:dyDescent="0.3">
      <c r="A216" s="1">
        <v>50</v>
      </c>
      <c r="B216" s="1" t="s">
        <v>14</v>
      </c>
      <c r="C216" s="1" t="s">
        <v>295</v>
      </c>
      <c r="D216" s="1" t="s">
        <v>16</v>
      </c>
      <c r="E216" s="1" t="s">
        <v>17</v>
      </c>
      <c r="F216" s="1" t="s">
        <v>29</v>
      </c>
      <c r="G216" s="1" t="s">
        <v>61</v>
      </c>
      <c r="H216" s="1" t="s">
        <v>362</v>
      </c>
      <c r="I216" s="1" t="s">
        <v>26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0</v>
      </c>
      <c r="AJ216" s="1">
        <v>0</v>
      </c>
    </row>
    <row r="217" spans="1:36" x14ac:dyDescent="0.3">
      <c r="A217" s="1">
        <v>51</v>
      </c>
      <c r="B217" s="1" t="s">
        <v>14</v>
      </c>
      <c r="C217" s="1" t="s">
        <v>295</v>
      </c>
      <c r="D217" s="1" t="s">
        <v>16</v>
      </c>
      <c r="E217" s="1" t="s">
        <v>17</v>
      </c>
      <c r="F217" s="1" t="s">
        <v>29</v>
      </c>
      <c r="G217" s="1" t="s">
        <v>363</v>
      </c>
      <c r="H217" s="1" t="s">
        <v>364</v>
      </c>
      <c r="I217" s="1" t="s">
        <v>21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0</v>
      </c>
      <c r="AJ217" s="1">
        <v>0</v>
      </c>
    </row>
    <row r="218" spans="1:36" x14ac:dyDescent="0.3">
      <c r="A218" s="1">
        <v>52</v>
      </c>
      <c r="B218" s="1" t="s">
        <v>14</v>
      </c>
      <c r="C218" s="1" t="s">
        <v>295</v>
      </c>
      <c r="D218" s="1" t="s">
        <v>16</v>
      </c>
      <c r="E218" s="1" t="s">
        <v>17</v>
      </c>
      <c r="F218" s="1" t="s">
        <v>37</v>
      </c>
      <c r="G218" s="1" t="s">
        <v>83</v>
      </c>
      <c r="H218" s="1" t="s">
        <v>365</v>
      </c>
      <c r="I218" s="1" t="s">
        <v>21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0</v>
      </c>
      <c r="AJ218" s="1">
        <v>0</v>
      </c>
    </row>
    <row r="219" spans="1:36" x14ac:dyDescent="0.3">
      <c r="A219" s="1">
        <v>53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29</v>
      </c>
      <c r="G219" s="1" t="s">
        <v>44</v>
      </c>
      <c r="H219" s="1" t="s">
        <v>366</v>
      </c>
      <c r="I219" s="1" t="s">
        <v>21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x14ac:dyDescent="0.3">
      <c r="A220" s="1">
        <v>54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29</v>
      </c>
      <c r="G220" s="1" t="s">
        <v>44</v>
      </c>
      <c r="H220" s="1" t="s">
        <v>367</v>
      </c>
      <c r="I220" s="1" t="s">
        <v>21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x14ac:dyDescent="0.3">
      <c r="A221" s="1">
        <v>55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18</v>
      </c>
      <c r="G221" s="1" t="s">
        <v>368</v>
      </c>
      <c r="H221" s="1" t="s">
        <v>369</v>
      </c>
      <c r="I221" s="1" t="s">
        <v>21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x14ac:dyDescent="0.3">
      <c r="A222" s="1">
        <v>56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18</v>
      </c>
      <c r="G222" s="1" t="s">
        <v>368</v>
      </c>
      <c r="H222" s="1" t="s">
        <v>370</v>
      </c>
      <c r="I222" s="1" t="s">
        <v>21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x14ac:dyDescent="0.3">
      <c r="A223" s="1">
        <v>57</v>
      </c>
      <c r="B223" s="1" t="s">
        <v>14</v>
      </c>
      <c r="C223" s="1" t="s">
        <v>295</v>
      </c>
      <c r="D223" s="1" t="s">
        <v>16</v>
      </c>
      <c r="E223" s="1" t="s">
        <v>17</v>
      </c>
      <c r="F223" s="1" t="s">
        <v>18</v>
      </c>
      <c r="G223" s="1" t="s">
        <v>368</v>
      </c>
      <c r="H223" s="1" t="s">
        <v>371</v>
      </c>
      <c r="I223" s="1" t="s">
        <v>21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0</v>
      </c>
      <c r="AJ223" s="1">
        <v>0</v>
      </c>
    </row>
    <row r="224" spans="1:36" x14ac:dyDescent="0.3">
      <c r="A224" s="1">
        <v>58</v>
      </c>
      <c r="B224" s="1" t="s">
        <v>14</v>
      </c>
      <c r="C224" s="1" t="s">
        <v>295</v>
      </c>
      <c r="D224" s="1" t="s">
        <v>16</v>
      </c>
      <c r="E224" s="1" t="s">
        <v>17</v>
      </c>
      <c r="F224" s="1" t="s">
        <v>29</v>
      </c>
      <c r="G224" s="1" t="s">
        <v>372</v>
      </c>
      <c r="H224" s="1" t="s">
        <v>373</v>
      </c>
      <c r="I224" s="1" t="s">
        <v>26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0</v>
      </c>
      <c r="AJ224" s="1">
        <v>0</v>
      </c>
    </row>
    <row r="225" spans="1:36" x14ac:dyDescent="0.3">
      <c r="A225" s="1">
        <v>59</v>
      </c>
      <c r="B225" s="1" t="s">
        <v>14</v>
      </c>
      <c r="C225" s="1" t="s">
        <v>295</v>
      </c>
      <c r="D225" s="1" t="s">
        <v>16</v>
      </c>
      <c r="E225" s="1" t="s">
        <v>17</v>
      </c>
      <c r="F225" s="1" t="s">
        <v>29</v>
      </c>
      <c r="G225" s="1" t="s">
        <v>372</v>
      </c>
      <c r="H225" s="1" t="s">
        <v>374</v>
      </c>
      <c r="I225" s="1" t="s">
        <v>26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0</v>
      </c>
      <c r="AJ225" s="1">
        <v>0</v>
      </c>
    </row>
    <row r="226" spans="1:36" x14ac:dyDescent="0.3">
      <c r="A226" s="2"/>
      <c r="B226" s="2" t="s">
        <v>47</v>
      </c>
      <c r="C226" s="2" t="s">
        <v>295</v>
      </c>
      <c r="D226" s="2"/>
      <c r="E226" s="2"/>
      <c r="F226" s="2"/>
      <c r="G226" s="2"/>
      <c r="H226" s="2"/>
      <c r="I226" s="2"/>
      <c r="J226" s="2"/>
      <c r="K226" s="2">
        <v>47427</v>
      </c>
      <c r="L226" s="2">
        <v>47427</v>
      </c>
      <c r="M226" s="2">
        <v>5724842</v>
      </c>
      <c r="N226" s="2">
        <v>0</v>
      </c>
      <c r="O226" s="2">
        <v>0</v>
      </c>
      <c r="P226" s="2">
        <v>0</v>
      </c>
      <c r="Q226" s="2">
        <v>8000</v>
      </c>
      <c r="R226" s="2">
        <v>0</v>
      </c>
      <c r="S226" s="2">
        <v>0</v>
      </c>
      <c r="T226" s="2">
        <v>0</v>
      </c>
      <c r="U226" s="2">
        <v>0</v>
      </c>
      <c r="V226" s="2">
        <v>32680</v>
      </c>
      <c r="W226" s="2">
        <v>5765522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5765522</v>
      </c>
      <c r="AJ226" s="2"/>
    </row>
    <row r="227" spans="1:36" x14ac:dyDescent="0.3">
      <c r="A227" s="1">
        <v>1</v>
      </c>
      <c r="B227" s="1" t="s">
        <v>14</v>
      </c>
      <c r="C227" s="1" t="s">
        <v>375</v>
      </c>
      <c r="D227" s="1" t="s">
        <v>16</v>
      </c>
      <c r="E227" s="1" t="s">
        <v>32</v>
      </c>
      <c r="F227" s="1" t="s">
        <v>118</v>
      </c>
      <c r="G227" s="1" t="s">
        <v>164</v>
      </c>
      <c r="H227" s="1" t="s">
        <v>376</v>
      </c>
      <c r="I227" s="1" t="s">
        <v>26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1">
        <v>2</v>
      </c>
      <c r="B228" s="1" t="s">
        <v>14</v>
      </c>
      <c r="C228" s="1" t="s">
        <v>375</v>
      </c>
      <c r="D228" s="1" t="s">
        <v>16</v>
      </c>
      <c r="E228" s="1" t="s">
        <v>17</v>
      </c>
      <c r="F228" s="1" t="s">
        <v>49</v>
      </c>
      <c r="G228" s="1" t="s">
        <v>63</v>
      </c>
      <c r="H228" s="1" t="s">
        <v>377</v>
      </c>
      <c r="I228" s="1" t="s">
        <v>49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0</v>
      </c>
      <c r="AJ228" s="1">
        <v>0</v>
      </c>
    </row>
    <row r="229" spans="1:36" x14ac:dyDescent="0.3">
      <c r="A229" s="1">
        <v>3</v>
      </c>
      <c r="B229" s="1" t="s">
        <v>14</v>
      </c>
      <c r="C229" s="1" t="s">
        <v>375</v>
      </c>
      <c r="D229" s="1" t="s">
        <v>16</v>
      </c>
      <c r="E229" s="1" t="s">
        <v>17</v>
      </c>
      <c r="F229" s="1" t="s">
        <v>29</v>
      </c>
      <c r="G229" s="1" t="s">
        <v>61</v>
      </c>
      <c r="H229" s="1" t="s">
        <v>378</v>
      </c>
      <c r="I229" s="1" t="s">
        <v>26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0</v>
      </c>
      <c r="AJ229" s="1">
        <v>0</v>
      </c>
    </row>
    <row r="230" spans="1:36" x14ac:dyDescent="0.3">
      <c r="A230" s="1">
        <v>4</v>
      </c>
      <c r="B230" s="1" t="s">
        <v>14</v>
      </c>
      <c r="C230" s="1" t="s">
        <v>375</v>
      </c>
      <c r="D230" s="1" t="s">
        <v>16</v>
      </c>
      <c r="E230" s="1" t="s">
        <v>17</v>
      </c>
      <c r="F230" s="1" t="s">
        <v>29</v>
      </c>
      <c r="G230" s="1" t="s">
        <v>61</v>
      </c>
      <c r="H230" s="1" t="s">
        <v>379</v>
      </c>
      <c r="I230" s="1" t="s">
        <v>26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x14ac:dyDescent="0.3">
      <c r="A231" s="1">
        <v>5</v>
      </c>
      <c r="B231" s="1" t="s">
        <v>14</v>
      </c>
      <c r="C231" s="1" t="s">
        <v>375</v>
      </c>
      <c r="D231" s="1" t="s">
        <v>16</v>
      </c>
      <c r="E231" s="1" t="s">
        <v>17</v>
      </c>
      <c r="F231" s="1" t="s">
        <v>29</v>
      </c>
      <c r="G231" s="1" t="s">
        <v>61</v>
      </c>
      <c r="H231" s="1" t="s">
        <v>380</v>
      </c>
      <c r="I231" s="1" t="s">
        <v>26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x14ac:dyDescent="0.3">
      <c r="A232" s="1">
        <v>6</v>
      </c>
      <c r="B232" s="1" t="s">
        <v>14</v>
      </c>
      <c r="C232" s="1" t="s">
        <v>375</v>
      </c>
      <c r="D232" s="1" t="s">
        <v>16</v>
      </c>
      <c r="E232" s="1" t="s">
        <v>17</v>
      </c>
      <c r="F232" s="1" t="s">
        <v>29</v>
      </c>
      <c r="G232" s="1" t="s">
        <v>61</v>
      </c>
      <c r="H232" s="1" t="s">
        <v>381</v>
      </c>
      <c r="I232" s="1" t="s">
        <v>26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x14ac:dyDescent="0.3">
      <c r="A233" s="1">
        <v>7</v>
      </c>
      <c r="B233" s="1" t="s">
        <v>14</v>
      </c>
      <c r="C233" s="1" t="s">
        <v>375</v>
      </c>
      <c r="D233" s="1" t="s">
        <v>16</v>
      </c>
      <c r="E233" s="1" t="s">
        <v>17</v>
      </c>
      <c r="F233" s="1" t="s">
        <v>18</v>
      </c>
      <c r="G233" s="1" t="s">
        <v>69</v>
      </c>
      <c r="H233" s="1" t="s">
        <v>382</v>
      </c>
      <c r="I233" s="1" t="s">
        <v>21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x14ac:dyDescent="0.3">
      <c r="A234" s="1">
        <v>8</v>
      </c>
      <c r="B234" s="1" t="s">
        <v>14</v>
      </c>
      <c r="C234" s="1" t="s">
        <v>375</v>
      </c>
      <c r="D234" s="1" t="s">
        <v>16</v>
      </c>
      <c r="E234" s="1" t="s">
        <v>17</v>
      </c>
      <c r="F234" s="1" t="s">
        <v>29</v>
      </c>
      <c r="G234" s="1" t="s">
        <v>61</v>
      </c>
      <c r="H234" s="1" t="s">
        <v>383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x14ac:dyDescent="0.3">
      <c r="A235" s="1">
        <v>9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29</v>
      </c>
      <c r="G235" s="1" t="s">
        <v>61</v>
      </c>
      <c r="H235" s="1" t="s">
        <v>384</v>
      </c>
      <c r="I235" s="1" t="s">
        <v>26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x14ac:dyDescent="0.3">
      <c r="A236" s="1">
        <v>10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29</v>
      </c>
      <c r="G236" s="1" t="s">
        <v>61</v>
      </c>
      <c r="H236" s="1" t="s">
        <v>385</v>
      </c>
      <c r="I236" s="1" t="s">
        <v>26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x14ac:dyDescent="0.3">
      <c r="A237" s="1">
        <v>11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18</v>
      </c>
      <c r="G237" s="1" t="s">
        <v>19</v>
      </c>
      <c r="H237" s="1" t="s">
        <v>386</v>
      </c>
      <c r="I237" s="1" t="s">
        <v>198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x14ac:dyDescent="0.3">
      <c r="A238" s="1">
        <v>12</v>
      </c>
      <c r="B238" s="1" t="s">
        <v>14</v>
      </c>
      <c r="C238" s="1" t="s">
        <v>375</v>
      </c>
      <c r="D238" s="1" t="s">
        <v>398</v>
      </c>
      <c r="E238" s="1" t="s">
        <v>17</v>
      </c>
      <c r="F238" s="1" t="s">
        <v>29</v>
      </c>
      <c r="G238" s="1" t="s">
        <v>79</v>
      </c>
      <c r="H238" s="1" t="s">
        <v>388</v>
      </c>
      <c r="I238" s="1" t="s">
        <v>26</v>
      </c>
      <c r="J238" s="1">
        <v>21</v>
      </c>
      <c r="K238" s="1">
        <v>1205</v>
      </c>
      <c r="L238" s="1">
        <v>1205</v>
      </c>
      <c r="M238" s="1">
        <v>140000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140000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140000</v>
      </c>
      <c r="AJ238" s="1">
        <v>116</v>
      </c>
    </row>
    <row r="239" spans="1:36" x14ac:dyDescent="0.3">
      <c r="A239" s="1">
        <v>13</v>
      </c>
      <c r="B239" s="1" t="s">
        <v>14</v>
      </c>
      <c r="C239" s="1" t="s">
        <v>375</v>
      </c>
      <c r="D239" s="1" t="s">
        <v>572</v>
      </c>
      <c r="E239" s="1" t="s">
        <v>17</v>
      </c>
      <c r="F239" s="1" t="s">
        <v>18</v>
      </c>
      <c r="G239" s="1" t="s">
        <v>104</v>
      </c>
      <c r="H239" s="1" t="s">
        <v>390</v>
      </c>
      <c r="I239" s="1" t="s">
        <v>21</v>
      </c>
      <c r="J239" s="1">
        <v>16</v>
      </c>
      <c r="K239" s="1">
        <v>1918</v>
      </c>
      <c r="L239" s="1">
        <v>1918</v>
      </c>
      <c r="M239" s="1">
        <v>190000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190000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190000</v>
      </c>
      <c r="AJ239" s="1">
        <v>99</v>
      </c>
    </row>
    <row r="240" spans="1:36" x14ac:dyDescent="0.3">
      <c r="A240" s="1">
        <v>14</v>
      </c>
      <c r="B240" s="1" t="s">
        <v>14</v>
      </c>
      <c r="C240" s="1" t="s">
        <v>375</v>
      </c>
      <c r="D240" s="1" t="s">
        <v>391</v>
      </c>
      <c r="E240" s="1" t="s">
        <v>17</v>
      </c>
      <c r="F240" s="1" t="s">
        <v>29</v>
      </c>
      <c r="G240" s="1" t="s">
        <v>30</v>
      </c>
      <c r="H240" s="1" t="s">
        <v>392</v>
      </c>
      <c r="I240" s="1" t="s">
        <v>21</v>
      </c>
      <c r="J240" s="1">
        <v>21</v>
      </c>
      <c r="K240" s="1">
        <v>2819</v>
      </c>
      <c r="L240" s="1">
        <v>2819</v>
      </c>
      <c r="M240" s="1">
        <v>360000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360000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360000</v>
      </c>
      <c r="AJ240" s="1">
        <v>127</v>
      </c>
    </row>
    <row r="241" spans="1:36" x14ac:dyDescent="0.3">
      <c r="A241" s="1">
        <v>15</v>
      </c>
      <c r="B241" s="1" t="s">
        <v>14</v>
      </c>
      <c r="C241" s="1" t="s">
        <v>375</v>
      </c>
      <c r="D241" s="1" t="s">
        <v>16</v>
      </c>
      <c r="E241" s="1" t="s">
        <v>17</v>
      </c>
      <c r="F241" s="1" t="s">
        <v>29</v>
      </c>
      <c r="G241" s="1" t="s">
        <v>195</v>
      </c>
      <c r="H241" s="1" t="s">
        <v>393</v>
      </c>
      <c r="I241" s="1" t="s">
        <v>26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0</v>
      </c>
      <c r="AJ241" s="1">
        <v>0</v>
      </c>
    </row>
    <row r="242" spans="1:36" x14ac:dyDescent="0.3">
      <c r="A242" s="1">
        <v>16</v>
      </c>
      <c r="B242" s="1" t="s">
        <v>14</v>
      </c>
      <c r="C242" s="1" t="s">
        <v>375</v>
      </c>
      <c r="D242" s="1" t="s">
        <v>410</v>
      </c>
      <c r="E242" s="1" t="s">
        <v>17</v>
      </c>
      <c r="F242" s="1" t="s">
        <v>29</v>
      </c>
      <c r="G242" s="1" t="s">
        <v>30</v>
      </c>
      <c r="H242" s="1" t="s">
        <v>395</v>
      </c>
      <c r="I242" s="1" t="s">
        <v>26</v>
      </c>
      <c r="J242" s="1">
        <v>21</v>
      </c>
      <c r="K242" s="1">
        <v>3688</v>
      </c>
      <c r="L242" s="1">
        <v>3688</v>
      </c>
      <c r="M242" s="1">
        <v>459000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459000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459000</v>
      </c>
      <c r="AJ242" s="1">
        <v>124</v>
      </c>
    </row>
    <row r="243" spans="1:36" x14ac:dyDescent="0.3">
      <c r="A243" s="1">
        <v>17</v>
      </c>
      <c r="B243" s="1" t="s">
        <v>14</v>
      </c>
      <c r="C243" s="1" t="s">
        <v>375</v>
      </c>
      <c r="D243" s="1" t="s">
        <v>16</v>
      </c>
      <c r="E243" s="1" t="s">
        <v>17</v>
      </c>
      <c r="F243" s="1" t="s">
        <v>37</v>
      </c>
      <c r="G243" s="1" t="s">
        <v>83</v>
      </c>
      <c r="H243" s="1" t="s">
        <v>396</v>
      </c>
      <c r="I243" s="1" t="s">
        <v>198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18</v>
      </c>
      <c r="B244" s="1" t="s">
        <v>14</v>
      </c>
      <c r="C244" s="1" t="s">
        <v>375</v>
      </c>
      <c r="D244" s="1" t="s">
        <v>16</v>
      </c>
      <c r="E244" s="1" t="s">
        <v>17</v>
      </c>
      <c r="F244" s="1" t="s">
        <v>37</v>
      </c>
      <c r="G244" s="1" t="s">
        <v>38</v>
      </c>
      <c r="H244" s="1" t="s">
        <v>397</v>
      </c>
      <c r="I244" s="1" t="s">
        <v>21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19</v>
      </c>
      <c r="B245" s="1" t="s">
        <v>14</v>
      </c>
      <c r="C245" s="1" t="s">
        <v>375</v>
      </c>
      <c r="D245" s="1" t="s">
        <v>408</v>
      </c>
      <c r="E245" s="1" t="s">
        <v>17</v>
      </c>
      <c r="F245" s="1" t="s">
        <v>49</v>
      </c>
      <c r="G245" s="1" t="s">
        <v>101</v>
      </c>
      <c r="H245" s="1" t="s">
        <v>399</v>
      </c>
      <c r="I245" s="1" t="s">
        <v>49</v>
      </c>
      <c r="J245" s="1">
        <v>23</v>
      </c>
      <c r="K245" s="1">
        <v>2667</v>
      </c>
      <c r="L245" s="1">
        <v>2667</v>
      </c>
      <c r="M245" s="1">
        <v>0</v>
      </c>
      <c r="N245" s="1">
        <v>0</v>
      </c>
      <c r="O245" s="1">
        <v>0</v>
      </c>
      <c r="P245" s="1">
        <v>0</v>
      </c>
      <c r="Q245" s="1">
        <v>35000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35000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35000</v>
      </c>
      <c r="AJ245" s="1">
        <v>0</v>
      </c>
    </row>
    <row r="246" spans="1:36" x14ac:dyDescent="0.3">
      <c r="A246" s="1">
        <v>20</v>
      </c>
      <c r="B246" s="1" t="s">
        <v>14</v>
      </c>
      <c r="C246" s="1" t="s">
        <v>375</v>
      </c>
      <c r="D246" s="1" t="s">
        <v>400</v>
      </c>
      <c r="E246" s="1" t="s">
        <v>17</v>
      </c>
      <c r="F246" s="1" t="s">
        <v>29</v>
      </c>
      <c r="G246" s="1" t="s">
        <v>61</v>
      </c>
      <c r="H246" s="1" t="s">
        <v>401</v>
      </c>
      <c r="I246" s="1" t="s">
        <v>26</v>
      </c>
      <c r="J246" s="1">
        <v>22</v>
      </c>
      <c r="K246" s="1">
        <v>2842</v>
      </c>
      <c r="L246" s="1">
        <v>2842</v>
      </c>
      <c r="M246" s="1">
        <v>360000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360000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360000</v>
      </c>
      <c r="AJ246" s="1">
        <v>126</v>
      </c>
    </row>
    <row r="247" spans="1:36" x14ac:dyDescent="0.3">
      <c r="A247" s="1">
        <v>21</v>
      </c>
      <c r="B247" s="1" t="s">
        <v>14</v>
      </c>
      <c r="C247" s="1" t="s">
        <v>375</v>
      </c>
      <c r="D247" s="1" t="s">
        <v>416</v>
      </c>
      <c r="E247" s="1" t="s">
        <v>17</v>
      </c>
      <c r="F247" s="1" t="s">
        <v>18</v>
      </c>
      <c r="G247" s="1" t="s">
        <v>69</v>
      </c>
      <c r="H247" s="1" t="s">
        <v>403</v>
      </c>
      <c r="I247" s="1" t="s">
        <v>21</v>
      </c>
      <c r="J247" s="1">
        <v>22</v>
      </c>
      <c r="K247" s="1">
        <v>1547</v>
      </c>
      <c r="L247" s="1">
        <v>1547</v>
      </c>
      <c r="M247" s="1">
        <v>280000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280000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280000</v>
      </c>
      <c r="AJ247" s="1">
        <v>180</v>
      </c>
    </row>
    <row r="248" spans="1:36" x14ac:dyDescent="0.3">
      <c r="A248" s="1">
        <v>22</v>
      </c>
      <c r="B248" s="1" t="s">
        <v>14</v>
      </c>
      <c r="C248" s="1" t="s">
        <v>375</v>
      </c>
      <c r="D248" s="1" t="s">
        <v>404</v>
      </c>
      <c r="E248" s="1" t="s">
        <v>17</v>
      </c>
      <c r="F248" s="1" t="s">
        <v>29</v>
      </c>
      <c r="G248" s="1" t="s">
        <v>129</v>
      </c>
      <c r="H248" s="1" t="s">
        <v>405</v>
      </c>
      <c r="I248" s="1" t="s">
        <v>21</v>
      </c>
      <c r="J248" s="1">
        <v>22</v>
      </c>
      <c r="K248" s="1">
        <v>2851</v>
      </c>
      <c r="L248" s="1">
        <v>2851</v>
      </c>
      <c r="M248" s="1">
        <v>520000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520000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520000</v>
      </c>
      <c r="AJ248" s="1">
        <v>182</v>
      </c>
    </row>
    <row r="249" spans="1:36" x14ac:dyDescent="0.3">
      <c r="A249" s="1">
        <v>23</v>
      </c>
      <c r="B249" s="1" t="s">
        <v>14</v>
      </c>
      <c r="C249" s="1" t="s">
        <v>375</v>
      </c>
      <c r="D249" s="1" t="s">
        <v>406</v>
      </c>
      <c r="E249" s="1" t="s">
        <v>17</v>
      </c>
      <c r="F249" s="1" t="s">
        <v>29</v>
      </c>
      <c r="G249" s="1" t="s">
        <v>61</v>
      </c>
      <c r="H249" s="1" t="s">
        <v>407</v>
      </c>
      <c r="I249" s="1" t="s">
        <v>26</v>
      </c>
      <c r="J249" s="1">
        <v>20</v>
      </c>
      <c r="K249" s="1">
        <v>2801</v>
      </c>
      <c r="L249" s="1">
        <v>2801</v>
      </c>
      <c r="M249" s="1">
        <v>360000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360000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360000</v>
      </c>
      <c r="AJ249" s="1">
        <v>128</v>
      </c>
    </row>
    <row r="250" spans="1:36" x14ac:dyDescent="0.3">
      <c r="A250" s="1">
        <v>24</v>
      </c>
      <c r="B250" s="1" t="s">
        <v>14</v>
      </c>
      <c r="C250" s="1" t="s">
        <v>375</v>
      </c>
      <c r="D250" s="1" t="s">
        <v>389</v>
      </c>
      <c r="E250" s="1" t="s">
        <v>17</v>
      </c>
      <c r="F250" s="1" t="s">
        <v>29</v>
      </c>
      <c r="G250" s="1" t="s">
        <v>61</v>
      </c>
      <c r="H250" s="1" t="s">
        <v>409</v>
      </c>
      <c r="I250" s="1" t="s">
        <v>26</v>
      </c>
      <c r="J250" s="1">
        <v>13</v>
      </c>
      <c r="K250" s="1">
        <v>1627</v>
      </c>
      <c r="L250" s="1">
        <v>1627</v>
      </c>
      <c r="M250" s="1">
        <v>150000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150000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150000</v>
      </c>
      <c r="AJ250" s="1">
        <v>92</v>
      </c>
    </row>
    <row r="251" spans="1:36" x14ac:dyDescent="0.3">
      <c r="A251" s="1">
        <v>25</v>
      </c>
      <c r="B251" s="1" t="s">
        <v>14</v>
      </c>
      <c r="C251" s="1" t="s">
        <v>375</v>
      </c>
      <c r="D251" s="1" t="s">
        <v>90</v>
      </c>
      <c r="E251" s="1" t="s">
        <v>17</v>
      </c>
      <c r="F251" s="1" t="s">
        <v>29</v>
      </c>
      <c r="G251" s="1" t="s">
        <v>61</v>
      </c>
      <c r="H251" s="1" t="s">
        <v>411</v>
      </c>
      <c r="I251" s="1" t="s">
        <v>26</v>
      </c>
      <c r="J251" s="1">
        <v>20</v>
      </c>
      <c r="K251" s="1">
        <v>1155</v>
      </c>
      <c r="L251" s="1">
        <v>1155</v>
      </c>
      <c r="M251" s="1">
        <v>120000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120000</v>
      </c>
      <c r="X251" s="1">
        <v>0</v>
      </c>
      <c r="Y251" s="1">
        <v>0</v>
      </c>
      <c r="Z251" s="1">
        <v>2500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2500</v>
      </c>
      <c r="AI251" s="7">
        <v>122500</v>
      </c>
      <c r="AJ251" s="1">
        <v>103</v>
      </c>
    </row>
    <row r="252" spans="1:36" x14ac:dyDescent="0.3">
      <c r="A252" s="1">
        <v>26</v>
      </c>
      <c r="B252" s="1" t="s">
        <v>14</v>
      </c>
      <c r="C252" s="1" t="s">
        <v>375</v>
      </c>
      <c r="D252" s="1" t="s">
        <v>599</v>
      </c>
      <c r="E252" s="1" t="s">
        <v>17</v>
      </c>
      <c r="F252" s="1" t="s">
        <v>29</v>
      </c>
      <c r="G252" s="1" t="s">
        <v>61</v>
      </c>
      <c r="H252" s="1" t="s">
        <v>413</v>
      </c>
      <c r="I252" s="1" t="s">
        <v>26</v>
      </c>
      <c r="J252" s="1">
        <v>21</v>
      </c>
      <c r="K252" s="1">
        <v>1605</v>
      </c>
      <c r="L252" s="1">
        <v>1605</v>
      </c>
      <c r="M252" s="1">
        <v>240000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240000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240000</v>
      </c>
      <c r="AJ252" s="1">
        <v>149</v>
      </c>
    </row>
    <row r="253" spans="1:36" x14ac:dyDescent="0.3">
      <c r="A253" s="1">
        <v>27</v>
      </c>
      <c r="B253" s="1" t="s">
        <v>14</v>
      </c>
      <c r="C253" s="1" t="s">
        <v>375</v>
      </c>
      <c r="D253" s="1" t="s">
        <v>572</v>
      </c>
      <c r="E253" s="1" t="s">
        <v>32</v>
      </c>
      <c r="F253" s="1" t="s">
        <v>29</v>
      </c>
      <c r="G253" s="1" t="s">
        <v>33</v>
      </c>
      <c r="H253" s="1" t="s">
        <v>415</v>
      </c>
      <c r="I253" s="1" t="s">
        <v>26</v>
      </c>
      <c r="J253" s="1">
        <v>24</v>
      </c>
      <c r="K253" s="1">
        <v>3251</v>
      </c>
      <c r="L253" s="1">
        <v>3251</v>
      </c>
      <c r="M253" s="1">
        <v>400000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400000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400000</v>
      </c>
      <c r="AJ253" s="1">
        <v>123</v>
      </c>
    </row>
    <row r="254" spans="1:36" x14ac:dyDescent="0.3">
      <c r="A254" s="1">
        <v>28</v>
      </c>
      <c r="B254" s="1" t="s">
        <v>14</v>
      </c>
      <c r="C254" s="1" t="s">
        <v>375</v>
      </c>
      <c r="D254" s="1" t="s">
        <v>16</v>
      </c>
      <c r="E254" s="1" t="s">
        <v>17</v>
      </c>
      <c r="F254" s="1" t="s">
        <v>37</v>
      </c>
      <c r="G254" s="1" t="s">
        <v>123</v>
      </c>
      <c r="H254" s="1" t="s">
        <v>417</v>
      </c>
      <c r="I254" s="1" t="s">
        <v>21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0</v>
      </c>
      <c r="AJ254" s="1">
        <v>0</v>
      </c>
    </row>
    <row r="255" spans="1:36" x14ac:dyDescent="0.3">
      <c r="A255" s="1">
        <v>29</v>
      </c>
      <c r="B255" s="1" t="s">
        <v>14</v>
      </c>
      <c r="C255" s="1" t="s">
        <v>375</v>
      </c>
      <c r="D255" s="1" t="s">
        <v>16</v>
      </c>
      <c r="E255" s="1" t="s">
        <v>17</v>
      </c>
      <c r="F255" s="1" t="s">
        <v>29</v>
      </c>
      <c r="G255" s="1" t="s">
        <v>144</v>
      </c>
      <c r="H255" s="1" t="s">
        <v>418</v>
      </c>
      <c r="I255" s="1" t="s">
        <v>21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0</v>
      </c>
      <c r="AJ255" s="1">
        <v>0</v>
      </c>
    </row>
    <row r="256" spans="1:36" x14ac:dyDescent="0.3">
      <c r="A256" s="1">
        <v>30</v>
      </c>
      <c r="B256" s="1" t="s">
        <v>14</v>
      </c>
      <c r="C256" s="1" t="s">
        <v>375</v>
      </c>
      <c r="D256" s="1" t="s">
        <v>16</v>
      </c>
      <c r="E256" s="1" t="s">
        <v>17</v>
      </c>
      <c r="F256" s="1" t="s">
        <v>29</v>
      </c>
      <c r="G256" s="1" t="s">
        <v>61</v>
      </c>
      <c r="H256" s="1" t="s">
        <v>419</v>
      </c>
      <c r="I256" s="1" t="s">
        <v>26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0</v>
      </c>
      <c r="AJ256" s="1">
        <v>0</v>
      </c>
    </row>
    <row r="257" spans="1:36" x14ac:dyDescent="0.3">
      <c r="A257" s="1">
        <v>31</v>
      </c>
      <c r="B257" s="1" t="s">
        <v>14</v>
      </c>
      <c r="C257" s="1" t="s">
        <v>375</v>
      </c>
      <c r="D257" s="1" t="s">
        <v>16</v>
      </c>
      <c r="E257" s="1" t="s">
        <v>17</v>
      </c>
      <c r="F257" s="1" t="s">
        <v>29</v>
      </c>
      <c r="G257" s="1" t="s">
        <v>61</v>
      </c>
      <c r="H257" s="1" t="s">
        <v>420</v>
      </c>
      <c r="I257" s="1" t="s">
        <v>26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0</v>
      </c>
      <c r="AJ257" s="1">
        <v>0</v>
      </c>
    </row>
    <row r="258" spans="1:36" x14ac:dyDescent="0.3">
      <c r="A258" s="1">
        <v>32</v>
      </c>
      <c r="B258" s="1" t="s">
        <v>14</v>
      </c>
      <c r="C258" s="1" t="s">
        <v>375</v>
      </c>
      <c r="D258" s="1" t="s">
        <v>16</v>
      </c>
      <c r="E258" s="1" t="s">
        <v>17</v>
      </c>
      <c r="F258" s="1" t="s">
        <v>29</v>
      </c>
      <c r="G258" s="1" t="s">
        <v>44</v>
      </c>
      <c r="H258" s="1" t="s">
        <v>421</v>
      </c>
      <c r="I258" s="1" t="s">
        <v>21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0</v>
      </c>
      <c r="AJ258" s="1">
        <v>0</v>
      </c>
    </row>
    <row r="259" spans="1:36" x14ac:dyDescent="0.3">
      <c r="A259" s="1">
        <v>33</v>
      </c>
      <c r="B259" s="1" t="s">
        <v>14</v>
      </c>
      <c r="C259" s="1" t="s">
        <v>375</v>
      </c>
      <c r="D259" s="1" t="s">
        <v>16</v>
      </c>
      <c r="E259" s="1" t="s">
        <v>17</v>
      </c>
      <c r="F259" s="1" t="s">
        <v>29</v>
      </c>
      <c r="G259" s="1" t="s">
        <v>44</v>
      </c>
      <c r="H259" s="1" t="s">
        <v>422</v>
      </c>
      <c r="I259" s="1" t="s">
        <v>21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0</v>
      </c>
      <c r="AJ259" s="1">
        <v>0</v>
      </c>
    </row>
    <row r="260" spans="1:36" x14ac:dyDescent="0.3">
      <c r="A260" s="1">
        <v>34</v>
      </c>
      <c r="B260" s="1" t="s">
        <v>14</v>
      </c>
      <c r="C260" s="1" t="s">
        <v>375</v>
      </c>
      <c r="D260" s="1" t="s">
        <v>16</v>
      </c>
      <c r="E260" s="1" t="s">
        <v>17</v>
      </c>
      <c r="F260" s="1" t="s">
        <v>18</v>
      </c>
      <c r="G260" s="1" t="s">
        <v>368</v>
      </c>
      <c r="H260" s="1" t="s">
        <v>423</v>
      </c>
      <c r="I260" s="1" t="s">
        <v>21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0</v>
      </c>
      <c r="AJ260" s="1">
        <v>0</v>
      </c>
    </row>
    <row r="261" spans="1:36" x14ac:dyDescent="0.3">
      <c r="A261" s="1">
        <v>35</v>
      </c>
      <c r="B261" s="1" t="s">
        <v>14</v>
      </c>
      <c r="C261" s="1" t="s">
        <v>375</v>
      </c>
      <c r="D261" s="1" t="s">
        <v>16</v>
      </c>
      <c r="E261" s="1" t="s">
        <v>17</v>
      </c>
      <c r="F261" s="1" t="s">
        <v>18</v>
      </c>
      <c r="G261" s="1" t="s">
        <v>368</v>
      </c>
      <c r="H261" s="1" t="s">
        <v>424</v>
      </c>
      <c r="I261" s="1" t="s">
        <v>21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0</v>
      </c>
      <c r="AJ261" s="1">
        <v>0</v>
      </c>
    </row>
    <row r="262" spans="1:36" x14ac:dyDescent="0.3">
      <c r="A262" s="1">
        <v>36</v>
      </c>
      <c r="B262" s="1" t="s">
        <v>14</v>
      </c>
      <c r="C262" s="1" t="s">
        <v>375</v>
      </c>
      <c r="D262" s="1" t="s">
        <v>16</v>
      </c>
      <c r="E262" s="1" t="s">
        <v>17</v>
      </c>
      <c r="F262" s="1" t="s">
        <v>18</v>
      </c>
      <c r="G262" s="1" t="s">
        <v>368</v>
      </c>
      <c r="H262" s="1" t="s">
        <v>425</v>
      </c>
      <c r="I262" s="1" t="s">
        <v>21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0</v>
      </c>
      <c r="AJ262" s="1">
        <v>0</v>
      </c>
    </row>
    <row r="263" spans="1:36" x14ac:dyDescent="0.3">
      <c r="A263" s="2"/>
      <c r="B263" s="2" t="s">
        <v>47</v>
      </c>
      <c r="C263" s="2" t="s">
        <v>375</v>
      </c>
      <c r="D263" s="2"/>
      <c r="E263" s="2"/>
      <c r="F263" s="2"/>
      <c r="G263" s="2"/>
      <c r="H263" s="2"/>
      <c r="I263" s="2"/>
      <c r="J263" s="2"/>
      <c r="K263" s="2">
        <v>29976</v>
      </c>
      <c r="L263" s="2">
        <v>29976</v>
      </c>
      <c r="M263" s="2">
        <v>3579000</v>
      </c>
      <c r="N263" s="2">
        <v>0</v>
      </c>
      <c r="O263" s="2">
        <v>0</v>
      </c>
      <c r="P263" s="2">
        <v>0</v>
      </c>
      <c r="Q263" s="2">
        <v>35000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3614000</v>
      </c>
      <c r="X263" s="2">
        <v>0</v>
      </c>
      <c r="Y263" s="2">
        <v>0</v>
      </c>
      <c r="Z263" s="2">
        <v>2500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2500</v>
      </c>
      <c r="AI263" s="2">
        <v>3616500</v>
      </c>
      <c r="AJ263" s="2"/>
    </row>
    <row r="264" spans="1:36" x14ac:dyDescent="0.3">
      <c r="A264" s="1">
        <v>1</v>
      </c>
      <c r="B264" s="1" t="s">
        <v>14</v>
      </c>
      <c r="C264" s="1" t="s">
        <v>426</v>
      </c>
      <c r="D264" s="1" t="s">
        <v>16</v>
      </c>
      <c r="E264" s="1" t="s">
        <v>17</v>
      </c>
      <c r="F264" s="1" t="s">
        <v>29</v>
      </c>
      <c r="G264" s="1" t="s">
        <v>61</v>
      </c>
      <c r="H264" s="1" t="s">
        <v>427</v>
      </c>
      <c r="I264" s="1" t="s">
        <v>26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x14ac:dyDescent="0.3">
      <c r="A265" s="1">
        <v>2</v>
      </c>
      <c r="B265" s="1" t="s">
        <v>14</v>
      </c>
      <c r="C265" s="1" t="s">
        <v>426</v>
      </c>
      <c r="D265" s="1" t="s">
        <v>16</v>
      </c>
      <c r="E265" s="1" t="s">
        <v>17</v>
      </c>
      <c r="F265" s="1" t="s">
        <v>18</v>
      </c>
      <c r="G265" s="1" t="s">
        <v>19</v>
      </c>
      <c r="H265" s="1" t="s">
        <v>428</v>
      </c>
      <c r="I265" s="1" t="s">
        <v>21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0</v>
      </c>
      <c r="AJ265" s="1">
        <v>0</v>
      </c>
    </row>
    <row r="266" spans="1:36" x14ac:dyDescent="0.3">
      <c r="A266" s="1">
        <v>3</v>
      </c>
      <c r="B266" s="1" t="s">
        <v>14</v>
      </c>
      <c r="C266" s="1" t="s">
        <v>426</v>
      </c>
      <c r="D266" s="1" t="s">
        <v>16</v>
      </c>
      <c r="E266" s="1" t="s">
        <v>17</v>
      </c>
      <c r="F266" s="1" t="s">
        <v>29</v>
      </c>
      <c r="G266" s="1" t="s">
        <v>61</v>
      </c>
      <c r="H266" s="1" t="s">
        <v>429</v>
      </c>
      <c r="I266" s="1" t="s">
        <v>26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0</v>
      </c>
      <c r="AJ266" s="1">
        <v>0</v>
      </c>
    </row>
    <row r="267" spans="1:36" x14ac:dyDescent="0.3">
      <c r="A267" s="1">
        <v>4</v>
      </c>
      <c r="B267" s="1" t="s">
        <v>14</v>
      </c>
      <c r="C267" s="1" t="s">
        <v>426</v>
      </c>
      <c r="D267" s="1" t="s">
        <v>16</v>
      </c>
      <c r="E267" s="1" t="s">
        <v>17</v>
      </c>
      <c r="F267" s="1" t="s">
        <v>29</v>
      </c>
      <c r="G267" s="1" t="s">
        <v>61</v>
      </c>
      <c r="H267" s="1" t="s">
        <v>430</v>
      </c>
      <c r="I267" s="1" t="s">
        <v>26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x14ac:dyDescent="0.3">
      <c r="A268" s="1">
        <v>5</v>
      </c>
      <c r="B268" s="1" t="s">
        <v>14</v>
      </c>
      <c r="C268" s="1" t="s">
        <v>426</v>
      </c>
      <c r="D268" s="1" t="s">
        <v>16</v>
      </c>
      <c r="E268" s="1" t="s">
        <v>17</v>
      </c>
      <c r="F268" s="1" t="s">
        <v>29</v>
      </c>
      <c r="G268" s="1" t="s">
        <v>61</v>
      </c>
      <c r="H268" s="1" t="s">
        <v>431</v>
      </c>
      <c r="I268" s="1" t="s">
        <v>26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x14ac:dyDescent="0.3">
      <c r="A269" s="1">
        <v>6</v>
      </c>
      <c r="B269" s="1" t="s">
        <v>14</v>
      </c>
      <c r="C269" s="1" t="s">
        <v>426</v>
      </c>
      <c r="D269" s="1" t="s">
        <v>16</v>
      </c>
      <c r="E269" s="1" t="s">
        <v>17</v>
      </c>
      <c r="F269" s="1" t="s">
        <v>29</v>
      </c>
      <c r="G269" s="1" t="s">
        <v>61</v>
      </c>
      <c r="H269" s="1" t="s">
        <v>432</v>
      </c>
      <c r="I269" s="1" t="s">
        <v>26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x14ac:dyDescent="0.3">
      <c r="A270" s="1">
        <v>7</v>
      </c>
      <c r="B270" s="1" t="s">
        <v>14</v>
      </c>
      <c r="C270" s="1" t="s">
        <v>426</v>
      </c>
      <c r="D270" s="1" t="s">
        <v>16</v>
      </c>
      <c r="E270" s="1" t="s">
        <v>17</v>
      </c>
      <c r="F270" s="1" t="s">
        <v>18</v>
      </c>
      <c r="G270" s="1" t="s">
        <v>69</v>
      </c>
      <c r="H270" s="1" t="s">
        <v>433</v>
      </c>
      <c r="I270" s="1" t="s">
        <v>21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0</v>
      </c>
      <c r="AJ270" s="1">
        <v>0</v>
      </c>
    </row>
    <row r="271" spans="1:36" x14ac:dyDescent="0.3">
      <c r="A271" s="1">
        <v>8</v>
      </c>
      <c r="B271" s="1" t="s">
        <v>14</v>
      </c>
      <c r="C271" s="1" t="s">
        <v>426</v>
      </c>
      <c r="D271" s="1" t="s">
        <v>446</v>
      </c>
      <c r="E271" s="1" t="s">
        <v>17</v>
      </c>
      <c r="F271" s="1" t="s">
        <v>29</v>
      </c>
      <c r="G271" s="1" t="s">
        <v>79</v>
      </c>
      <c r="H271" s="1" t="s">
        <v>435</v>
      </c>
      <c r="I271" s="1" t="s">
        <v>26</v>
      </c>
      <c r="J271" s="1">
        <v>19</v>
      </c>
      <c r="K271" s="1">
        <v>2715</v>
      </c>
      <c r="L271" s="1">
        <v>2715</v>
      </c>
      <c r="M271" s="1">
        <v>272000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272000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272000</v>
      </c>
      <c r="AJ271" s="1">
        <v>100</v>
      </c>
    </row>
    <row r="272" spans="1:36" x14ac:dyDescent="0.3">
      <c r="A272" s="1">
        <v>9</v>
      </c>
      <c r="B272" s="1" t="s">
        <v>14</v>
      </c>
      <c r="C272" s="1" t="s">
        <v>426</v>
      </c>
      <c r="D272" s="1" t="s">
        <v>575</v>
      </c>
      <c r="E272" s="1" t="s">
        <v>17</v>
      </c>
      <c r="F272" s="1" t="s">
        <v>29</v>
      </c>
      <c r="G272" s="1" t="s">
        <v>61</v>
      </c>
      <c r="H272" s="1" t="s">
        <v>437</v>
      </c>
      <c r="I272" s="1" t="s">
        <v>26</v>
      </c>
      <c r="J272" s="1">
        <v>24</v>
      </c>
      <c r="K272" s="1">
        <v>3333</v>
      </c>
      <c r="L272" s="1">
        <v>3333</v>
      </c>
      <c r="M272" s="1">
        <v>421000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421000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421000</v>
      </c>
      <c r="AJ272" s="1">
        <v>126</v>
      </c>
    </row>
    <row r="273" spans="1:36" x14ac:dyDescent="0.3">
      <c r="A273" s="1">
        <v>10</v>
      </c>
      <c r="B273" s="1" t="s">
        <v>14</v>
      </c>
      <c r="C273" s="1" t="s">
        <v>426</v>
      </c>
      <c r="D273" s="1" t="s">
        <v>438</v>
      </c>
      <c r="E273" s="1" t="s">
        <v>17</v>
      </c>
      <c r="F273" s="1" t="s">
        <v>29</v>
      </c>
      <c r="G273" s="1" t="s">
        <v>30</v>
      </c>
      <c r="H273" s="1" t="s">
        <v>439</v>
      </c>
      <c r="I273" s="1" t="s">
        <v>26</v>
      </c>
      <c r="J273" s="1">
        <v>20</v>
      </c>
      <c r="K273" s="1">
        <v>3069</v>
      </c>
      <c r="L273" s="1">
        <v>3069</v>
      </c>
      <c r="M273" s="1">
        <v>300000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300000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300000</v>
      </c>
      <c r="AJ273" s="1">
        <v>97</v>
      </c>
    </row>
    <row r="274" spans="1:36" x14ac:dyDescent="0.3">
      <c r="A274" s="1">
        <v>11</v>
      </c>
      <c r="B274" s="1" t="s">
        <v>14</v>
      </c>
      <c r="C274" s="1" t="s">
        <v>426</v>
      </c>
      <c r="D274" s="1" t="s">
        <v>440</v>
      </c>
      <c r="E274" s="1" t="s">
        <v>32</v>
      </c>
      <c r="F274" s="1" t="s">
        <v>29</v>
      </c>
      <c r="G274" s="1" t="s">
        <v>268</v>
      </c>
      <c r="H274" s="1" t="s">
        <v>441</v>
      </c>
      <c r="I274" s="1" t="s">
        <v>26</v>
      </c>
      <c r="J274" s="1">
        <v>25</v>
      </c>
      <c r="K274" s="1">
        <v>4232</v>
      </c>
      <c r="L274" s="1">
        <v>4232</v>
      </c>
      <c r="M274" s="1">
        <v>560000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560000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560000</v>
      </c>
      <c r="AJ274" s="1">
        <v>132</v>
      </c>
    </row>
    <row r="275" spans="1:36" x14ac:dyDescent="0.3">
      <c r="A275" s="1">
        <v>12</v>
      </c>
      <c r="B275" s="1" t="s">
        <v>14</v>
      </c>
      <c r="C275" s="1" t="s">
        <v>426</v>
      </c>
      <c r="D275" s="1" t="s">
        <v>434</v>
      </c>
      <c r="E275" s="1" t="s">
        <v>17</v>
      </c>
      <c r="F275" s="1" t="s">
        <v>18</v>
      </c>
      <c r="G275" s="1" t="s">
        <v>104</v>
      </c>
      <c r="H275" s="1" t="s">
        <v>443</v>
      </c>
      <c r="I275" s="1" t="s">
        <v>21</v>
      </c>
      <c r="J275" s="1">
        <v>9</v>
      </c>
      <c r="K275" s="1">
        <v>1010</v>
      </c>
      <c r="L275" s="1">
        <v>1010</v>
      </c>
      <c r="M275" s="1">
        <v>125000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125000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125000</v>
      </c>
      <c r="AJ275" s="1">
        <v>123</v>
      </c>
    </row>
    <row r="276" spans="1:36" x14ac:dyDescent="0.3">
      <c r="A276" s="1">
        <v>13</v>
      </c>
      <c r="B276" s="1" t="s">
        <v>14</v>
      </c>
      <c r="C276" s="1" t="s">
        <v>426</v>
      </c>
      <c r="D276" s="1" t="s">
        <v>575</v>
      </c>
      <c r="E276" s="1" t="s">
        <v>17</v>
      </c>
      <c r="F276" s="1" t="s">
        <v>18</v>
      </c>
      <c r="G276" s="1" t="s">
        <v>107</v>
      </c>
      <c r="H276" s="1" t="s">
        <v>445</v>
      </c>
      <c r="I276" s="1" t="s">
        <v>21</v>
      </c>
      <c r="J276" s="1">
        <v>16</v>
      </c>
      <c r="K276" s="1">
        <v>1614</v>
      </c>
      <c r="L276" s="1">
        <v>1614</v>
      </c>
      <c r="M276" s="1">
        <v>183000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183000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183000</v>
      </c>
      <c r="AJ276" s="1">
        <v>113</v>
      </c>
    </row>
    <row r="277" spans="1:36" x14ac:dyDescent="0.3">
      <c r="A277" s="1">
        <v>14</v>
      </c>
      <c r="B277" s="1" t="s">
        <v>14</v>
      </c>
      <c r="C277" s="1" t="s">
        <v>426</v>
      </c>
      <c r="D277" s="1" t="s">
        <v>446</v>
      </c>
      <c r="E277" s="1" t="s">
        <v>17</v>
      </c>
      <c r="F277" s="1" t="s">
        <v>29</v>
      </c>
      <c r="G277" s="1" t="s">
        <v>61</v>
      </c>
      <c r="H277" s="1" t="s">
        <v>447</v>
      </c>
      <c r="I277" s="1" t="s">
        <v>26</v>
      </c>
      <c r="J277" s="1">
        <v>25</v>
      </c>
      <c r="K277" s="1">
        <v>3381</v>
      </c>
      <c r="L277" s="1">
        <v>3381</v>
      </c>
      <c r="M277" s="1">
        <v>347000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347000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347000</v>
      </c>
      <c r="AJ277" s="1">
        <v>102</v>
      </c>
    </row>
    <row r="278" spans="1:36" x14ac:dyDescent="0.3">
      <c r="A278" s="1">
        <v>15</v>
      </c>
      <c r="B278" s="1" t="s">
        <v>14</v>
      </c>
      <c r="C278" s="1" t="s">
        <v>426</v>
      </c>
      <c r="D278" s="1" t="s">
        <v>16</v>
      </c>
      <c r="E278" s="1" t="s">
        <v>17</v>
      </c>
      <c r="F278" s="1" t="s">
        <v>37</v>
      </c>
      <c r="G278" s="1" t="s">
        <v>121</v>
      </c>
      <c r="H278" s="1" t="s">
        <v>448</v>
      </c>
      <c r="I278" s="1" t="s">
        <v>198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0</v>
      </c>
      <c r="AJ278" s="1">
        <v>0</v>
      </c>
    </row>
    <row r="279" spans="1:36" x14ac:dyDescent="0.3">
      <c r="A279" s="1">
        <v>16</v>
      </c>
      <c r="B279" s="1" t="s">
        <v>14</v>
      </c>
      <c r="C279" s="1" t="s">
        <v>426</v>
      </c>
      <c r="D279" s="1" t="s">
        <v>16</v>
      </c>
      <c r="E279" s="1" t="s">
        <v>17</v>
      </c>
      <c r="F279" s="1" t="s">
        <v>152</v>
      </c>
      <c r="G279" s="1" t="s">
        <v>223</v>
      </c>
      <c r="H279" s="1" t="s">
        <v>449</v>
      </c>
      <c r="I279" s="1" t="s">
        <v>21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0</v>
      </c>
      <c r="AJ279" s="1">
        <v>0</v>
      </c>
    </row>
    <row r="280" spans="1:36" x14ac:dyDescent="0.3">
      <c r="A280" s="1">
        <v>17</v>
      </c>
      <c r="B280" s="1" t="s">
        <v>14</v>
      </c>
      <c r="C280" s="1" t="s">
        <v>426</v>
      </c>
      <c r="D280" s="1" t="s">
        <v>577</v>
      </c>
      <c r="E280" s="1" t="s">
        <v>17</v>
      </c>
      <c r="F280" s="1" t="s">
        <v>29</v>
      </c>
      <c r="G280" s="1" t="s">
        <v>129</v>
      </c>
      <c r="H280" s="1" t="s">
        <v>451</v>
      </c>
      <c r="I280" s="1" t="s">
        <v>21</v>
      </c>
      <c r="J280" s="1">
        <v>24</v>
      </c>
      <c r="K280" s="1">
        <v>2854</v>
      </c>
      <c r="L280" s="1">
        <v>2854</v>
      </c>
      <c r="M280" s="1">
        <v>370000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370000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370000</v>
      </c>
      <c r="AJ280" s="1">
        <v>129</v>
      </c>
    </row>
    <row r="281" spans="1:36" x14ac:dyDescent="0.3">
      <c r="A281" s="1">
        <v>18</v>
      </c>
      <c r="B281" s="1" t="s">
        <v>14</v>
      </c>
      <c r="C281" s="1" t="s">
        <v>426</v>
      </c>
      <c r="D281" s="1" t="s">
        <v>434</v>
      </c>
      <c r="E281" s="1" t="s">
        <v>32</v>
      </c>
      <c r="F281" s="1" t="s">
        <v>29</v>
      </c>
      <c r="G281" s="1" t="s">
        <v>33</v>
      </c>
      <c r="H281" s="1" t="s">
        <v>453</v>
      </c>
      <c r="I281" s="1" t="s">
        <v>26</v>
      </c>
      <c r="J281" s="1">
        <v>16</v>
      </c>
      <c r="K281" s="1">
        <v>1757</v>
      </c>
      <c r="L281" s="1">
        <v>1757</v>
      </c>
      <c r="M281" s="1">
        <v>180000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180000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180000</v>
      </c>
      <c r="AJ281" s="1">
        <v>102</v>
      </c>
    </row>
    <row r="282" spans="1:36" x14ac:dyDescent="0.3">
      <c r="A282" s="1">
        <v>19</v>
      </c>
      <c r="B282" s="1" t="s">
        <v>14</v>
      </c>
      <c r="C282" s="1" t="s">
        <v>426</v>
      </c>
      <c r="D282" s="1" t="s">
        <v>16</v>
      </c>
      <c r="E282" s="1" t="s">
        <v>17</v>
      </c>
      <c r="F282" s="1" t="s">
        <v>37</v>
      </c>
      <c r="G282" s="1" t="s">
        <v>454</v>
      </c>
      <c r="H282" s="1" t="s">
        <v>455</v>
      </c>
      <c r="I282" s="1" t="s">
        <v>198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0</v>
      </c>
      <c r="AJ282" s="1">
        <v>0</v>
      </c>
    </row>
    <row r="283" spans="1:36" x14ac:dyDescent="0.3">
      <c r="A283" s="1">
        <v>20</v>
      </c>
      <c r="B283" s="1" t="s">
        <v>14</v>
      </c>
      <c r="C283" s="1" t="s">
        <v>426</v>
      </c>
      <c r="D283" s="1" t="s">
        <v>16</v>
      </c>
      <c r="E283" s="1" t="s">
        <v>17</v>
      </c>
      <c r="F283" s="1" t="s">
        <v>29</v>
      </c>
      <c r="G283" s="1" t="s">
        <v>61</v>
      </c>
      <c r="H283" s="1" t="s">
        <v>456</v>
      </c>
      <c r="I283" s="1" t="s">
        <v>26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0</v>
      </c>
      <c r="AJ283" s="1">
        <v>0</v>
      </c>
    </row>
    <row r="284" spans="1:36" x14ac:dyDescent="0.3">
      <c r="A284" s="1">
        <v>21</v>
      </c>
      <c r="B284" s="1" t="s">
        <v>14</v>
      </c>
      <c r="C284" s="1" t="s">
        <v>426</v>
      </c>
      <c r="D284" s="1" t="s">
        <v>16</v>
      </c>
      <c r="E284" s="1" t="s">
        <v>17</v>
      </c>
      <c r="F284" s="1" t="s">
        <v>29</v>
      </c>
      <c r="G284" s="1" t="s">
        <v>61</v>
      </c>
      <c r="H284" s="1" t="s">
        <v>457</v>
      </c>
      <c r="I284" s="1" t="s">
        <v>26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0</v>
      </c>
      <c r="AJ284" s="1">
        <v>0</v>
      </c>
    </row>
    <row r="285" spans="1:36" x14ac:dyDescent="0.3">
      <c r="A285" s="1">
        <v>22</v>
      </c>
      <c r="B285" s="1" t="s">
        <v>14</v>
      </c>
      <c r="C285" s="1" t="s">
        <v>426</v>
      </c>
      <c r="D285" s="1" t="s">
        <v>16</v>
      </c>
      <c r="E285" s="1" t="s">
        <v>17</v>
      </c>
      <c r="F285" s="1" t="s">
        <v>29</v>
      </c>
      <c r="G285" s="1" t="s">
        <v>458</v>
      </c>
      <c r="H285" s="1" t="s">
        <v>459</v>
      </c>
      <c r="I285" s="1" t="s">
        <v>26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0</v>
      </c>
      <c r="AJ285" s="1">
        <v>0</v>
      </c>
    </row>
    <row r="286" spans="1:36" x14ac:dyDescent="0.3">
      <c r="A286" s="1">
        <v>23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29</v>
      </c>
      <c r="G286" s="1" t="s">
        <v>61</v>
      </c>
      <c r="H286" s="1" t="s">
        <v>460</v>
      </c>
      <c r="I286" s="1" t="s">
        <v>26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24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29</v>
      </c>
      <c r="G287" s="1" t="s">
        <v>61</v>
      </c>
      <c r="H287" s="1" t="s">
        <v>461</v>
      </c>
      <c r="I287" s="1" t="s">
        <v>26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x14ac:dyDescent="0.3">
      <c r="A288" s="1">
        <v>25</v>
      </c>
      <c r="B288" s="1" t="s">
        <v>14</v>
      </c>
      <c r="C288" s="1" t="s">
        <v>426</v>
      </c>
      <c r="D288" s="1" t="s">
        <v>16</v>
      </c>
      <c r="E288" s="1" t="s">
        <v>17</v>
      </c>
      <c r="F288" s="1" t="s">
        <v>29</v>
      </c>
      <c r="G288" s="1" t="s">
        <v>98</v>
      </c>
      <c r="H288" s="1" t="s">
        <v>462</v>
      </c>
      <c r="I288" s="1" t="s">
        <v>26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0</v>
      </c>
      <c r="AJ288" s="1">
        <v>0</v>
      </c>
    </row>
    <row r="289" spans="1:36" x14ac:dyDescent="0.3">
      <c r="A289" s="1">
        <v>26</v>
      </c>
      <c r="B289" s="1" t="s">
        <v>14</v>
      </c>
      <c r="C289" s="1" t="s">
        <v>426</v>
      </c>
      <c r="D289" s="1" t="s">
        <v>16</v>
      </c>
      <c r="E289" s="1" t="s">
        <v>17</v>
      </c>
      <c r="F289" s="1" t="s">
        <v>29</v>
      </c>
      <c r="G289" s="1" t="s">
        <v>44</v>
      </c>
      <c r="H289" s="1" t="s">
        <v>463</v>
      </c>
      <c r="I289" s="1" t="s">
        <v>21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0</v>
      </c>
      <c r="AJ289" s="1">
        <v>0</v>
      </c>
    </row>
    <row r="290" spans="1:36" x14ac:dyDescent="0.3">
      <c r="A290" s="1">
        <v>27</v>
      </c>
      <c r="B290" s="1" t="s">
        <v>14</v>
      </c>
      <c r="C290" s="1" t="s">
        <v>426</v>
      </c>
      <c r="D290" s="1" t="s">
        <v>16</v>
      </c>
      <c r="E290" s="1" t="s">
        <v>17</v>
      </c>
      <c r="F290" s="1" t="s">
        <v>18</v>
      </c>
      <c r="G290" s="1" t="s">
        <v>368</v>
      </c>
      <c r="H290" s="1" t="s">
        <v>464</v>
      </c>
      <c r="I290" s="1" t="s">
        <v>21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x14ac:dyDescent="0.3">
      <c r="A291" s="2"/>
      <c r="B291" s="2" t="s">
        <v>47</v>
      </c>
      <c r="C291" s="2" t="s">
        <v>426</v>
      </c>
      <c r="D291" s="2"/>
      <c r="E291" s="2"/>
      <c r="F291" s="2"/>
      <c r="G291" s="2"/>
      <c r="H291" s="2"/>
      <c r="I291" s="2"/>
      <c r="J291" s="2"/>
      <c r="K291" s="2">
        <v>23965</v>
      </c>
      <c r="L291" s="2">
        <v>23965</v>
      </c>
      <c r="M291" s="2">
        <v>2758000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2758000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2758000</v>
      </c>
      <c r="AJ291" s="2"/>
    </row>
    <row r="292" spans="1:36" x14ac:dyDescent="0.3">
      <c r="A292" s="1">
        <v>1</v>
      </c>
      <c r="B292" s="1" t="s">
        <v>14</v>
      </c>
      <c r="C292" s="1" t="s">
        <v>465</v>
      </c>
      <c r="D292" s="1" t="s">
        <v>16</v>
      </c>
      <c r="E292" s="1" t="s">
        <v>22</v>
      </c>
      <c r="F292" s="1" t="s">
        <v>29</v>
      </c>
      <c r="G292" s="1" t="s">
        <v>246</v>
      </c>
      <c r="H292" s="1" t="s">
        <v>466</v>
      </c>
      <c r="I292" s="1" t="s">
        <v>26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0</v>
      </c>
      <c r="AJ292" s="1">
        <v>0</v>
      </c>
    </row>
    <row r="293" spans="1:36" x14ac:dyDescent="0.3">
      <c r="A293" s="1">
        <v>2</v>
      </c>
      <c r="B293" s="1" t="s">
        <v>14</v>
      </c>
      <c r="C293" s="1" t="s">
        <v>465</v>
      </c>
      <c r="D293" s="1" t="s">
        <v>16</v>
      </c>
      <c r="E293" s="1" t="s">
        <v>17</v>
      </c>
      <c r="F293" s="1" t="s">
        <v>49</v>
      </c>
      <c r="G293" s="1" t="s">
        <v>63</v>
      </c>
      <c r="H293" s="1" t="s">
        <v>467</v>
      </c>
      <c r="I293" s="1" t="s">
        <v>49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x14ac:dyDescent="0.3">
      <c r="A294" s="1">
        <v>3</v>
      </c>
      <c r="B294" s="1" t="s">
        <v>14</v>
      </c>
      <c r="C294" s="1" t="s">
        <v>465</v>
      </c>
      <c r="D294" s="1" t="s">
        <v>16</v>
      </c>
      <c r="E294" s="1" t="s">
        <v>22</v>
      </c>
      <c r="F294" s="1" t="s">
        <v>49</v>
      </c>
      <c r="G294" s="1" t="s">
        <v>195</v>
      </c>
      <c r="H294" s="1" t="s">
        <v>468</v>
      </c>
      <c r="I294" s="1" t="s">
        <v>49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0</v>
      </c>
      <c r="AJ294" s="1">
        <v>0</v>
      </c>
    </row>
    <row r="295" spans="1:36" x14ac:dyDescent="0.3">
      <c r="A295" s="1">
        <v>4</v>
      </c>
      <c r="B295" s="1" t="s">
        <v>14</v>
      </c>
      <c r="C295" s="1" t="s">
        <v>465</v>
      </c>
      <c r="D295" s="1" t="s">
        <v>16</v>
      </c>
      <c r="E295" s="1" t="s">
        <v>17</v>
      </c>
      <c r="F295" s="1" t="s">
        <v>29</v>
      </c>
      <c r="G295" s="1" t="s">
        <v>98</v>
      </c>
      <c r="H295" s="1" t="s">
        <v>469</v>
      </c>
      <c r="I295" s="1" t="s">
        <v>26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0</v>
      </c>
      <c r="AJ295" s="1">
        <v>0</v>
      </c>
    </row>
    <row r="296" spans="1:36" x14ac:dyDescent="0.3">
      <c r="A296" s="1">
        <v>5</v>
      </c>
      <c r="B296" s="1" t="s">
        <v>14</v>
      </c>
      <c r="C296" s="1" t="s">
        <v>465</v>
      </c>
      <c r="D296" s="1" t="s">
        <v>578</v>
      </c>
      <c r="E296" s="1" t="s">
        <v>17</v>
      </c>
      <c r="F296" s="1" t="s">
        <v>49</v>
      </c>
      <c r="G296" s="1" t="s">
        <v>101</v>
      </c>
      <c r="H296" s="1" t="s">
        <v>471</v>
      </c>
      <c r="I296" s="1" t="s">
        <v>49</v>
      </c>
      <c r="J296" s="1">
        <v>16</v>
      </c>
      <c r="K296" s="1">
        <v>1805</v>
      </c>
      <c r="L296" s="1">
        <v>1805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x14ac:dyDescent="0.3">
      <c r="A297" s="2"/>
      <c r="B297" s="2" t="s">
        <v>47</v>
      </c>
      <c r="C297" s="2" t="s">
        <v>465</v>
      </c>
      <c r="D297" s="2"/>
      <c r="E297" s="2"/>
      <c r="F297" s="2"/>
      <c r="G297" s="2"/>
      <c r="H297" s="2"/>
      <c r="I297" s="2"/>
      <c r="J297" s="2"/>
      <c r="K297" s="2">
        <v>1805</v>
      </c>
      <c r="L297" s="2">
        <v>1805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/>
    </row>
    <row r="298" spans="1:36" x14ac:dyDescent="0.3">
      <c r="A298" s="1">
        <v>1</v>
      </c>
      <c r="B298" s="1" t="s">
        <v>14</v>
      </c>
      <c r="C298" s="1" t="s">
        <v>472</v>
      </c>
      <c r="D298" s="1" t="s">
        <v>16</v>
      </c>
      <c r="E298" s="1" t="s">
        <v>17</v>
      </c>
      <c r="F298" s="1" t="s">
        <v>49</v>
      </c>
      <c r="G298" s="1" t="s">
        <v>63</v>
      </c>
      <c r="H298" s="1" t="s">
        <v>473</v>
      </c>
      <c r="I298" s="1" t="s">
        <v>49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x14ac:dyDescent="0.3">
      <c r="A299" s="1">
        <v>2</v>
      </c>
      <c r="B299" s="1" t="s">
        <v>14</v>
      </c>
      <c r="C299" s="1" t="s">
        <v>472</v>
      </c>
      <c r="D299" s="1" t="s">
        <v>16</v>
      </c>
      <c r="E299" s="1" t="s">
        <v>17</v>
      </c>
      <c r="F299" s="1" t="s">
        <v>49</v>
      </c>
      <c r="G299" s="1" t="s">
        <v>63</v>
      </c>
      <c r="H299" s="1" t="s">
        <v>474</v>
      </c>
      <c r="I299" s="1" t="s">
        <v>49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7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7">
        <v>0</v>
      </c>
      <c r="AI299" s="7">
        <v>0</v>
      </c>
      <c r="AJ299" s="1">
        <v>0</v>
      </c>
    </row>
    <row r="300" spans="1:36" x14ac:dyDescent="0.3">
      <c r="A300" s="1">
        <v>3</v>
      </c>
      <c r="B300" s="1" t="s">
        <v>14</v>
      </c>
      <c r="C300" s="1" t="s">
        <v>472</v>
      </c>
      <c r="D300" s="1" t="s">
        <v>16</v>
      </c>
      <c r="E300" s="1" t="s">
        <v>17</v>
      </c>
      <c r="F300" s="1" t="s">
        <v>49</v>
      </c>
      <c r="G300" s="1" t="s">
        <v>63</v>
      </c>
      <c r="H300" s="1" t="s">
        <v>475</v>
      </c>
      <c r="I300" s="1" t="s">
        <v>49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x14ac:dyDescent="0.3">
      <c r="A301" s="1">
        <v>4</v>
      </c>
      <c r="B301" s="1" t="s">
        <v>14</v>
      </c>
      <c r="C301" s="1" t="s">
        <v>472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476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x14ac:dyDescent="0.3">
      <c r="A302" s="1">
        <v>5</v>
      </c>
      <c r="B302" s="1" t="s">
        <v>14</v>
      </c>
      <c r="C302" s="1" t="s">
        <v>472</v>
      </c>
      <c r="D302" s="1" t="s">
        <v>16</v>
      </c>
      <c r="E302" s="1" t="s">
        <v>17</v>
      </c>
      <c r="F302" s="1" t="s">
        <v>49</v>
      </c>
      <c r="G302" s="1" t="s">
        <v>63</v>
      </c>
      <c r="H302" s="1" t="s">
        <v>477</v>
      </c>
      <c r="I302" s="1" t="s">
        <v>49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x14ac:dyDescent="0.3">
      <c r="A303" s="1">
        <v>6</v>
      </c>
      <c r="B303" s="1" t="s">
        <v>14</v>
      </c>
      <c r="C303" s="1" t="s">
        <v>472</v>
      </c>
      <c r="D303" s="1" t="s">
        <v>16</v>
      </c>
      <c r="E303" s="1" t="s">
        <v>17</v>
      </c>
      <c r="F303" s="1" t="s">
        <v>18</v>
      </c>
      <c r="G303" s="1" t="s">
        <v>69</v>
      </c>
      <c r="H303" s="1" t="s">
        <v>478</v>
      </c>
      <c r="I303" s="1" t="s">
        <v>21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x14ac:dyDescent="0.3">
      <c r="A304" s="1">
        <v>7</v>
      </c>
      <c r="B304" s="1" t="s">
        <v>14</v>
      </c>
      <c r="C304" s="1" t="s">
        <v>472</v>
      </c>
      <c r="D304" s="1" t="s">
        <v>16</v>
      </c>
      <c r="E304" s="1" t="s">
        <v>17</v>
      </c>
      <c r="F304" s="1" t="s">
        <v>29</v>
      </c>
      <c r="G304" s="1" t="s">
        <v>61</v>
      </c>
      <c r="H304" s="1" t="s">
        <v>479</v>
      </c>
      <c r="I304" s="1" t="s">
        <v>26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x14ac:dyDescent="0.3">
      <c r="A305" s="1">
        <v>8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18</v>
      </c>
      <c r="G305" s="1" t="s">
        <v>19</v>
      </c>
      <c r="H305" s="1" t="s">
        <v>480</v>
      </c>
      <c r="I305" s="1" t="s">
        <v>21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x14ac:dyDescent="0.3">
      <c r="A306" s="1">
        <v>9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40</v>
      </c>
      <c r="G306" s="1" t="s">
        <v>242</v>
      </c>
      <c r="H306" s="1" t="s">
        <v>481</v>
      </c>
      <c r="I306" s="1" t="s">
        <v>26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x14ac:dyDescent="0.3">
      <c r="A307" s="1">
        <v>10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29</v>
      </c>
      <c r="G307" s="1" t="s">
        <v>61</v>
      </c>
      <c r="H307" s="1" t="s">
        <v>482</v>
      </c>
      <c r="I307" s="1" t="s">
        <v>26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x14ac:dyDescent="0.3">
      <c r="A308" s="1">
        <v>11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40</v>
      </c>
      <c r="G308" s="1" t="s">
        <v>242</v>
      </c>
      <c r="H308" s="1" t="s">
        <v>483</v>
      </c>
      <c r="I308" s="1" t="s">
        <v>26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x14ac:dyDescent="0.3">
      <c r="A309" s="1">
        <v>12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49</v>
      </c>
      <c r="G309" s="1" t="s">
        <v>63</v>
      </c>
      <c r="H309" s="1" t="s">
        <v>484</v>
      </c>
      <c r="I309" s="1" t="s">
        <v>49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x14ac:dyDescent="0.3">
      <c r="A310" s="1">
        <v>13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49</v>
      </c>
      <c r="G310" s="1" t="s">
        <v>63</v>
      </c>
      <c r="H310" s="1" t="s">
        <v>485</v>
      </c>
      <c r="I310" s="1" t="s">
        <v>49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x14ac:dyDescent="0.3">
      <c r="A311" s="1">
        <v>14</v>
      </c>
      <c r="B311" s="1" t="s">
        <v>14</v>
      </c>
      <c r="C311" s="1" t="s">
        <v>472</v>
      </c>
      <c r="D311" s="1" t="s">
        <v>486</v>
      </c>
      <c r="E311" s="1" t="s">
        <v>17</v>
      </c>
      <c r="F311" s="1" t="s">
        <v>18</v>
      </c>
      <c r="G311" s="1" t="s">
        <v>104</v>
      </c>
      <c r="H311" s="1" t="s">
        <v>487</v>
      </c>
      <c r="I311" s="1" t="s">
        <v>21</v>
      </c>
      <c r="J311" s="1">
        <v>7</v>
      </c>
      <c r="K311" s="1">
        <v>201</v>
      </c>
      <c r="L311" s="1">
        <v>201</v>
      </c>
      <c r="M311" s="1">
        <v>40000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40000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40000</v>
      </c>
      <c r="AJ311" s="1">
        <v>199</v>
      </c>
    </row>
    <row r="312" spans="1:36" x14ac:dyDescent="0.3">
      <c r="A312" s="1">
        <v>15</v>
      </c>
      <c r="B312" s="1" t="s">
        <v>14</v>
      </c>
      <c r="C312" s="1" t="s">
        <v>472</v>
      </c>
      <c r="D312" s="1" t="s">
        <v>16</v>
      </c>
      <c r="E312" s="1" t="s">
        <v>17</v>
      </c>
      <c r="F312" s="1" t="s">
        <v>49</v>
      </c>
      <c r="G312" s="1" t="s">
        <v>88</v>
      </c>
      <c r="H312" s="1" t="s">
        <v>488</v>
      </c>
      <c r="I312" s="1" t="s">
        <v>49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16</v>
      </c>
      <c r="B313" s="1" t="s">
        <v>14</v>
      </c>
      <c r="C313" s="1" t="s">
        <v>472</v>
      </c>
      <c r="D313" s="1" t="s">
        <v>489</v>
      </c>
      <c r="E313" s="1" t="s">
        <v>17</v>
      </c>
      <c r="F313" s="1" t="s">
        <v>49</v>
      </c>
      <c r="G313" s="1" t="s">
        <v>88</v>
      </c>
      <c r="H313" s="1" t="s">
        <v>490</v>
      </c>
      <c r="I313" s="1" t="s">
        <v>49</v>
      </c>
      <c r="J313" s="1">
        <v>21</v>
      </c>
      <c r="K313" s="1">
        <v>895</v>
      </c>
      <c r="L313" s="1">
        <v>895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17</v>
      </c>
      <c r="B314" s="1" t="s">
        <v>14</v>
      </c>
      <c r="C314" s="1" t="s">
        <v>472</v>
      </c>
      <c r="D314" s="1" t="s">
        <v>491</v>
      </c>
      <c r="E314" s="1" t="s">
        <v>17</v>
      </c>
      <c r="F314" s="1" t="s">
        <v>49</v>
      </c>
      <c r="G314" s="1" t="s">
        <v>88</v>
      </c>
      <c r="H314" s="1" t="s">
        <v>492</v>
      </c>
      <c r="I314" s="1" t="s">
        <v>49</v>
      </c>
      <c r="J314" s="1">
        <v>21</v>
      </c>
      <c r="K314" s="1">
        <v>730</v>
      </c>
      <c r="L314" s="1">
        <v>730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18</v>
      </c>
      <c r="B315" s="1" t="s">
        <v>14</v>
      </c>
      <c r="C315" s="1" t="s">
        <v>472</v>
      </c>
      <c r="D315" s="1" t="s">
        <v>486</v>
      </c>
      <c r="E315" s="1" t="s">
        <v>17</v>
      </c>
      <c r="F315" s="1" t="s">
        <v>29</v>
      </c>
      <c r="G315" s="1" t="s">
        <v>30</v>
      </c>
      <c r="H315" s="1" t="s">
        <v>494</v>
      </c>
      <c r="I315" s="1" t="s">
        <v>26</v>
      </c>
      <c r="J315" s="1">
        <v>4</v>
      </c>
      <c r="K315" s="1">
        <v>455</v>
      </c>
      <c r="L315" s="1">
        <v>455</v>
      </c>
      <c r="M315" s="1">
        <v>50000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50000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50000</v>
      </c>
      <c r="AJ315" s="1">
        <v>109</v>
      </c>
    </row>
    <row r="316" spans="1:36" x14ac:dyDescent="0.3">
      <c r="A316" s="1">
        <v>19</v>
      </c>
      <c r="B316" s="1" t="s">
        <v>14</v>
      </c>
      <c r="C316" s="1" t="s">
        <v>472</v>
      </c>
      <c r="D316" s="1" t="s">
        <v>16</v>
      </c>
      <c r="E316" s="1" t="s">
        <v>17</v>
      </c>
      <c r="F316" s="1" t="s">
        <v>37</v>
      </c>
      <c r="G316" s="1" t="s">
        <v>38</v>
      </c>
      <c r="H316" s="1" t="s">
        <v>495</v>
      </c>
      <c r="I316" s="1" t="s">
        <v>198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1">
        <v>20</v>
      </c>
      <c r="B317" s="1" t="s">
        <v>14</v>
      </c>
      <c r="C317" s="1" t="s">
        <v>472</v>
      </c>
      <c r="D317" s="1" t="s">
        <v>16</v>
      </c>
      <c r="E317" s="1" t="s">
        <v>17</v>
      </c>
      <c r="F317" s="1" t="s">
        <v>29</v>
      </c>
      <c r="G317" s="1" t="s">
        <v>227</v>
      </c>
      <c r="H317" s="1" t="s">
        <v>496</v>
      </c>
      <c r="I317" s="1" t="s">
        <v>26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x14ac:dyDescent="0.3">
      <c r="A318" s="1">
        <v>21</v>
      </c>
      <c r="B318" s="1" t="s">
        <v>14</v>
      </c>
      <c r="C318" s="1" t="s">
        <v>472</v>
      </c>
      <c r="D318" s="1" t="s">
        <v>600</v>
      </c>
      <c r="E318" s="1" t="s">
        <v>17</v>
      </c>
      <c r="F318" s="1" t="s">
        <v>49</v>
      </c>
      <c r="G318" s="1" t="s">
        <v>101</v>
      </c>
      <c r="H318" s="1" t="s">
        <v>498</v>
      </c>
      <c r="I318" s="1" t="s">
        <v>49</v>
      </c>
      <c r="J318" s="1">
        <v>24</v>
      </c>
      <c r="K318" s="1">
        <v>1136</v>
      </c>
      <c r="L318" s="1">
        <v>1136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x14ac:dyDescent="0.3">
      <c r="A319" s="1">
        <v>22</v>
      </c>
      <c r="B319" s="1" t="s">
        <v>14</v>
      </c>
      <c r="C319" s="1" t="s">
        <v>472</v>
      </c>
      <c r="D319" s="1" t="s">
        <v>499</v>
      </c>
      <c r="E319" s="1" t="s">
        <v>17</v>
      </c>
      <c r="F319" s="1" t="s">
        <v>49</v>
      </c>
      <c r="G319" s="1" t="s">
        <v>101</v>
      </c>
      <c r="H319" s="1" t="s">
        <v>500</v>
      </c>
      <c r="I319" s="1" t="s">
        <v>49</v>
      </c>
      <c r="J319" s="1">
        <v>23</v>
      </c>
      <c r="K319" s="1">
        <v>2320</v>
      </c>
      <c r="L319" s="1">
        <v>2320</v>
      </c>
      <c r="M319" s="1">
        <v>105870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105870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105870</v>
      </c>
      <c r="AJ319" s="1">
        <v>45</v>
      </c>
    </row>
    <row r="320" spans="1:36" x14ac:dyDescent="0.3">
      <c r="A320" s="1">
        <v>23</v>
      </c>
      <c r="B320" s="1" t="s">
        <v>14</v>
      </c>
      <c r="C320" s="1" t="s">
        <v>472</v>
      </c>
      <c r="D320" s="1" t="s">
        <v>501</v>
      </c>
      <c r="E320" s="1" t="s">
        <v>17</v>
      </c>
      <c r="F320" s="1" t="s">
        <v>49</v>
      </c>
      <c r="G320" s="1" t="s">
        <v>101</v>
      </c>
      <c r="H320" s="1" t="s">
        <v>502</v>
      </c>
      <c r="I320" s="1" t="s">
        <v>49</v>
      </c>
      <c r="J320" s="1">
        <v>22</v>
      </c>
      <c r="K320" s="1">
        <v>1081</v>
      </c>
      <c r="L320" s="1">
        <v>1081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24</v>
      </c>
      <c r="B321" s="1" t="s">
        <v>14</v>
      </c>
      <c r="C321" s="1" t="s">
        <v>472</v>
      </c>
      <c r="D321" s="1" t="s">
        <v>503</v>
      </c>
      <c r="E321" s="1" t="s">
        <v>17</v>
      </c>
      <c r="F321" s="1" t="s">
        <v>49</v>
      </c>
      <c r="G321" s="1" t="s">
        <v>101</v>
      </c>
      <c r="H321" s="1" t="s">
        <v>504</v>
      </c>
      <c r="I321" s="1" t="s">
        <v>49</v>
      </c>
      <c r="J321" s="1">
        <v>22</v>
      </c>
      <c r="K321" s="1">
        <v>983</v>
      </c>
      <c r="L321" s="1">
        <v>983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25</v>
      </c>
      <c r="B322" s="1" t="s">
        <v>14</v>
      </c>
      <c r="C322" s="1" t="s">
        <v>472</v>
      </c>
      <c r="D322" s="1" t="s">
        <v>505</v>
      </c>
      <c r="E322" s="1" t="s">
        <v>17</v>
      </c>
      <c r="F322" s="1" t="s">
        <v>49</v>
      </c>
      <c r="G322" s="1" t="s">
        <v>101</v>
      </c>
      <c r="H322" s="1" t="s">
        <v>506</v>
      </c>
      <c r="I322" s="1" t="s">
        <v>49</v>
      </c>
      <c r="J322" s="1">
        <v>25</v>
      </c>
      <c r="K322" s="1">
        <v>1331</v>
      </c>
      <c r="L322" s="1">
        <v>1331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x14ac:dyDescent="0.3">
      <c r="A323" s="1">
        <v>26</v>
      </c>
      <c r="B323" s="1" t="s">
        <v>14</v>
      </c>
      <c r="C323" s="1" t="s">
        <v>472</v>
      </c>
      <c r="D323" s="1" t="s">
        <v>507</v>
      </c>
      <c r="E323" s="1" t="s">
        <v>17</v>
      </c>
      <c r="F323" s="1" t="s">
        <v>18</v>
      </c>
      <c r="G323" s="1" t="s">
        <v>107</v>
      </c>
      <c r="H323" s="1" t="s">
        <v>508</v>
      </c>
      <c r="I323" s="1" t="s">
        <v>21</v>
      </c>
      <c r="J323" s="1">
        <v>19</v>
      </c>
      <c r="K323" s="1">
        <v>2837</v>
      </c>
      <c r="L323" s="1">
        <v>2837</v>
      </c>
      <c r="M323" s="1">
        <v>400000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400000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400000</v>
      </c>
      <c r="AJ323" s="1">
        <v>140</v>
      </c>
    </row>
    <row r="324" spans="1:36" x14ac:dyDescent="0.3">
      <c r="A324" s="1">
        <v>27</v>
      </c>
      <c r="B324" s="1" t="s">
        <v>14</v>
      </c>
      <c r="C324" s="1" t="s">
        <v>472</v>
      </c>
      <c r="D324" s="1" t="s">
        <v>16</v>
      </c>
      <c r="E324" s="1" t="s">
        <v>17</v>
      </c>
      <c r="F324" s="1" t="s">
        <v>49</v>
      </c>
      <c r="G324" s="1" t="s">
        <v>221</v>
      </c>
      <c r="H324" s="1" t="s">
        <v>509</v>
      </c>
      <c r="I324" s="1" t="s">
        <v>49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28</v>
      </c>
      <c r="B325" s="1" t="s">
        <v>14</v>
      </c>
      <c r="C325" s="1" t="s">
        <v>472</v>
      </c>
      <c r="D325" s="1" t="s">
        <v>579</v>
      </c>
      <c r="E325" s="1" t="s">
        <v>17</v>
      </c>
      <c r="F325" s="1" t="s">
        <v>49</v>
      </c>
      <c r="G325" s="1" t="s">
        <v>101</v>
      </c>
      <c r="H325" s="1" t="s">
        <v>511</v>
      </c>
      <c r="I325" s="1" t="s">
        <v>49</v>
      </c>
      <c r="J325" s="1">
        <v>19</v>
      </c>
      <c r="K325" s="1">
        <v>1220</v>
      </c>
      <c r="L325" s="1">
        <v>1220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0</v>
      </c>
      <c r="AJ325" s="1">
        <v>0</v>
      </c>
    </row>
    <row r="326" spans="1:36" x14ac:dyDescent="0.3">
      <c r="A326" s="1">
        <v>29</v>
      </c>
      <c r="B326" s="1" t="s">
        <v>14</v>
      </c>
      <c r="C326" s="1" t="s">
        <v>472</v>
      </c>
      <c r="D326" s="1" t="s">
        <v>601</v>
      </c>
      <c r="E326" s="1" t="s">
        <v>17</v>
      </c>
      <c r="F326" s="1" t="s">
        <v>29</v>
      </c>
      <c r="G326" s="1" t="s">
        <v>129</v>
      </c>
      <c r="H326" s="1" t="s">
        <v>513</v>
      </c>
      <c r="I326" s="1" t="s">
        <v>21</v>
      </c>
      <c r="J326" s="1">
        <v>20</v>
      </c>
      <c r="K326" s="1">
        <v>1413</v>
      </c>
      <c r="L326" s="1">
        <v>1413</v>
      </c>
      <c r="M326" s="1">
        <v>336000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336000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336000</v>
      </c>
      <c r="AJ326" s="1">
        <v>237</v>
      </c>
    </row>
    <row r="327" spans="1:36" x14ac:dyDescent="0.3">
      <c r="A327" s="1">
        <v>30</v>
      </c>
      <c r="B327" s="1" t="s">
        <v>14</v>
      </c>
      <c r="C327" s="1" t="s">
        <v>472</v>
      </c>
      <c r="D327" s="1" t="s">
        <v>514</v>
      </c>
      <c r="E327" s="1" t="s">
        <v>17</v>
      </c>
      <c r="F327" s="1" t="s">
        <v>29</v>
      </c>
      <c r="G327" s="1" t="s">
        <v>129</v>
      </c>
      <c r="H327" s="1" t="s">
        <v>515</v>
      </c>
      <c r="I327" s="1" t="s">
        <v>21</v>
      </c>
      <c r="J327" s="1">
        <v>22</v>
      </c>
      <c r="K327" s="1">
        <v>984</v>
      </c>
      <c r="L327" s="1">
        <v>984</v>
      </c>
      <c r="M327" s="1">
        <v>189000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189000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189000</v>
      </c>
      <c r="AJ327" s="1">
        <v>192</v>
      </c>
    </row>
    <row r="328" spans="1:36" x14ac:dyDescent="0.3">
      <c r="A328" s="1">
        <v>31</v>
      </c>
      <c r="B328" s="1" t="s">
        <v>14</v>
      </c>
      <c r="C328" s="1" t="s">
        <v>472</v>
      </c>
      <c r="D328" s="1" t="s">
        <v>16</v>
      </c>
      <c r="E328" s="1" t="s">
        <v>17</v>
      </c>
      <c r="F328" s="1" t="s">
        <v>29</v>
      </c>
      <c r="G328" s="1" t="s">
        <v>98</v>
      </c>
      <c r="H328" s="1" t="s">
        <v>516</v>
      </c>
      <c r="I328" s="1" t="s">
        <v>26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0</v>
      </c>
      <c r="AJ328" s="1">
        <v>0</v>
      </c>
    </row>
    <row r="329" spans="1:36" x14ac:dyDescent="0.3">
      <c r="A329" s="1">
        <v>32</v>
      </c>
      <c r="B329" s="1" t="s">
        <v>14</v>
      </c>
      <c r="C329" s="1" t="s">
        <v>472</v>
      </c>
      <c r="D329" s="1" t="s">
        <v>584</v>
      </c>
      <c r="E329" s="1" t="s">
        <v>17</v>
      </c>
      <c r="F329" s="1" t="s">
        <v>29</v>
      </c>
      <c r="G329" s="1" t="s">
        <v>61</v>
      </c>
      <c r="H329" s="1" t="s">
        <v>518</v>
      </c>
      <c r="I329" s="1" t="s">
        <v>26</v>
      </c>
      <c r="J329" s="1">
        <v>21</v>
      </c>
      <c r="K329" s="1">
        <v>2068</v>
      </c>
      <c r="L329" s="1">
        <v>2068</v>
      </c>
      <c r="M329" s="1">
        <v>294000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294000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294000</v>
      </c>
      <c r="AJ329" s="1">
        <v>142</v>
      </c>
    </row>
    <row r="330" spans="1:36" x14ac:dyDescent="0.3">
      <c r="A330" s="1">
        <v>33</v>
      </c>
      <c r="B330" s="1" t="s">
        <v>14</v>
      </c>
      <c r="C330" s="1" t="s">
        <v>472</v>
      </c>
      <c r="D330" s="1" t="s">
        <v>182</v>
      </c>
      <c r="E330" s="1" t="s">
        <v>17</v>
      </c>
      <c r="F330" s="1" t="s">
        <v>29</v>
      </c>
      <c r="G330" s="1" t="s">
        <v>61</v>
      </c>
      <c r="H330" s="1" t="s">
        <v>520</v>
      </c>
      <c r="I330" s="1" t="s">
        <v>26</v>
      </c>
      <c r="J330" s="1">
        <v>22</v>
      </c>
      <c r="K330" s="1">
        <v>898</v>
      </c>
      <c r="L330" s="1">
        <v>898</v>
      </c>
      <c r="M330" s="1">
        <v>150000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150000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150000</v>
      </c>
      <c r="AJ330" s="1">
        <v>167</v>
      </c>
    </row>
    <row r="331" spans="1:36" x14ac:dyDescent="0.3">
      <c r="A331" s="1">
        <v>34</v>
      </c>
      <c r="B331" s="1" t="s">
        <v>14</v>
      </c>
      <c r="C331" s="1" t="s">
        <v>472</v>
      </c>
      <c r="D331" s="1" t="s">
        <v>225</v>
      </c>
      <c r="E331" s="1" t="s">
        <v>32</v>
      </c>
      <c r="F331" s="1" t="s">
        <v>29</v>
      </c>
      <c r="G331" s="1" t="s">
        <v>33</v>
      </c>
      <c r="H331" s="1" t="s">
        <v>226</v>
      </c>
      <c r="I331" s="1" t="s">
        <v>26</v>
      </c>
      <c r="J331" s="1">
        <v>20</v>
      </c>
      <c r="K331" s="1">
        <v>1870</v>
      </c>
      <c r="L331" s="1">
        <v>1870</v>
      </c>
      <c r="M331" s="1">
        <v>360000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360000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360000</v>
      </c>
      <c r="AJ331" s="1">
        <v>192</v>
      </c>
    </row>
    <row r="332" spans="1:36" x14ac:dyDescent="0.3">
      <c r="A332" s="1">
        <v>35</v>
      </c>
      <c r="B332" s="1" t="s">
        <v>14</v>
      </c>
      <c r="C332" s="1" t="s">
        <v>472</v>
      </c>
      <c r="D332" s="1" t="s">
        <v>586</v>
      </c>
      <c r="E332" s="1" t="s">
        <v>32</v>
      </c>
      <c r="F332" s="1" t="s">
        <v>29</v>
      </c>
      <c r="G332" s="1" t="s">
        <v>33</v>
      </c>
      <c r="H332" s="1" t="s">
        <v>522</v>
      </c>
      <c r="I332" s="1" t="s">
        <v>26</v>
      </c>
      <c r="J332" s="1">
        <v>22</v>
      </c>
      <c r="K332" s="1">
        <v>1930</v>
      </c>
      <c r="L332" s="1">
        <v>1930</v>
      </c>
      <c r="M332" s="1">
        <v>326000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326000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326000</v>
      </c>
      <c r="AJ332" s="1">
        <v>168</v>
      </c>
    </row>
    <row r="333" spans="1:36" x14ac:dyDescent="0.3">
      <c r="A333" s="1">
        <v>36</v>
      </c>
      <c r="B333" s="1" t="s">
        <v>14</v>
      </c>
      <c r="C333" s="1" t="s">
        <v>472</v>
      </c>
      <c r="D333" s="1" t="s">
        <v>16</v>
      </c>
      <c r="E333" s="1" t="s">
        <v>17</v>
      </c>
      <c r="F333" s="1" t="s">
        <v>29</v>
      </c>
      <c r="G333" s="1" t="s">
        <v>38</v>
      </c>
      <c r="H333" s="1" t="s">
        <v>523</v>
      </c>
      <c r="I333" s="1" t="s">
        <v>21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0</v>
      </c>
      <c r="AJ333" s="1">
        <v>0</v>
      </c>
    </row>
    <row r="334" spans="1:36" x14ac:dyDescent="0.3">
      <c r="A334" s="1">
        <v>37</v>
      </c>
      <c r="B334" s="1" t="s">
        <v>14</v>
      </c>
      <c r="C334" s="1" t="s">
        <v>472</v>
      </c>
      <c r="D334" s="1" t="s">
        <v>16</v>
      </c>
      <c r="E334" s="1" t="s">
        <v>17</v>
      </c>
      <c r="F334" s="1" t="s">
        <v>49</v>
      </c>
      <c r="G334" s="1" t="s">
        <v>221</v>
      </c>
      <c r="H334" s="1" t="s">
        <v>524</v>
      </c>
      <c r="I334" s="1" t="s">
        <v>49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0</v>
      </c>
      <c r="AJ334" s="1">
        <v>0</v>
      </c>
    </row>
    <row r="335" spans="1:36" x14ac:dyDescent="0.3">
      <c r="A335" s="1">
        <v>38</v>
      </c>
      <c r="B335" s="1" t="s">
        <v>14</v>
      </c>
      <c r="C335" s="1" t="s">
        <v>472</v>
      </c>
      <c r="D335" s="1" t="s">
        <v>16</v>
      </c>
      <c r="E335" s="1" t="s">
        <v>17</v>
      </c>
      <c r="F335" s="1" t="s">
        <v>37</v>
      </c>
      <c r="G335" s="1" t="s">
        <v>123</v>
      </c>
      <c r="H335" s="1" t="s">
        <v>525</v>
      </c>
      <c r="I335" s="1" t="s">
        <v>21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x14ac:dyDescent="0.3">
      <c r="A336" s="1">
        <v>39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49</v>
      </c>
      <c r="G336" s="1" t="s">
        <v>101</v>
      </c>
      <c r="H336" s="1" t="s">
        <v>526</v>
      </c>
      <c r="I336" s="1" t="s">
        <v>49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x14ac:dyDescent="0.3">
      <c r="A337" s="1">
        <v>40</v>
      </c>
      <c r="B337" s="1" t="s">
        <v>14</v>
      </c>
      <c r="C337" s="1" t="s">
        <v>472</v>
      </c>
      <c r="D337" s="1" t="s">
        <v>16</v>
      </c>
      <c r="E337" s="1" t="s">
        <v>17</v>
      </c>
      <c r="F337" s="1" t="s">
        <v>29</v>
      </c>
      <c r="G337" s="1" t="s">
        <v>44</v>
      </c>
      <c r="H337" s="1" t="s">
        <v>527</v>
      </c>
      <c r="I337" s="1" t="s">
        <v>21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0</v>
      </c>
      <c r="AJ337" s="1">
        <v>0</v>
      </c>
    </row>
    <row r="338" spans="1:36" x14ac:dyDescent="0.3">
      <c r="A338" s="1">
        <v>41</v>
      </c>
      <c r="B338" s="1" t="s">
        <v>14</v>
      </c>
      <c r="C338" s="1" t="s">
        <v>472</v>
      </c>
      <c r="D338" s="1" t="s">
        <v>16</v>
      </c>
      <c r="E338" s="1" t="s">
        <v>17</v>
      </c>
      <c r="F338" s="1" t="s">
        <v>29</v>
      </c>
      <c r="G338" s="1" t="s">
        <v>44</v>
      </c>
      <c r="H338" s="1" t="s">
        <v>528</v>
      </c>
      <c r="I338" s="1" t="s">
        <v>21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x14ac:dyDescent="0.3">
      <c r="A339" s="1">
        <v>42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29</v>
      </c>
      <c r="G339" s="1" t="s">
        <v>44</v>
      </c>
      <c r="H339" s="1" t="s">
        <v>529</v>
      </c>
      <c r="I339" s="1" t="s">
        <v>21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x14ac:dyDescent="0.3">
      <c r="A340" s="1">
        <v>43</v>
      </c>
      <c r="B340" s="1" t="s">
        <v>14</v>
      </c>
      <c r="C340" s="1" t="s">
        <v>472</v>
      </c>
      <c r="D340" s="1" t="s">
        <v>16</v>
      </c>
      <c r="E340" s="1" t="s">
        <v>17</v>
      </c>
      <c r="F340" s="1" t="s">
        <v>29</v>
      </c>
      <c r="G340" s="1" t="s">
        <v>44</v>
      </c>
      <c r="H340" s="1" t="s">
        <v>530</v>
      </c>
      <c r="I340" s="1" t="s">
        <v>21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x14ac:dyDescent="0.3">
      <c r="A341" s="1">
        <v>44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29</v>
      </c>
      <c r="G341" s="1" t="s">
        <v>44</v>
      </c>
      <c r="H341" s="1" t="s">
        <v>531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x14ac:dyDescent="0.3">
      <c r="A342" s="1">
        <v>45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29</v>
      </c>
      <c r="G342" s="1" t="s">
        <v>44</v>
      </c>
      <c r="H342" s="1" t="s">
        <v>532</v>
      </c>
      <c r="I342" s="1" t="s">
        <v>21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x14ac:dyDescent="0.3">
      <c r="A343" s="1">
        <v>46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37</v>
      </c>
      <c r="G343" s="1" t="s">
        <v>533</v>
      </c>
      <c r="H343" s="1" t="s">
        <v>534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x14ac:dyDescent="0.3">
      <c r="A344" s="1">
        <v>47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18</v>
      </c>
      <c r="G344" s="1" t="s">
        <v>368</v>
      </c>
      <c r="H344" s="1" t="s">
        <v>535</v>
      </c>
      <c r="I344" s="1" t="s">
        <v>21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x14ac:dyDescent="0.3">
      <c r="A345" s="1">
        <v>48</v>
      </c>
      <c r="B345" s="1" t="s">
        <v>14</v>
      </c>
      <c r="C345" s="1" t="s">
        <v>472</v>
      </c>
      <c r="D345" s="1" t="s">
        <v>16</v>
      </c>
      <c r="E345" s="1" t="s">
        <v>17</v>
      </c>
      <c r="F345" s="1" t="s">
        <v>18</v>
      </c>
      <c r="G345" s="1" t="s">
        <v>368</v>
      </c>
      <c r="H345" s="1" t="s">
        <v>536</v>
      </c>
      <c r="I345" s="1" t="s">
        <v>21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0</v>
      </c>
      <c r="AJ345" s="1">
        <v>0</v>
      </c>
    </row>
    <row r="346" spans="1:36" x14ac:dyDescent="0.3">
      <c r="A346" s="1">
        <v>49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18</v>
      </c>
      <c r="G346" s="1" t="s">
        <v>368</v>
      </c>
      <c r="H346" s="1" t="s">
        <v>537</v>
      </c>
      <c r="I346" s="1" t="s">
        <v>21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x14ac:dyDescent="0.3">
      <c r="A347" s="1">
        <v>50</v>
      </c>
      <c r="B347" s="1" t="s">
        <v>14</v>
      </c>
      <c r="C347" s="1" t="s">
        <v>472</v>
      </c>
      <c r="D347" s="1" t="s">
        <v>16</v>
      </c>
      <c r="E347" s="1" t="s">
        <v>17</v>
      </c>
      <c r="F347" s="1" t="s">
        <v>18</v>
      </c>
      <c r="G347" s="1" t="s">
        <v>368</v>
      </c>
      <c r="H347" s="1" t="s">
        <v>538</v>
      </c>
      <c r="I347" s="1" t="s">
        <v>21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x14ac:dyDescent="0.3">
      <c r="A348" s="1">
        <v>51</v>
      </c>
      <c r="B348" s="1" t="s">
        <v>14</v>
      </c>
      <c r="C348" s="1" t="s">
        <v>472</v>
      </c>
      <c r="D348" s="1" t="s">
        <v>16</v>
      </c>
      <c r="E348" s="1" t="s">
        <v>17</v>
      </c>
      <c r="F348" s="1" t="s">
        <v>18</v>
      </c>
      <c r="G348" s="1" t="s">
        <v>368</v>
      </c>
      <c r="H348" s="1" t="s">
        <v>539</v>
      </c>
      <c r="I348" s="1" t="s">
        <v>21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0</v>
      </c>
      <c r="AJ348" s="1">
        <v>0</v>
      </c>
    </row>
    <row r="349" spans="1:36" x14ac:dyDescent="0.3">
      <c r="A349" s="1">
        <v>52</v>
      </c>
      <c r="B349" s="1" t="s">
        <v>14</v>
      </c>
      <c r="C349" s="1" t="s">
        <v>472</v>
      </c>
      <c r="D349" s="1" t="s">
        <v>16</v>
      </c>
      <c r="E349" s="1" t="s">
        <v>17</v>
      </c>
      <c r="F349" s="1" t="s">
        <v>29</v>
      </c>
      <c r="G349" s="1" t="s">
        <v>246</v>
      </c>
      <c r="H349" s="1" t="s">
        <v>540</v>
      </c>
      <c r="I349" s="1" t="s">
        <v>26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7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7">
        <v>0</v>
      </c>
      <c r="AI349" s="7">
        <v>0</v>
      </c>
      <c r="AJ349" s="1">
        <v>0</v>
      </c>
    </row>
    <row r="350" spans="1:36" x14ac:dyDescent="0.3">
      <c r="A350" s="2"/>
      <c r="B350" s="2" t="s">
        <v>47</v>
      </c>
      <c r="C350" s="2" t="s">
        <v>472</v>
      </c>
      <c r="D350" s="2"/>
      <c r="E350" s="2"/>
      <c r="F350" s="2"/>
      <c r="G350" s="2"/>
      <c r="H350" s="2"/>
      <c r="I350" s="2"/>
      <c r="J350" s="2"/>
      <c r="K350" s="2">
        <v>22352</v>
      </c>
      <c r="L350" s="2">
        <v>22352</v>
      </c>
      <c r="M350" s="2">
        <v>2250870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2250870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2250870</v>
      </c>
      <c r="AJ350" s="2"/>
    </row>
    <row r="351" spans="1:36" x14ac:dyDescent="0.3">
      <c r="A351" s="1">
        <v>1</v>
      </c>
      <c r="B351" s="1" t="s">
        <v>14</v>
      </c>
      <c r="C351" s="1" t="s">
        <v>541</v>
      </c>
      <c r="D351" s="1" t="s">
        <v>602</v>
      </c>
      <c r="E351" s="1" t="s">
        <v>17</v>
      </c>
      <c r="F351" s="1" t="s">
        <v>49</v>
      </c>
      <c r="G351" s="1" t="s">
        <v>88</v>
      </c>
      <c r="H351" s="1" t="s">
        <v>95</v>
      </c>
      <c r="I351" s="1" t="s">
        <v>49</v>
      </c>
      <c r="J351" s="1">
        <v>5</v>
      </c>
      <c r="K351" s="1">
        <v>38</v>
      </c>
      <c r="L351" s="1">
        <v>38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7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7">
        <v>0</v>
      </c>
      <c r="AI351" s="7">
        <v>0</v>
      </c>
      <c r="AJ351" s="1">
        <v>0</v>
      </c>
    </row>
    <row r="352" spans="1:36" x14ac:dyDescent="0.3">
      <c r="A352" s="2"/>
      <c r="B352" s="2" t="s">
        <v>47</v>
      </c>
      <c r="C352" s="2" t="s">
        <v>541</v>
      </c>
      <c r="D352" s="2"/>
      <c r="E352" s="2"/>
      <c r="F352" s="2"/>
      <c r="G352" s="2"/>
      <c r="H352" s="2"/>
      <c r="I352" s="2"/>
      <c r="J352" s="2"/>
      <c r="K352" s="2">
        <v>38</v>
      </c>
      <c r="L352" s="2">
        <v>38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/>
    </row>
    <row r="353" spans="1:36" x14ac:dyDescent="0.3">
      <c r="A353" s="1">
        <v>1</v>
      </c>
      <c r="B353" s="1" t="s">
        <v>14</v>
      </c>
      <c r="C353" s="1" t="s">
        <v>545</v>
      </c>
      <c r="D353" s="1" t="s">
        <v>16</v>
      </c>
      <c r="E353" s="1" t="s">
        <v>17</v>
      </c>
      <c r="F353" s="1" t="s">
        <v>29</v>
      </c>
      <c r="G353" s="1" t="s">
        <v>144</v>
      </c>
      <c r="H353" s="1" t="s">
        <v>546</v>
      </c>
      <c r="I353" s="1" t="s">
        <v>21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0</v>
      </c>
      <c r="AJ353" s="1">
        <v>0</v>
      </c>
    </row>
    <row r="354" spans="1:36" x14ac:dyDescent="0.3">
      <c r="A354" s="2"/>
      <c r="B354" s="2" t="s">
        <v>47</v>
      </c>
      <c r="C354" s="2" t="s">
        <v>545</v>
      </c>
      <c r="D354" s="2"/>
      <c r="E354" s="2"/>
      <c r="F354" s="2"/>
      <c r="G354" s="2"/>
      <c r="H354" s="2"/>
      <c r="I354" s="2"/>
      <c r="J354" s="2"/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/>
    </row>
    <row r="355" spans="1:36" x14ac:dyDescent="0.3">
      <c r="A355" s="1">
        <v>1</v>
      </c>
      <c r="B355" s="1" t="s">
        <v>14</v>
      </c>
      <c r="C355" s="1" t="s">
        <v>547</v>
      </c>
      <c r="D355" s="1" t="s">
        <v>16</v>
      </c>
      <c r="E355" s="1" t="s">
        <v>17</v>
      </c>
      <c r="F355" s="1" t="s">
        <v>29</v>
      </c>
      <c r="G355" s="1" t="s">
        <v>44</v>
      </c>
      <c r="H355" s="1" t="s">
        <v>548</v>
      </c>
      <c r="I355" s="1" t="s">
        <v>21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0</v>
      </c>
      <c r="AJ355" s="1">
        <v>0</v>
      </c>
    </row>
    <row r="356" spans="1:36" x14ac:dyDescent="0.3">
      <c r="A356" s="2"/>
      <c r="B356" s="2" t="s">
        <v>47</v>
      </c>
      <c r="C356" s="2" t="s">
        <v>547</v>
      </c>
      <c r="D356" s="2"/>
      <c r="E356" s="2"/>
      <c r="F356" s="2"/>
      <c r="G356" s="2"/>
      <c r="H356" s="2"/>
      <c r="I356" s="2"/>
      <c r="J356" s="2"/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</row>
    <row r="357" spans="1:36" x14ac:dyDescent="0.3">
      <c r="A357" s="1">
        <v>1</v>
      </c>
      <c r="B357" s="1" t="s">
        <v>14</v>
      </c>
      <c r="C357" s="1" t="s">
        <v>549</v>
      </c>
      <c r="D357" s="1" t="s">
        <v>16</v>
      </c>
      <c r="E357" s="1" t="s">
        <v>17</v>
      </c>
      <c r="F357" s="1" t="s">
        <v>29</v>
      </c>
      <c r="G357" s="1" t="s">
        <v>144</v>
      </c>
      <c r="H357" s="1" t="s">
        <v>550</v>
      </c>
      <c r="I357" s="1" t="s">
        <v>21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7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7">
        <v>0</v>
      </c>
      <c r="AI357" s="7">
        <v>0</v>
      </c>
      <c r="AJ357" s="1">
        <v>0</v>
      </c>
    </row>
    <row r="358" spans="1:36" x14ac:dyDescent="0.3">
      <c r="A358" s="2"/>
      <c r="B358" s="2" t="s">
        <v>47</v>
      </c>
      <c r="C358" s="2" t="s">
        <v>549</v>
      </c>
      <c r="D358" s="2"/>
      <c r="E358" s="2"/>
      <c r="F358" s="2"/>
      <c r="G358" s="2"/>
      <c r="H358" s="2"/>
      <c r="I358" s="2"/>
      <c r="J358" s="2"/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/>
    </row>
    <row r="359" spans="1:36" x14ac:dyDescent="0.3">
      <c r="A359" s="2"/>
      <c r="B359" s="2" t="s">
        <v>12</v>
      </c>
      <c r="C359" s="2" t="s">
        <v>14</v>
      </c>
      <c r="D359" s="2"/>
      <c r="E359" s="2"/>
      <c r="F359" s="2"/>
      <c r="G359" s="2"/>
      <c r="H359" s="2"/>
      <c r="I359" s="2"/>
      <c r="J359" s="2"/>
      <c r="K359" s="2">
        <v>242634</v>
      </c>
      <c r="L359" s="2">
        <v>242563</v>
      </c>
      <c r="M359" s="2">
        <v>26892799</v>
      </c>
      <c r="N359" s="2">
        <v>11700</v>
      </c>
      <c r="O359" s="2">
        <v>0</v>
      </c>
      <c r="P359" s="2">
        <v>0</v>
      </c>
      <c r="Q359" s="2">
        <v>43000</v>
      </c>
      <c r="R359" s="2">
        <v>0</v>
      </c>
      <c r="S359" s="2">
        <v>0</v>
      </c>
      <c r="T359" s="2">
        <v>0</v>
      </c>
      <c r="U359" s="2">
        <v>0</v>
      </c>
      <c r="V359" s="2">
        <v>32680</v>
      </c>
      <c r="W359" s="2">
        <v>26980179</v>
      </c>
      <c r="X359" s="2">
        <v>0</v>
      </c>
      <c r="Y359" s="2">
        <v>0</v>
      </c>
      <c r="Z359" s="2">
        <v>2500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2500</v>
      </c>
      <c r="AI359" s="2">
        <v>26982679</v>
      </c>
      <c r="AJ359" s="2"/>
    </row>
    <row r="360" spans="1:36" x14ac:dyDescent="0.3">
      <c r="A360" s="3">
        <v>342</v>
      </c>
      <c r="B360" s="3"/>
      <c r="C360" s="3"/>
      <c r="D360" s="3"/>
      <c r="E360" s="3"/>
      <c r="F360" s="3"/>
      <c r="G360" s="3"/>
      <c r="H360" s="3"/>
      <c r="I360" s="3"/>
      <c r="J360" s="3"/>
      <c r="K360" s="3">
        <v>242634</v>
      </c>
      <c r="L360" s="3">
        <v>242563</v>
      </c>
      <c r="M360" s="3">
        <v>26892799</v>
      </c>
      <c r="N360" s="3">
        <v>11700</v>
      </c>
      <c r="O360" s="3">
        <v>0</v>
      </c>
      <c r="P360" s="3">
        <v>0</v>
      </c>
      <c r="Q360" s="3">
        <v>43000</v>
      </c>
      <c r="R360" s="3">
        <v>0</v>
      </c>
      <c r="S360" s="3">
        <v>0</v>
      </c>
      <c r="T360" s="3">
        <v>0</v>
      </c>
      <c r="U360" s="3">
        <v>0</v>
      </c>
      <c r="V360" s="3">
        <v>32680</v>
      </c>
      <c r="W360" s="3">
        <v>26980179</v>
      </c>
      <c r="X360" s="3">
        <v>0</v>
      </c>
      <c r="Y360" s="3">
        <v>0</v>
      </c>
      <c r="Z360" s="3">
        <v>2500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2500</v>
      </c>
      <c r="AI360" s="3">
        <v>26982679</v>
      </c>
      <c r="AJ360" s="3"/>
    </row>
    <row r="361" spans="1:3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7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7"/>
      <c r="AJ361" s="1"/>
    </row>
  </sheetData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 tint="0.79998168889431442"/>
  </sheetPr>
  <dimension ref="A1:AQ361"/>
  <sheetViews>
    <sheetView topLeftCell="A37" zoomScale="70" zoomScaleNormal="70" workbookViewId="0">
      <selection activeCell="M78" sqref="M78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612</v>
      </c>
      <c r="B1" s="114" t="s">
        <v>613</v>
      </c>
      <c r="C1" s="116" t="s">
        <v>614</v>
      </c>
      <c r="D1" s="116" t="s">
        <v>615</v>
      </c>
      <c r="E1" s="114" t="s">
        <v>616</v>
      </c>
      <c r="F1" s="114" t="s">
        <v>617</v>
      </c>
      <c r="G1" s="114" t="s">
        <v>618</v>
      </c>
      <c r="H1" s="114" t="s">
        <v>619</v>
      </c>
      <c r="I1" s="114" t="s">
        <v>620</v>
      </c>
      <c r="J1" s="114" t="s">
        <v>621</v>
      </c>
      <c r="K1" s="115" t="s">
        <v>622</v>
      </c>
      <c r="L1" s="115" t="s">
        <v>623</v>
      </c>
      <c r="M1" s="110" t="s">
        <v>624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625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626</v>
      </c>
      <c r="AJ1" s="113" t="s">
        <v>627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638</v>
      </c>
      <c r="AI2" s="113"/>
      <c r="AJ2" s="113" t="s">
        <v>639</v>
      </c>
    </row>
    <row r="3" spans="1:43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28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12</v>
      </c>
      <c r="K6" s="1">
        <v>811</v>
      </c>
      <c r="L6" s="1">
        <v>811</v>
      </c>
      <c r="M6" s="1">
        <v>50000</v>
      </c>
      <c r="N6" s="1">
        <v>0</v>
      </c>
      <c r="O6" s="1">
        <v>0</v>
      </c>
      <c r="P6" s="1">
        <v>0</v>
      </c>
      <c r="Q6" s="1">
        <v>42000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92000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92000</v>
      </c>
      <c r="AJ6" s="1">
        <v>61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553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11</v>
      </c>
      <c r="K7" s="1">
        <v>925</v>
      </c>
      <c r="L7" s="1">
        <v>925</v>
      </c>
      <c r="M7" s="1">
        <v>150000</v>
      </c>
      <c r="N7" s="1">
        <v>0</v>
      </c>
      <c r="O7" s="1">
        <v>0</v>
      </c>
      <c r="P7" s="1">
        <v>0</v>
      </c>
      <c r="Q7" s="1">
        <v>60000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210000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210000</v>
      </c>
      <c r="AJ7" s="1">
        <v>162</v>
      </c>
    </row>
    <row r="8" spans="1:43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x14ac:dyDescent="0.3">
      <c r="A12" s="1">
        <v>10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0</v>
      </c>
      <c r="AJ12" s="1">
        <v>0</v>
      </c>
    </row>
    <row r="13" spans="1:43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1736</v>
      </c>
      <c r="L14" s="2">
        <v>1736</v>
      </c>
      <c r="M14" s="2">
        <v>200000</v>
      </c>
      <c r="N14" s="2">
        <v>0</v>
      </c>
      <c r="O14" s="2">
        <v>0</v>
      </c>
      <c r="P14" s="2">
        <v>0</v>
      </c>
      <c r="Q14" s="2">
        <v>102000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302000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302000</v>
      </c>
      <c r="AJ14" s="2"/>
    </row>
    <row r="15" spans="1:43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17</v>
      </c>
      <c r="K17" s="1">
        <v>992</v>
      </c>
      <c r="L17" s="1">
        <v>992</v>
      </c>
      <c r="M17" s="1">
        <v>100000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100000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100000</v>
      </c>
      <c r="AJ17" s="1">
        <v>100</v>
      </c>
    </row>
    <row r="18" spans="1:36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16</v>
      </c>
      <c r="K19" s="1">
        <v>1140</v>
      </c>
      <c r="L19" s="1">
        <v>1140</v>
      </c>
      <c r="M19" s="1">
        <v>170000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170000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170000</v>
      </c>
      <c r="AJ19" s="1">
        <v>149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2132</v>
      </c>
      <c r="L20" s="2">
        <v>2132</v>
      </c>
      <c r="M20" s="2">
        <v>270000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270000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270000</v>
      </c>
      <c r="AJ20" s="2"/>
    </row>
    <row r="21" spans="1:36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x14ac:dyDescent="0.3">
      <c r="A33" s="1">
        <v>13</v>
      </c>
      <c r="B33" s="1" t="s">
        <v>14</v>
      </c>
      <c r="C33" s="1" t="s">
        <v>60</v>
      </c>
      <c r="D33" s="1" t="s">
        <v>103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21</v>
      </c>
      <c r="K33" s="1">
        <v>2429</v>
      </c>
      <c r="L33" s="1">
        <v>2429</v>
      </c>
      <c r="M33" s="1">
        <v>331600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331600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331600</v>
      </c>
      <c r="AJ33" s="1">
        <v>136</v>
      </c>
    </row>
    <row r="34" spans="1:36" x14ac:dyDescent="0.3">
      <c r="A34" s="1">
        <v>14</v>
      </c>
      <c r="B34" s="1" t="s">
        <v>14</v>
      </c>
      <c r="C34" s="1" t="s">
        <v>60</v>
      </c>
      <c r="D34" s="1" t="s">
        <v>78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20</v>
      </c>
      <c r="K34" s="1">
        <v>2858</v>
      </c>
      <c r="L34" s="1">
        <v>2858</v>
      </c>
      <c r="M34" s="1">
        <v>322000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322000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322000</v>
      </c>
      <c r="AJ34" s="1">
        <v>112</v>
      </c>
    </row>
    <row r="35" spans="1:36" x14ac:dyDescent="0.3">
      <c r="A35" s="1">
        <v>15</v>
      </c>
      <c r="B35" s="1" t="s">
        <v>14</v>
      </c>
      <c r="C35" s="1" t="s">
        <v>60</v>
      </c>
      <c r="D35" s="1" t="s">
        <v>81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22</v>
      </c>
      <c r="K35" s="1">
        <v>3729</v>
      </c>
      <c r="L35" s="1">
        <v>3729</v>
      </c>
      <c r="M35" s="1">
        <v>400000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400000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400000</v>
      </c>
      <c r="AJ35" s="1">
        <v>107</v>
      </c>
    </row>
    <row r="36" spans="1:36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16</v>
      </c>
      <c r="E37" s="1" t="s">
        <v>17</v>
      </c>
      <c r="F37" s="1" t="s">
        <v>29</v>
      </c>
      <c r="G37" s="1" t="s">
        <v>85</v>
      </c>
      <c r="H37" s="1" t="s">
        <v>86</v>
      </c>
      <c r="I37" s="1" t="s">
        <v>26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0</v>
      </c>
      <c r="AJ37" s="1">
        <v>0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87</v>
      </c>
      <c r="E38" s="1" t="s">
        <v>17</v>
      </c>
      <c r="F38" s="1" t="s">
        <v>49</v>
      </c>
      <c r="G38" s="1" t="s">
        <v>88</v>
      </c>
      <c r="H38" s="1" t="s">
        <v>89</v>
      </c>
      <c r="I38" s="1" t="s">
        <v>49</v>
      </c>
      <c r="J38" s="1">
        <v>9</v>
      </c>
      <c r="K38" s="1">
        <v>386</v>
      </c>
      <c r="L38" s="1">
        <v>386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0</v>
      </c>
      <c r="AJ38" s="1">
        <v>0</v>
      </c>
    </row>
    <row r="39" spans="1:36" x14ac:dyDescent="0.3">
      <c r="A39" s="1">
        <v>19</v>
      </c>
      <c r="B39" s="1" t="s">
        <v>14</v>
      </c>
      <c r="C39" s="1" t="s">
        <v>60</v>
      </c>
      <c r="D39" s="1" t="s">
        <v>131</v>
      </c>
      <c r="E39" s="1" t="s">
        <v>17</v>
      </c>
      <c r="F39" s="1" t="s">
        <v>49</v>
      </c>
      <c r="G39" s="1" t="s">
        <v>88</v>
      </c>
      <c r="H39" s="1" t="s">
        <v>91</v>
      </c>
      <c r="I39" s="1" t="s">
        <v>49</v>
      </c>
      <c r="J39" s="1">
        <v>20</v>
      </c>
      <c r="K39" s="1">
        <v>1714</v>
      </c>
      <c r="L39" s="1">
        <v>1714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92</v>
      </c>
      <c r="E40" s="1" t="s">
        <v>17</v>
      </c>
      <c r="F40" s="1" t="s">
        <v>49</v>
      </c>
      <c r="G40" s="1" t="s">
        <v>88</v>
      </c>
      <c r="H40" s="1" t="s">
        <v>93</v>
      </c>
      <c r="I40" s="1" t="s">
        <v>49</v>
      </c>
      <c r="J40" s="1">
        <v>20</v>
      </c>
      <c r="K40" s="1">
        <v>2358</v>
      </c>
      <c r="L40" s="1">
        <v>2358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0</v>
      </c>
      <c r="AJ40" s="1">
        <v>0</v>
      </c>
    </row>
    <row r="41" spans="1:36" x14ac:dyDescent="0.3">
      <c r="A41" s="1">
        <v>21</v>
      </c>
      <c r="B41" s="1" t="s">
        <v>14</v>
      </c>
      <c r="C41" s="1" t="s">
        <v>60</v>
      </c>
      <c r="D41" s="1" t="s">
        <v>117</v>
      </c>
      <c r="E41" s="1" t="s">
        <v>17</v>
      </c>
      <c r="F41" s="1" t="s">
        <v>49</v>
      </c>
      <c r="G41" s="1" t="s">
        <v>88</v>
      </c>
      <c r="H41" s="1" t="s">
        <v>95</v>
      </c>
      <c r="I41" s="1" t="s">
        <v>49</v>
      </c>
      <c r="J41" s="1">
        <v>12</v>
      </c>
      <c r="K41" s="1">
        <v>1186</v>
      </c>
      <c r="L41" s="1">
        <v>1186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0</v>
      </c>
      <c r="AJ41" s="1">
        <v>0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554</v>
      </c>
      <c r="E42" s="1" t="s">
        <v>17</v>
      </c>
      <c r="F42" s="1" t="s">
        <v>29</v>
      </c>
      <c r="G42" s="1" t="s">
        <v>30</v>
      </c>
      <c r="H42" s="1" t="s">
        <v>97</v>
      </c>
      <c r="I42" s="1" t="s">
        <v>26</v>
      </c>
      <c r="J42" s="1">
        <v>20</v>
      </c>
      <c r="K42" s="1">
        <v>3300</v>
      </c>
      <c r="L42" s="1">
        <v>3300</v>
      </c>
      <c r="M42" s="1">
        <v>420000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420000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420000</v>
      </c>
      <c r="AJ42" s="1">
        <v>127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16</v>
      </c>
      <c r="E43" s="1" t="s">
        <v>17</v>
      </c>
      <c r="F43" s="1" t="s">
        <v>29</v>
      </c>
      <c r="G43" s="1" t="s">
        <v>98</v>
      </c>
      <c r="H43" s="1" t="s">
        <v>99</v>
      </c>
      <c r="I43" s="1" t="s">
        <v>26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0</v>
      </c>
      <c r="AJ43" s="1">
        <v>0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521</v>
      </c>
      <c r="E44" s="1" t="s">
        <v>17</v>
      </c>
      <c r="F44" s="1" t="s">
        <v>49</v>
      </c>
      <c r="G44" s="1" t="s">
        <v>101</v>
      </c>
      <c r="H44" s="1" t="s">
        <v>544</v>
      </c>
      <c r="I44" s="1" t="s">
        <v>49</v>
      </c>
      <c r="J44" s="1">
        <v>20</v>
      </c>
      <c r="K44" s="1">
        <v>2188</v>
      </c>
      <c r="L44" s="1">
        <v>2188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0</v>
      </c>
      <c r="AJ44" s="1">
        <v>0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100</v>
      </c>
      <c r="E45" s="1" t="s">
        <v>17</v>
      </c>
      <c r="F45" s="1" t="s">
        <v>49</v>
      </c>
      <c r="G45" s="1" t="s">
        <v>101</v>
      </c>
      <c r="H45" s="1" t="s">
        <v>102</v>
      </c>
      <c r="I45" s="1" t="s">
        <v>49</v>
      </c>
      <c r="J45" s="1">
        <v>16</v>
      </c>
      <c r="K45" s="1">
        <v>1695</v>
      </c>
      <c r="L45" s="1">
        <v>1695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0</v>
      </c>
      <c r="AJ45" s="1">
        <v>0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106</v>
      </c>
      <c r="E46" s="1" t="s">
        <v>17</v>
      </c>
      <c r="F46" s="1" t="s">
        <v>18</v>
      </c>
      <c r="G46" s="1" t="s">
        <v>107</v>
      </c>
      <c r="H46" s="1" t="s">
        <v>108</v>
      </c>
      <c r="I46" s="1" t="s">
        <v>21</v>
      </c>
      <c r="J46" s="1">
        <v>7</v>
      </c>
      <c r="K46" s="1">
        <v>300</v>
      </c>
      <c r="L46" s="1">
        <v>300</v>
      </c>
      <c r="M46" s="1">
        <v>50000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50000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50000</v>
      </c>
      <c r="AJ46" s="1">
        <v>166</v>
      </c>
    </row>
    <row r="47" spans="1:36" x14ac:dyDescent="0.3">
      <c r="A47" s="1">
        <v>27</v>
      </c>
      <c r="B47" s="1" t="s">
        <v>14</v>
      </c>
      <c r="C47" s="1" t="s">
        <v>60</v>
      </c>
      <c r="D47" s="1" t="s">
        <v>109</v>
      </c>
      <c r="E47" s="1" t="s">
        <v>17</v>
      </c>
      <c r="F47" s="1" t="s">
        <v>18</v>
      </c>
      <c r="G47" s="1" t="s">
        <v>107</v>
      </c>
      <c r="H47" s="1" t="s">
        <v>110</v>
      </c>
      <c r="I47" s="1" t="s">
        <v>21</v>
      </c>
      <c r="J47" s="1">
        <v>21</v>
      </c>
      <c r="K47" s="1">
        <v>3176</v>
      </c>
      <c r="L47" s="1">
        <v>3176</v>
      </c>
      <c r="M47" s="1">
        <v>350000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350000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350000</v>
      </c>
      <c r="AJ47" s="1">
        <v>110</v>
      </c>
    </row>
    <row r="48" spans="1:36" x14ac:dyDescent="0.3">
      <c r="A48" s="1">
        <v>28</v>
      </c>
      <c r="B48" s="1" t="s">
        <v>14</v>
      </c>
      <c r="C48" s="1" t="s">
        <v>60</v>
      </c>
      <c r="D48" s="1" t="s">
        <v>111</v>
      </c>
      <c r="E48" s="1" t="s">
        <v>17</v>
      </c>
      <c r="F48" s="1" t="s">
        <v>40</v>
      </c>
      <c r="G48" s="1" t="s">
        <v>55</v>
      </c>
      <c r="H48" s="1" t="s">
        <v>112</v>
      </c>
      <c r="I48" s="1" t="s">
        <v>21</v>
      </c>
      <c r="J48" s="1">
        <v>20</v>
      </c>
      <c r="K48" s="1">
        <v>2611</v>
      </c>
      <c r="L48" s="1">
        <v>2611</v>
      </c>
      <c r="M48" s="1">
        <v>339000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339000</v>
      </c>
      <c r="X48" s="1">
        <v>0</v>
      </c>
      <c r="Y48" s="1">
        <v>0</v>
      </c>
      <c r="Z48" s="1">
        <v>3800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3800</v>
      </c>
      <c r="AI48" s="7">
        <v>342800</v>
      </c>
      <c r="AJ48" s="1">
        <v>129</v>
      </c>
    </row>
    <row r="49" spans="1:36" x14ac:dyDescent="0.3">
      <c r="A49" s="1">
        <v>29</v>
      </c>
      <c r="B49" s="1" t="s">
        <v>14</v>
      </c>
      <c r="C49" s="1" t="s">
        <v>60</v>
      </c>
      <c r="D49" s="1" t="s">
        <v>113</v>
      </c>
      <c r="E49" s="1" t="s">
        <v>17</v>
      </c>
      <c r="F49" s="1" t="s">
        <v>29</v>
      </c>
      <c r="G49" s="1" t="s">
        <v>61</v>
      </c>
      <c r="H49" s="1" t="s">
        <v>114</v>
      </c>
      <c r="I49" s="1" t="s">
        <v>26</v>
      </c>
      <c r="J49" s="1">
        <v>22</v>
      </c>
      <c r="K49" s="1">
        <v>3358</v>
      </c>
      <c r="L49" s="1">
        <v>3358</v>
      </c>
      <c r="M49" s="1">
        <v>360000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360000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360000</v>
      </c>
      <c r="AJ49" s="1">
        <v>107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140</v>
      </c>
      <c r="E50" s="1" t="s">
        <v>17</v>
      </c>
      <c r="F50" s="1" t="s">
        <v>29</v>
      </c>
      <c r="G50" s="1" t="s">
        <v>61</v>
      </c>
      <c r="H50" s="1" t="s">
        <v>116</v>
      </c>
      <c r="I50" s="1" t="s">
        <v>26</v>
      </c>
      <c r="J50" s="1">
        <v>22</v>
      </c>
      <c r="K50" s="1">
        <v>2163</v>
      </c>
      <c r="L50" s="1">
        <v>2163</v>
      </c>
      <c r="M50" s="1">
        <v>280000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280000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280000</v>
      </c>
      <c r="AJ50" s="1">
        <v>129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117</v>
      </c>
      <c r="E51" s="1" t="s">
        <v>32</v>
      </c>
      <c r="F51" s="1" t="s">
        <v>118</v>
      </c>
      <c r="G51" s="1" t="s">
        <v>119</v>
      </c>
      <c r="H51" s="1" t="s">
        <v>120</v>
      </c>
      <c r="I51" s="1" t="s">
        <v>26</v>
      </c>
      <c r="J51" s="1">
        <v>2</v>
      </c>
      <c r="K51" s="1">
        <v>140</v>
      </c>
      <c r="L51" s="1">
        <v>140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0</v>
      </c>
      <c r="AJ51" s="1">
        <v>0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16</v>
      </c>
      <c r="E52" s="1" t="s">
        <v>17</v>
      </c>
      <c r="F52" s="1" t="s">
        <v>37</v>
      </c>
      <c r="G52" s="1" t="s">
        <v>121</v>
      </c>
      <c r="H52" s="1" t="s">
        <v>122</v>
      </c>
      <c r="I52" s="1" t="s">
        <v>21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0</v>
      </c>
      <c r="AJ52" s="1">
        <v>0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16</v>
      </c>
      <c r="E53" s="1" t="s">
        <v>17</v>
      </c>
      <c r="F53" s="1" t="s">
        <v>40</v>
      </c>
      <c r="G53" s="1" t="s">
        <v>123</v>
      </c>
      <c r="H53" s="1" t="s">
        <v>124</v>
      </c>
      <c r="I53" s="1" t="s">
        <v>21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0</v>
      </c>
      <c r="AJ53" s="1">
        <v>0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16</v>
      </c>
      <c r="E54" s="1" t="s">
        <v>17</v>
      </c>
      <c r="F54" s="1" t="s">
        <v>37</v>
      </c>
      <c r="G54" s="1" t="s">
        <v>121</v>
      </c>
      <c r="H54" s="1" t="s">
        <v>125</v>
      </c>
      <c r="I54" s="1" t="s">
        <v>26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0</v>
      </c>
      <c r="AJ54" s="1">
        <v>0</v>
      </c>
    </row>
    <row r="55" spans="1:36" x14ac:dyDescent="0.3">
      <c r="A55" s="1">
        <v>35</v>
      </c>
      <c r="B55" s="1" t="s">
        <v>14</v>
      </c>
      <c r="C55" s="1" t="s">
        <v>60</v>
      </c>
      <c r="D55" s="1" t="s">
        <v>201</v>
      </c>
      <c r="E55" s="1" t="s">
        <v>17</v>
      </c>
      <c r="F55" s="1" t="s">
        <v>49</v>
      </c>
      <c r="G55" s="1" t="s">
        <v>101</v>
      </c>
      <c r="H55" s="1" t="s">
        <v>127</v>
      </c>
      <c r="I55" s="1" t="s">
        <v>49</v>
      </c>
      <c r="J55" s="1">
        <v>21</v>
      </c>
      <c r="K55" s="1">
        <v>2137</v>
      </c>
      <c r="L55" s="1">
        <v>2056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0</v>
      </c>
      <c r="AJ55" s="1">
        <v>0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555</v>
      </c>
      <c r="E56" s="1" t="s">
        <v>17</v>
      </c>
      <c r="F56" s="1" t="s">
        <v>29</v>
      </c>
      <c r="G56" s="1" t="s">
        <v>129</v>
      </c>
      <c r="H56" s="1" t="s">
        <v>130</v>
      </c>
      <c r="I56" s="1" t="s">
        <v>21</v>
      </c>
      <c r="J56" s="1">
        <v>22</v>
      </c>
      <c r="K56" s="1">
        <v>1662</v>
      </c>
      <c r="L56" s="1">
        <v>1662</v>
      </c>
      <c r="M56" s="1">
        <v>300000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300000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300000</v>
      </c>
      <c r="AJ56" s="1">
        <v>180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556</v>
      </c>
      <c r="E57" s="1" t="s">
        <v>17</v>
      </c>
      <c r="F57" s="1" t="s">
        <v>29</v>
      </c>
      <c r="G57" s="1" t="s">
        <v>129</v>
      </c>
      <c r="H57" s="1" t="s">
        <v>132</v>
      </c>
      <c r="I57" s="1" t="s">
        <v>21</v>
      </c>
      <c r="J57" s="1">
        <v>23</v>
      </c>
      <c r="K57" s="1">
        <v>3836</v>
      </c>
      <c r="L57" s="1">
        <v>3836</v>
      </c>
      <c r="M57" s="1">
        <v>631925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631925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631925</v>
      </c>
      <c r="AJ57" s="1">
        <v>164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16</v>
      </c>
      <c r="E58" s="1" t="s">
        <v>17</v>
      </c>
      <c r="F58" s="1" t="s">
        <v>29</v>
      </c>
      <c r="G58" s="1" t="s">
        <v>85</v>
      </c>
      <c r="H58" s="1" t="s">
        <v>133</v>
      </c>
      <c r="I58" s="1" t="s">
        <v>26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0</v>
      </c>
      <c r="AJ58" s="1">
        <v>0</v>
      </c>
    </row>
    <row r="59" spans="1:36" x14ac:dyDescent="0.3">
      <c r="A59" s="1">
        <v>39</v>
      </c>
      <c r="B59" s="1" t="s">
        <v>14</v>
      </c>
      <c r="C59" s="1" t="s">
        <v>60</v>
      </c>
      <c r="D59" s="1" t="s">
        <v>134</v>
      </c>
      <c r="E59" s="1" t="s">
        <v>17</v>
      </c>
      <c r="F59" s="1" t="s">
        <v>29</v>
      </c>
      <c r="G59" s="1" t="s">
        <v>61</v>
      </c>
      <c r="H59" s="1" t="s">
        <v>135</v>
      </c>
      <c r="I59" s="1" t="s">
        <v>26</v>
      </c>
      <c r="J59" s="1">
        <v>23</v>
      </c>
      <c r="K59" s="1">
        <v>3233</v>
      </c>
      <c r="L59" s="1">
        <v>3233</v>
      </c>
      <c r="M59" s="1">
        <v>400000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400000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400000</v>
      </c>
      <c r="AJ59" s="1">
        <v>123</v>
      </c>
    </row>
    <row r="60" spans="1:36" x14ac:dyDescent="0.3">
      <c r="A60" s="1">
        <v>40</v>
      </c>
      <c r="B60" s="1" t="s">
        <v>14</v>
      </c>
      <c r="C60" s="1" t="s">
        <v>60</v>
      </c>
      <c r="D60" s="1" t="s">
        <v>136</v>
      </c>
      <c r="E60" s="1" t="s">
        <v>32</v>
      </c>
      <c r="F60" s="1" t="s">
        <v>29</v>
      </c>
      <c r="G60" s="1" t="s">
        <v>33</v>
      </c>
      <c r="H60" s="1" t="s">
        <v>137</v>
      </c>
      <c r="I60" s="1" t="s">
        <v>26</v>
      </c>
      <c r="J60" s="1">
        <v>22</v>
      </c>
      <c r="K60" s="1">
        <v>2045</v>
      </c>
      <c r="L60" s="1">
        <v>2045</v>
      </c>
      <c r="M60" s="1">
        <v>240000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240000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240000</v>
      </c>
      <c r="AJ60" s="1">
        <v>117</v>
      </c>
    </row>
    <row r="61" spans="1:36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138</v>
      </c>
      <c r="H61" s="1" t="s">
        <v>139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16</v>
      </c>
      <c r="E62" s="1" t="s">
        <v>17</v>
      </c>
      <c r="F62" s="1" t="s">
        <v>29</v>
      </c>
      <c r="G62" s="1" t="s">
        <v>98</v>
      </c>
      <c r="H62" s="1" t="s">
        <v>141</v>
      </c>
      <c r="I62" s="1" t="s">
        <v>26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0</v>
      </c>
      <c r="AJ62" s="1">
        <v>0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78</v>
      </c>
      <c r="E63" s="1" t="s">
        <v>17</v>
      </c>
      <c r="F63" s="1" t="s">
        <v>29</v>
      </c>
      <c r="G63" s="1" t="s">
        <v>61</v>
      </c>
      <c r="H63" s="1" t="s">
        <v>142</v>
      </c>
      <c r="I63" s="1" t="s">
        <v>26</v>
      </c>
      <c r="J63" s="1">
        <v>2</v>
      </c>
      <c r="K63" s="1">
        <v>146</v>
      </c>
      <c r="L63" s="1">
        <v>146</v>
      </c>
      <c r="M63" s="1">
        <v>30000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30000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30000</v>
      </c>
      <c r="AJ63" s="1">
        <v>205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16</v>
      </c>
      <c r="E64" s="1" t="s">
        <v>32</v>
      </c>
      <c r="F64" s="1" t="s">
        <v>29</v>
      </c>
      <c r="G64" s="1" t="s">
        <v>33</v>
      </c>
      <c r="H64" s="1" t="s">
        <v>143</v>
      </c>
      <c r="I64" s="1" t="s">
        <v>26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0</v>
      </c>
      <c r="AJ64" s="1">
        <v>0</v>
      </c>
    </row>
    <row r="65" spans="1:36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17</v>
      </c>
      <c r="F65" s="1" t="s">
        <v>29</v>
      </c>
      <c r="G65" s="1" t="s">
        <v>144</v>
      </c>
      <c r="H65" s="1" t="s">
        <v>145</v>
      </c>
      <c r="I65" s="1" t="s">
        <v>21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x14ac:dyDescent="0.3">
      <c r="A66" s="1">
        <v>46</v>
      </c>
      <c r="B66" s="1" t="s">
        <v>14</v>
      </c>
      <c r="C66" s="1" t="s">
        <v>60</v>
      </c>
      <c r="D66" s="1" t="s">
        <v>16</v>
      </c>
      <c r="E66" s="1" t="s">
        <v>17</v>
      </c>
      <c r="F66" s="1" t="s">
        <v>29</v>
      </c>
      <c r="G66" s="1" t="s">
        <v>61</v>
      </c>
      <c r="H66" s="1" t="s">
        <v>146</v>
      </c>
      <c r="I66" s="1" t="s">
        <v>26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0</v>
      </c>
      <c r="AJ66" s="1">
        <v>0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16</v>
      </c>
      <c r="E67" s="1" t="s">
        <v>17</v>
      </c>
      <c r="F67" s="1" t="s">
        <v>29</v>
      </c>
      <c r="G67" s="1" t="s">
        <v>61</v>
      </c>
      <c r="H67" s="1" t="s">
        <v>147</v>
      </c>
      <c r="I67" s="1" t="s">
        <v>26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0</v>
      </c>
      <c r="AJ67" s="1">
        <v>0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16</v>
      </c>
      <c r="E68" s="1" t="s">
        <v>17</v>
      </c>
      <c r="F68" s="1" t="s">
        <v>29</v>
      </c>
      <c r="G68" s="1" t="s">
        <v>61</v>
      </c>
      <c r="H68" s="1" t="s">
        <v>148</v>
      </c>
      <c r="I68" s="1" t="s">
        <v>26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0</v>
      </c>
      <c r="AJ68" s="1">
        <v>0</v>
      </c>
    </row>
    <row r="69" spans="1:36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29</v>
      </c>
      <c r="G69" s="1" t="s">
        <v>61</v>
      </c>
      <c r="H69" s="1" t="s">
        <v>149</v>
      </c>
      <c r="I69" s="1" t="s">
        <v>26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29</v>
      </c>
      <c r="G70" s="1" t="s">
        <v>150</v>
      </c>
      <c r="H70" s="1" t="s">
        <v>151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152</v>
      </c>
      <c r="G71" s="1" t="s">
        <v>153</v>
      </c>
      <c r="H71" s="1" t="s">
        <v>154</v>
      </c>
      <c r="I71" s="1" t="s">
        <v>21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16</v>
      </c>
      <c r="E72" s="1" t="s">
        <v>17</v>
      </c>
      <c r="F72" s="1" t="s">
        <v>37</v>
      </c>
      <c r="G72" s="1" t="s">
        <v>155</v>
      </c>
      <c r="H72" s="1" t="s">
        <v>156</v>
      </c>
      <c r="I72" s="1" t="s">
        <v>21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0</v>
      </c>
      <c r="AJ72" s="1">
        <v>0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16</v>
      </c>
      <c r="E73" s="1" t="s">
        <v>17</v>
      </c>
      <c r="F73" s="1" t="s">
        <v>29</v>
      </c>
      <c r="G73" s="1" t="s">
        <v>44</v>
      </c>
      <c r="H73" s="1" t="s">
        <v>157</v>
      </c>
      <c r="I73" s="1" t="s">
        <v>21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0</v>
      </c>
      <c r="AJ73" s="1">
        <v>0</v>
      </c>
    </row>
    <row r="74" spans="1:36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44</v>
      </c>
      <c r="H74" s="1" t="s">
        <v>158</v>
      </c>
      <c r="I74" s="1" t="s">
        <v>21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44</v>
      </c>
      <c r="H75" s="1" t="s">
        <v>159</v>
      </c>
      <c r="I75" s="1" t="s">
        <v>21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x14ac:dyDescent="0.3">
      <c r="A76" s="1">
        <v>56</v>
      </c>
      <c r="B76" s="1" t="s">
        <v>14</v>
      </c>
      <c r="C76" s="1" t="s">
        <v>60</v>
      </c>
      <c r="D76" s="1" t="s">
        <v>16</v>
      </c>
      <c r="E76" s="1" t="s">
        <v>17</v>
      </c>
      <c r="F76" s="1" t="s">
        <v>29</v>
      </c>
      <c r="G76" s="1" t="s">
        <v>85</v>
      </c>
      <c r="H76" s="1" t="s">
        <v>160</v>
      </c>
      <c r="I76" s="1" t="s">
        <v>26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0</v>
      </c>
      <c r="AJ76" s="1">
        <v>0</v>
      </c>
    </row>
    <row r="77" spans="1:36" x14ac:dyDescent="0.3">
      <c r="A77" s="1">
        <v>57</v>
      </c>
      <c r="B77" s="1" t="s">
        <v>14</v>
      </c>
      <c r="C77" s="1" t="s">
        <v>60</v>
      </c>
      <c r="D77" s="1" t="s">
        <v>16</v>
      </c>
      <c r="E77" s="1" t="s">
        <v>17</v>
      </c>
      <c r="F77" s="1" t="s">
        <v>29</v>
      </c>
      <c r="G77" s="1" t="s">
        <v>161</v>
      </c>
      <c r="H77" s="1" t="s">
        <v>162</v>
      </c>
      <c r="I77" s="1" t="s">
        <v>26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7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7">
        <v>0</v>
      </c>
      <c r="AI77" s="7">
        <v>0</v>
      </c>
      <c r="AJ77" s="1">
        <v>0</v>
      </c>
    </row>
    <row r="78" spans="1:36" x14ac:dyDescent="0.3">
      <c r="A78" s="2"/>
      <c r="B78" s="2" t="s">
        <v>47</v>
      </c>
      <c r="C78" s="2" t="s">
        <v>60</v>
      </c>
      <c r="D78" s="2"/>
      <c r="E78" s="2"/>
      <c r="F78" s="2"/>
      <c r="G78" s="2"/>
      <c r="H78" s="2"/>
      <c r="I78" s="2"/>
      <c r="J78" s="2"/>
      <c r="K78" s="2">
        <v>46650</v>
      </c>
      <c r="L78" s="2">
        <v>46569</v>
      </c>
      <c r="M78" s="2">
        <v>4454525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4454525</v>
      </c>
      <c r="X78" s="2">
        <v>0</v>
      </c>
      <c r="Y78" s="2">
        <v>0</v>
      </c>
      <c r="Z78" s="2">
        <v>3800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3800</v>
      </c>
      <c r="AI78" s="2">
        <v>4458325</v>
      </c>
      <c r="AJ78" s="2"/>
    </row>
    <row r="79" spans="1:36" x14ac:dyDescent="0.3">
      <c r="A79" s="1">
        <v>1</v>
      </c>
      <c r="B79" s="1" t="s">
        <v>14</v>
      </c>
      <c r="C79" s="1" t="s">
        <v>163</v>
      </c>
      <c r="D79" s="1" t="s">
        <v>16</v>
      </c>
      <c r="E79" s="1" t="s">
        <v>32</v>
      </c>
      <c r="F79" s="1" t="s">
        <v>118</v>
      </c>
      <c r="G79" s="1" t="s">
        <v>164</v>
      </c>
      <c r="H79" s="1" t="s">
        <v>165</v>
      </c>
      <c r="I79" s="1" t="s">
        <v>26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x14ac:dyDescent="0.3">
      <c r="A80" s="1">
        <v>2</v>
      </c>
      <c r="B80" s="1" t="s">
        <v>14</v>
      </c>
      <c r="C80" s="1" t="s">
        <v>163</v>
      </c>
      <c r="D80" s="1" t="s">
        <v>16</v>
      </c>
      <c r="E80" s="1" t="s">
        <v>17</v>
      </c>
      <c r="F80" s="1" t="s">
        <v>18</v>
      </c>
      <c r="G80" s="1" t="s">
        <v>19</v>
      </c>
      <c r="H80" s="1" t="s">
        <v>166</v>
      </c>
      <c r="I80" s="1" t="s">
        <v>21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x14ac:dyDescent="0.3">
      <c r="A81" s="1">
        <v>3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49</v>
      </c>
      <c r="G81" s="1" t="s">
        <v>63</v>
      </c>
      <c r="H81" s="1" t="s">
        <v>167</v>
      </c>
      <c r="I81" s="1" t="s">
        <v>49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x14ac:dyDescent="0.3">
      <c r="A82" s="1">
        <v>4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49</v>
      </c>
      <c r="G82" s="1" t="s">
        <v>63</v>
      </c>
      <c r="H82" s="1" t="s">
        <v>168</v>
      </c>
      <c r="I82" s="1" t="s">
        <v>49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x14ac:dyDescent="0.3">
      <c r="A83" s="1">
        <v>5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49</v>
      </c>
      <c r="G83" s="1" t="s">
        <v>63</v>
      </c>
      <c r="H83" s="1" t="s">
        <v>169</v>
      </c>
      <c r="I83" s="1" t="s">
        <v>49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x14ac:dyDescent="0.3">
      <c r="A84" s="1">
        <v>6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170</v>
      </c>
      <c r="I84" s="1" t="s">
        <v>21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x14ac:dyDescent="0.3">
      <c r="A85" s="1">
        <v>7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171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x14ac:dyDescent="0.3">
      <c r="A86" s="1">
        <v>8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172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x14ac:dyDescent="0.3">
      <c r="A87" s="1">
        <v>9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18</v>
      </c>
      <c r="G87" s="1" t="s">
        <v>19</v>
      </c>
      <c r="H87" s="1" t="s">
        <v>173</v>
      </c>
      <c r="I87" s="1" t="s">
        <v>21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x14ac:dyDescent="0.3">
      <c r="A88" s="1">
        <v>10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29</v>
      </c>
      <c r="G88" s="1" t="s">
        <v>61</v>
      </c>
      <c r="H88" s="1" t="s">
        <v>174</v>
      </c>
      <c r="I88" s="1" t="s">
        <v>26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x14ac:dyDescent="0.3">
      <c r="A89" s="1">
        <v>11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18</v>
      </c>
      <c r="G89" s="1" t="s">
        <v>69</v>
      </c>
      <c r="H89" s="1" t="s">
        <v>175</v>
      </c>
      <c r="I89" s="1" t="s">
        <v>21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x14ac:dyDescent="0.3">
      <c r="A90" s="1">
        <v>12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29</v>
      </c>
      <c r="G90" s="1" t="s">
        <v>61</v>
      </c>
      <c r="H90" s="1" t="s">
        <v>176</v>
      </c>
      <c r="I90" s="1" t="s">
        <v>26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x14ac:dyDescent="0.3">
      <c r="A91" s="1">
        <v>13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18</v>
      </c>
      <c r="G91" s="1" t="s">
        <v>69</v>
      </c>
      <c r="H91" s="1" t="s">
        <v>177</v>
      </c>
      <c r="I91" s="1" t="s">
        <v>21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x14ac:dyDescent="0.3">
      <c r="A92" s="1">
        <v>14</v>
      </c>
      <c r="B92" s="1" t="s">
        <v>14</v>
      </c>
      <c r="C92" s="1" t="s">
        <v>163</v>
      </c>
      <c r="D92" s="1" t="s">
        <v>16</v>
      </c>
      <c r="E92" s="1" t="s">
        <v>17</v>
      </c>
      <c r="F92" s="1" t="s">
        <v>29</v>
      </c>
      <c r="G92" s="1" t="s">
        <v>61</v>
      </c>
      <c r="H92" s="1" t="s">
        <v>178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x14ac:dyDescent="0.3">
      <c r="A93" s="1">
        <v>15</v>
      </c>
      <c r="B93" s="1" t="s">
        <v>14</v>
      </c>
      <c r="C93" s="1" t="s">
        <v>163</v>
      </c>
      <c r="D93" s="1" t="s">
        <v>16</v>
      </c>
      <c r="E93" s="1" t="s">
        <v>22</v>
      </c>
      <c r="F93" s="1" t="s">
        <v>23</v>
      </c>
      <c r="G93" s="1" t="s">
        <v>24</v>
      </c>
      <c r="H93" s="1" t="s">
        <v>179</v>
      </c>
      <c r="I93" s="1" t="s">
        <v>26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0</v>
      </c>
      <c r="AJ93" s="1">
        <v>0</v>
      </c>
    </row>
    <row r="94" spans="1:36" x14ac:dyDescent="0.3">
      <c r="A94" s="1">
        <v>16</v>
      </c>
      <c r="B94" s="1" t="s">
        <v>14</v>
      </c>
      <c r="C94" s="1" t="s">
        <v>163</v>
      </c>
      <c r="D94" s="1" t="s">
        <v>557</v>
      </c>
      <c r="E94" s="1" t="s">
        <v>17</v>
      </c>
      <c r="F94" s="1" t="s">
        <v>29</v>
      </c>
      <c r="G94" s="1" t="s">
        <v>79</v>
      </c>
      <c r="H94" s="1" t="s">
        <v>183</v>
      </c>
      <c r="I94" s="1" t="s">
        <v>26</v>
      </c>
      <c r="J94" s="1">
        <v>25</v>
      </c>
      <c r="K94" s="1">
        <v>1939</v>
      </c>
      <c r="L94" s="1">
        <v>1939</v>
      </c>
      <c r="M94" s="1">
        <v>220000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220000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220000</v>
      </c>
      <c r="AJ94" s="1">
        <v>113</v>
      </c>
    </row>
    <row r="95" spans="1:36" x14ac:dyDescent="0.3">
      <c r="A95" s="1">
        <v>17</v>
      </c>
      <c r="B95" s="1" t="s">
        <v>14</v>
      </c>
      <c r="C95" s="1" t="s">
        <v>163</v>
      </c>
      <c r="D95" s="1" t="s">
        <v>210</v>
      </c>
      <c r="E95" s="1" t="s">
        <v>17</v>
      </c>
      <c r="F95" s="1" t="s">
        <v>49</v>
      </c>
      <c r="G95" s="1" t="s">
        <v>88</v>
      </c>
      <c r="H95" s="1" t="s">
        <v>185</v>
      </c>
      <c r="I95" s="1" t="s">
        <v>49</v>
      </c>
      <c r="J95" s="1">
        <v>23</v>
      </c>
      <c r="K95" s="1">
        <v>1187</v>
      </c>
      <c r="L95" s="1">
        <v>1187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0</v>
      </c>
      <c r="AJ95" s="1">
        <v>0</v>
      </c>
    </row>
    <row r="96" spans="1:36" x14ac:dyDescent="0.3">
      <c r="A96" s="1">
        <v>18</v>
      </c>
      <c r="B96" s="1" t="s">
        <v>14</v>
      </c>
      <c r="C96" s="1" t="s">
        <v>163</v>
      </c>
      <c r="D96" s="1" t="s">
        <v>126</v>
      </c>
      <c r="E96" s="1" t="s">
        <v>17</v>
      </c>
      <c r="F96" s="1" t="s">
        <v>49</v>
      </c>
      <c r="G96" s="1" t="s">
        <v>88</v>
      </c>
      <c r="H96" s="1" t="s">
        <v>187</v>
      </c>
      <c r="I96" s="1" t="s">
        <v>49</v>
      </c>
      <c r="J96" s="1">
        <v>25</v>
      </c>
      <c r="K96" s="1">
        <v>950</v>
      </c>
      <c r="L96" s="1">
        <v>950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0</v>
      </c>
      <c r="AJ96" s="1">
        <v>0</v>
      </c>
    </row>
    <row r="97" spans="1:36" x14ac:dyDescent="0.3">
      <c r="A97" s="1">
        <v>19</v>
      </c>
      <c r="B97" s="1" t="s">
        <v>14</v>
      </c>
      <c r="C97" s="1" t="s">
        <v>163</v>
      </c>
      <c r="D97" s="1" t="s">
        <v>557</v>
      </c>
      <c r="E97" s="1" t="s">
        <v>17</v>
      </c>
      <c r="F97" s="1" t="s">
        <v>49</v>
      </c>
      <c r="G97" s="1" t="s">
        <v>88</v>
      </c>
      <c r="H97" s="1" t="s">
        <v>189</v>
      </c>
      <c r="I97" s="1" t="s">
        <v>49</v>
      </c>
      <c r="J97" s="1">
        <v>6</v>
      </c>
      <c r="K97" s="1">
        <v>107</v>
      </c>
      <c r="L97" s="1">
        <v>107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x14ac:dyDescent="0.3">
      <c r="A98" s="1">
        <v>20</v>
      </c>
      <c r="B98" s="1" t="s">
        <v>14</v>
      </c>
      <c r="C98" s="1" t="s">
        <v>163</v>
      </c>
      <c r="D98" s="1" t="s">
        <v>190</v>
      </c>
      <c r="E98" s="1" t="s">
        <v>17</v>
      </c>
      <c r="F98" s="1" t="s">
        <v>49</v>
      </c>
      <c r="G98" s="1" t="s">
        <v>88</v>
      </c>
      <c r="H98" s="1" t="s">
        <v>191</v>
      </c>
      <c r="I98" s="1" t="s">
        <v>49</v>
      </c>
      <c r="J98" s="1">
        <v>22</v>
      </c>
      <c r="K98" s="1">
        <v>1288</v>
      </c>
      <c r="L98" s="1">
        <v>1288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x14ac:dyDescent="0.3">
      <c r="A99" s="1">
        <v>21</v>
      </c>
      <c r="B99" s="1" t="s">
        <v>14</v>
      </c>
      <c r="C99" s="1" t="s">
        <v>163</v>
      </c>
      <c r="D99" s="1" t="s">
        <v>558</v>
      </c>
      <c r="E99" s="1" t="s">
        <v>17</v>
      </c>
      <c r="F99" s="1" t="s">
        <v>29</v>
      </c>
      <c r="G99" s="1" t="s">
        <v>30</v>
      </c>
      <c r="H99" s="1" t="s">
        <v>193</v>
      </c>
      <c r="I99" s="1" t="s">
        <v>26</v>
      </c>
      <c r="J99" s="1">
        <v>18</v>
      </c>
      <c r="K99" s="1">
        <v>3715</v>
      </c>
      <c r="L99" s="1">
        <v>3715</v>
      </c>
      <c r="M99" s="1">
        <v>400000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400000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400000</v>
      </c>
      <c r="AJ99" s="1">
        <v>107</v>
      </c>
    </row>
    <row r="100" spans="1:36" x14ac:dyDescent="0.3">
      <c r="A100" s="1">
        <v>22</v>
      </c>
      <c r="B100" s="1" t="s">
        <v>14</v>
      </c>
      <c r="C100" s="1" t="s">
        <v>163</v>
      </c>
      <c r="D100" s="1" t="s">
        <v>16</v>
      </c>
      <c r="E100" s="1" t="s">
        <v>17</v>
      </c>
      <c r="F100" s="1" t="s">
        <v>29</v>
      </c>
      <c r="G100" s="1" t="s">
        <v>98</v>
      </c>
      <c r="H100" s="1" t="s">
        <v>194</v>
      </c>
      <c r="I100" s="1" t="s">
        <v>26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x14ac:dyDescent="0.3">
      <c r="A101" s="1">
        <v>23</v>
      </c>
      <c r="B101" s="1" t="s">
        <v>14</v>
      </c>
      <c r="C101" s="1" t="s">
        <v>163</v>
      </c>
      <c r="D101" s="1" t="s">
        <v>16</v>
      </c>
      <c r="E101" s="1" t="s">
        <v>17</v>
      </c>
      <c r="F101" s="1" t="s">
        <v>49</v>
      </c>
      <c r="G101" s="1" t="s">
        <v>195</v>
      </c>
      <c r="H101" s="1" t="s">
        <v>196</v>
      </c>
      <c r="I101" s="1" t="s">
        <v>49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0</v>
      </c>
      <c r="AJ101" s="1">
        <v>0</v>
      </c>
    </row>
    <row r="102" spans="1:36" x14ac:dyDescent="0.3">
      <c r="A102" s="1">
        <v>24</v>
      </c>
      <c r="B102" s="1" t="s">
        <v>14</v>
      </c>
      <c r="C102" s="1" t="s">
        <v>163</v>
      </c>
      <c r="D102" s="1" t="s">
        <v>16</v>
      </c>
      <c r="E102" s="1" t="s">
        <v>17</v>
      </c>
      <c r="F102" s="1" t="s">
        <v>18</v>
      </c>
      <c r="G102" s="1" t="s">
        <v>19</v>
      </c>
      <c r="H102" s="1" t="s">
        <v>197</v>
      </c>
      <c r="I102" s="1" t="s">
        <v>198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0</v>
      </c>
      <c r="AJ102" s="1">
        <v>0</v>
      </c>
    </row>
    <row r="103" spans="1:36" x14ac:dyDescent="0.3">
      <c r="A103" s="1">
        <v>25</v>
      </c>
      <c r="B103" s="1" t="s">
        <v>14</v>
      </c>
      <c r="C103" s="1" t="s">
        <v>163</v>
      </c>
      <c r="D103" s="1" t="s">
        <v>559</v>
      </c>
      <c r="E103" s="1" t="s">
        <v>17</v>
      </c>
      <c r="F103" s="1" t="s">
        <v>49</v>
      </c>
      <c r="G103" s="1" t="s">
        <v>101</v>
      </c>
      <c r="H103" s="1" t="s">
        <v>200</v>
      </c>
      <c r="I103" s="1" t="s">
        <v>49</v>
      </c>
      <c r="J103" s="1">
        <v>25</v>
      </c>
      <c r="K103" s="1">
        <v>1220</v>
      </c>
      <c r="L103" s="1">
        <v>1220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0</v>
      </c>
      <c r="AJ103" s="1">
        <v>0</v>
      </c>
    </row>
    <row r="104" spans="1:36" x14ac:dyDescent="0.3">
      <c r="A104" s="1">
        <v>26</v>
      </c>
      <c r="B104" s="1" t="s">
        <v>14</v>
      </c>
      <c r="C104" s="1" t="s">
        <v>163</v>
      </c>
      <c r="D104" s="1" t="s">
        <v>184</v>
      </c>
      <c r="E104" s="1" t="s">
        <v>17</v>
      </c>
      <c r="F104" s="1" t="s">
        <v>49</v>
      </c>
      <c r="G104" s="1" t="s">
        <v>101</v>
      </c>
      <c r="H104" s="1" t="s">
        <v>202</v>
      </c>
      <c r="I104" s="1" t="s">
        <v>49</v>
      </c>
      <c r="J104" s="1">
        <v>21</v>
      </c>
      <c r="K104" s="1">
        <v>1167</v>
      </c>
      <c r="L104" s="1">
        <v>1167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0</v>
      </c>
      <c r="AJ104" s="1">
        <v>0</v>
      </c>
    </row>
    <row r="105" spans="1:36" x14ac:dyDescent="0.3">
      <c r="A105" s="1">
        <v>27</v>
      </c>
      <c r="B105" s="1" t="s">
        <v>14</v>
      </c>
      <c r="C105" s="1" t="s">
        <v>163</v>
      </c>
      <c r="D105" s="1" t="s">
        <v>16</v>
      </c>
      <c r="E105" s="1" t="s">
        <v>17</v>
      </c>
      <c r="F105" s="1" t="s">
        <v>37</v>
      </c>
      <c r="G105" s="1" t="s">
        <v>123</v>
      </c>
      <c r="H105" s="1" t="s">
        <v>203</v>
      </c>
      <c r="I105" s="1" t="s">
        <v>21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0</v>
      </c>
      <c r="AJ105" s="1">
        <v>0</v>
      </c>
    </row>
    <row r="106" spans="1:36" x14ac:dyDescent="0.3">
      <c r="A106" s="1">
        <v>28</v>
      </c>
      <c r="B106" s="1" t="s">
        <v>14</v>
      </c>
      <c r="C106" s="1" t="s">
        <v>163</v>
      </c>
      <c r="D106" s="1" t="s">
        <v>204</v>
      </c>
      <c r="E106" s="1" t="s">
        <v>17</v>
      </c>
      <c r="F106" s="1" t="s">
        <v>18</v>
      </c>
      <c r="G106" s="1" t="s">
        <v>107</v>
      </c>
      <c r="H106" s="1" t="s">
        <v>205</v>
      </c>
      <c r="I106" s="1" t="s">
        <v>21</v>
      </c>
      <c r="J106" s="1">
        <v>1</v>
      </c>
      <c r="K106" s="1">
        <v>116</v>
      </c>
      <c r="L106" s="1">
        <v>116</v>
      </c>
      <c r="M106" s="1">
        <v>30000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30000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30000</v>
      </c>
      <c r="AJ106" s="1">
        <v>258</v>
      </c>
    </row>
    <row r="107" spans="1:36" x14ac:dyDescent="0.3">
      <c r="A107" s="1">
        <v>29</v>
      </c>
      <c r="B107" s="1" t="s">
        <v>14</v>
      </c>
      <c r="C107" s="1" t="s">
        <v>163</v>
      </c>
      <c r="D107" s="1" t="s">
        <v>212</v>
      </c>
      <c r="E107" s="1" t="s">
        <v>17</v>
      </c>
      <c r="F107" s="1" t="s">
        <v>18</v>
      </c>
      <c r="G107" s="1" t="s">
        <v>107</v>
      </c>
      <c r="H107" s="1" t="s">
        <v>207</v>
      </c>
      <c r="I107" s="1" t="s">
        <v>21</v>
      </c>
      <c r="J107" s="1">
        <v>25</v>
      </c>
      <c r="K107" s="1">
        <v>1215</v>
      </c>
      <c r="L107" s="1">
        <v>1215</v>
      </c>
      <c r="M107" s="1">
        <v>187000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187000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187000</v>
      </c>
      <c r="AJ107" s="1">
        <v>153</v>
      </c>
    </row>
    <row r="108" spans="1:36" x14ac:dyDescent="0.3">
      <c r="A108" s="1">
        <v>30</v>
      </c>
      <c r="B108" s="1" t="s">
        <v>14</v>
      </c>
      <c r="C108" s="1" t="s">
        <v>163</v>
      </c>
      <c r="D108" s="1" t="s">
        <v>208</v>
      </c>
      <c r="E108" s="1" t="s">
        <v>17</v>
      </c>
      <c r="F108" s="1" t="s">
        <v>18</v>
      </c>
      <c r="G108" s="1" t="s">
        <v>107</v>
      </c>
      <c r="H108" s="1" t="s">
        <v>209</v>
      </c>
      <c r="I108" s="1" t="s">
        <v>21</v>
      </c>
      <c r="J108" s="1">
        <v>20</v>
      </c>
      <c r="K108" s="1">
        <v>2418</v>
      </c>
      <c r="L108" s="1">
        <v>2418</v>
      </c>
      <c r="M108" s="1">
        <v>307000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307000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307000</v>
      </c>
      <c r="AJ108" s="1">
        <v>126</v>
      </c>
    </row>
    <row r="109" spans="1:36" x14ac:dyDescent="0.3">
      <c r="A109" s="1">
        <v>31</v>
      </c>
      <c r="B109" s="1" t="s">
        <v>14</v>
      </c>
      <c r="C109" s="1" t="s">
        <v>163</v>
      </c>
      <c r="D109" s="1" t="s">
        <v>204</v>
      </c>
      <c r="E109" s="1" t="s">
        <v>17</v>
      </c>
      <c r="F109" s="1" t="s">
        <v>18</v>
      </c>
      <c r="G109" s="1" t="s">
        <v>107</v>
      </c>
      <c r="H109" s="1" t="s">
        <v>211</v>
      </c>
      <c r="I109" s="1" t="s">
        <v>21</v>
      </c>
      <c r="J109" s="1">
        <v>9</v>
      </c>
      <c r="K109" s="1">
        <v>254</v>
      </c>
      <c r="L109" s="1">
        <v>254</v>
      </c>
      <c r="M109" s="1">
        <v>40000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40000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40000</v>
      </c>
      <c r="AJ109" s="1">
        <v>157</v>
      </c>
    </row>
    <row r="110" spans="1:36" x14ac:dyDescent="0.3">
      <c r="A110" s="1">
        <v>32</v>
      </c>
      <c r="B110" s="1" t="s">
        <v>14</v>
      </c>
      <c r="C110" s="1" t="s">
        <v>163</v>
      </c>
      <c r="D110" s="1" t="s">
        <v>560</v>
      </c>
      <c r="E110" s="1" t="s">
        <v>17</v>
      </c>
      <c r="F110" s="1" t="s">
        <v>29</v>
      </c>
      <c r="G110" s="1" t="s">
        <v>61</v>
      </c>
      <c r="H110" s="1" t="s">
        <v>213</v>
      </c>
      <c r="I110" s="1" t="s">
        <v>26</v>
      </c>
      <c r="J110" s="1">
        <v>23</v>
      </c>
      <c r="K110" s="1">
        <v>3143</v>
      </c>
      <c r="L110" s="1">
        <v>3143</v>
      </c>
      <c r="M110" s="1">
        <v>359000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359000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359000</v>
      </c>
      <c r="AJ110" s="1">
        <v>114</v>
      </c>
    </row>
    <row r="111" spans="1:36" x14ac:dyDescent="0.3">
      <c r="A111" s="1">
        <v>33</v>
      </c>
      <c r="B111" s="1" t="s">
        <v>14</v>
      </c>
      <c r="C111" s="1" t="s">
        <v>163</v>
      </c>
      <c r="D111" s="1" t="s">
        <v>214</v>
      </c>
      <c r="E111" s="1" t="s">
        <v>17</v>
      </c>
      <c r="F111" s="1" t="s">
        <v>49</v>
      </c>
      <c r="G111" s="1" t="s">
        <v>101</v>
      </c>
      <c r="H111" s="1" t="s">
        <v>215</v>
      </c>
      <c r="I111" s="1" t="s">
        <v>49</v>
      </c>
      <c r="J111" s="1">
        <v>23</v>
      </c>
      <c r="K111" s="1">
        <v>1864</v>
      </c>
      <c r="L111" s="1">
        <v>1864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0</v>
      </c>
      <c r="AJ111" s="1">
        <v>0</v>
      </c>
    </row>
    <row r="112" spans="1:36" x14ac:dyDescent="0.3">
      <c r="A112" s="1">
        <v>34</v>
      </c>
      <c r="B112" s="1" t="s">
        <v>14</v>
      </c>
      <c r="C112" s="1" t="s">
        <v>163</v>
      </c>
      <c r="D112" s="1" t="s">
        <v>16</v>
      </c>
      <c r="E112" s="1" t="s">
        <v>17</v>
      </c>
      <c r="F112" s="1" t="s">
        <v>37</v>
      </c>
      <c r="G112" s="1" t="s">
        <v>38</v>
      </c>
      <c r="H112" s="1" t="s">
        <v>216</v>
      </c>
      <c r="I112" s="1" t="s">
        <v>21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0</v>
      </c>
      <c r="AJ112" s="1">
        <v>0</v>
      </c>
    </row>
    <row r="113" spans="1:36" x14ac:dyDescent="0.3">
      <c r="A113" s="1">
        <v>35</v>
      </c>
      <c r="B113" s="1" t="s">
        <v>14</v>
      </c>
      <c r="C113" s="1" t="s">
        <v>163</v>
      </c>
      <c r="D113" s="1" t="s">
        <v>217</v>
      </c>
      <c r="E113" s="1" t="s">
        <v>17</v>
      </c>
      <c r="F113" s="1" t="s">
        <v>29</v>
      </c>
      <c r="G113" s="1" t="s">
        <v>129</v>
      </c>
      <c r="H113" s="1" t="s">
        <v>218</v>
      </c>
      <c r="I113" s="1" t="s">
        <v>21</v>
      </c>
      <c r="J113" s="1">
        <v>22</v>
      </c>
      <c r="K113" s="1">
        <v>1071</v>
      </c>
      <c r="L113" s="1">
        <v>1071</v>
      </c>
      <c r="M113" s="1">
        <v>239000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239000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239000</v>
      </c>
      <c r="AJ113" s="1">
        <v>223</v>
      </c>
    </row>
    <row r="114" spans="1:36" x14ac:dyDescent="0.3">
      <c r="A114" s="1">
        <v>36</v>
      </c>
      <c r="B114" s="1" t="s">
        <v>14</v>
      </c>
      <c r="C114" s="1" t="s">
        <v>163</v>
      </c>
      <c r="D114" s="1" t="s">
        <v>219</v>
      </c>
      <c r="E114" s="1" t="s">
        <v>17</v>
      </c>
      <c r="F114" s="1" t="s">
        <v>29</v>
      </c>
      <c r="G114" s="1" t="s">
        <v>129</v>
      </c>
      <c r="H114" s="1" t="s">
        <v>220</v>
      </c>
      <c r="I114" s="1" t="s">
        <v>21</v>
      </c>
      <c r="J114" s="1">
        <v>23</v>
      </c>
      <c r="K114" s="1">
        <v>1718</v>
      </c>
      <c r="L114" s="1">
        <v>1718</v>
      </c>
      <c r="M114" s="1">
        <v>350000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350000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350000</v>
      </c>
      <c r="AJ114" s="1">
        <v>203</v>
      </c>
    </row>
    <row r="115" spans="1:36" x14ac:dyDescent="0.3">
      <c r="A115" s="1">
        <v>37</v>
      </c>
      <c r="B115" s="1" t="s">
        <v>14</v>
      </c>
      <c r="C115" s="1" t="s">
        <v>163</v>
      </c>
      <c r="D115" s="1" t="s">
        <v>16</v>
      </c>
      <c r="E115" s="1" t="s">
        <v>17</v>
      </c>
      <c r="F115" s="1" t="s">
        <v>49</v>
      </c>
      <c r="G115" s="1" t="s">
        <v>221</v>
      </c>
      <c r="H115" s="1" t="s">
        <v>222</v>
      </c>
      <c r="I115" s="1" t="s">
        <v>49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0</v>
      </c>
      <c r="AJ115" s="1">
        <v>0</v>
      </c>
    </row>
    <row r="116" spans="1:36" x14ac:dyDescent="0.3">
      <c r="A116" s="1">
        <v>38</v>
      </c>
      <c r="B116" s="1" t="s">
        <v>14</v>
      </c>
      <c r="C116" s="1" t="s">
        <v>163</v>
      </c>
      <c r="D116" s="1" t="s">
        <v>16</v>
      </c>
      <c r="E116" s="1" t="s">
        <v>17</v>
      </c>
      <c r="F116" s="1" t="s">
        <v>152</v>
      </c>
      <c r="G116" s="1" t="s">
        <v>223</v>
      </c>
      <c r="H116" s="1" t="s">
        <v>224</v>
      </c>
      <c r="I116" s="1" t="s">
        <v>198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0</v>
      </c>
      <c r="AJ116" s="1">
        <v>0</v>
      </c>
    </row>
    <row r="117" spans="1:36" x14ac:dyDescent="0.3">
      <c r="A117" s="1">
        <v>39</v>
      </c>
      <c r="B117" s="1" t="s">
        <v>14</v>
      </c>
      <c r="C117" s="1" t="s">
        <v>163</v>
      </c>
      <c r="D117" s="1" t="s">
        <v>94</v>
      </c>
      <c r="E117" s="1" t="s">
        <v>32</v>
      </c>
      <c r="F117" s="1" t="s">
        <v>29</v>
      </c>
      <c r="G117" s="1" t="s">
        <v>33</v>
      </c>
      <c r="H117" s="1" t="s">
        <v>226</v>
      </c>
      <c r="I117" s="1" t="s">
        <v>26</v>
      </c>
      <c r="J117" s="1">
        <v>11</v>
      </c>
      <c r="K117" s="1">
        <v>915</v>
      </c>
      <c r="L117" s="1">
        <v>915</v>
      </c>
      <c r="M117" s="1">
        <v>80000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80000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80000</v>
      </c>
      <c r="AJ117" s="1">
        <v>87</v>
      </c>
    </row>
    <row r="118" spans="1:36" x14ac:dyDescent="0.3">
      <c r="A118" s="1">
        <v>40</v>
      </c>
      <c r="B118" s="1" t="s">
        <v>14</v>
      </c>
      <c r="C118" s="1" t="s">
        <v>163</v>
      </c>
      <c r="D118" s="1" t="s">
        <v>16</v>
      </c>
      <c r="E118" s="1" t="s">
        <v>17</v>
      </c>
      <c r="F118" s="1" t="s">
        <v>29</v>
      </c>
      <c r="G118" s="1" t="s">
        <v>227</v>
      </c>
      <c r="H118" s="1" t="s">
        <v>228</v>
      </c>
      <c r="I118" s="1" t="s">
        <v>26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0</v>
      </c>
      <c r="AJ118" s="1">
        <v>0</v>
      </c>
    </row>
    <row r="119" spans="1:36" x14ac:dyDescent="0.3">
      <c r="A119" s="1">
        <v>41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29</v>
      </c>
      <c r="G119" s="1" t="s">
        <v>61</v>
      </c>
      <c r="H119" s="1" t="s">
        <v>229</v>
      </c>
      <c r="I119" s="1" t="s">
        <v>26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x14ac:dyDescent="0.3">
      <c r="A120" s="1">
        <v>42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29</v>
      </c>
      <c r="G120" s="1" t="s">
        <v>61</v>
      </c>
      <c r="H120" s="1" t="s">
        <v>230</v>
      </c>
      <c r="I120" s="1" t="s">
        <v>26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x14ac:dyDescent="0.3">
      <c r="A121" s="1">
        <v>43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37</v>
      </c>
      <c r="G121" s="1" t="s">
        <v>123</v>
      </c>
      <c r="H121" s="1" t="s">
        <v>231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x14ac:dyDescent="0.3">
      <c r="A122" s="1">
        <v>44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29</v>
      </c>
      <c r="G122" s="1" t="s">
        <v>98</v>
      </c>
      <c r="H122" s="1" t="s">
        <v>232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x14ac:dyDescent="0.3">
      <c r="A123" s="1">
        <v>45</v>
      </c>
      <c r="B123" s="1" t="s">
        <v>14</v>
      </c>
      <c r="C123" s="1" t="s">
        <v>163</v>
      </c>
      <c r="D123" s="1" t="s">
        <v>16</v>
      </c>
      <c r="E123" s="1" t="s">
        <v>17</v>
      </c>
      <c r="F123" s="1" t="s">
        <v>18</v>
      </c>
      <c r="G123" s="1" t="s">
        <v>69</v>
      </c>
      <c r="H123" s="1" t="s">
        <v>233</v>
      </c>
      <c r="I123" s="1" t="s">
        <v>21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0</v>
      </c>
      <c r="AJ123" s="1">
        <v>0</v>
      </c>
    </row>
    <row r="124" spans="1:36" x14ac:dyDescent="0.3">
      <c r="A124" s="1">
        <v>46</v>
      </c>
      <c r="B124" s="1" t="s">
        <v>14</v>
      </c>
      <c r="C124" s="1" t="s">
        <v>163</v>
      </c>
      <c r="D124" s="1" t="s">
        <v>16</v>
      </c>
      <c r="E124" s="1" t="s">
        <v>17</v>
      </c>
      <c r="F124" s="1" t="s">
        <v>29</v>
      </c>
      <c r="G124" s="1" t="s">
        <v>44</v>
      </c>
      <c r="H124" s="1" t="s">
        <v>234</v>
      </c>
      <c r="I124" s="1" t="s">
        <v>21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0</v>
      </c>
      <c r="AJ124" s="1">
        <v>0</v>
      </c>
    </row>
    <row r="125" spans="1:36" x14ac:dyDescent="0.3">
      <c r="A125" s="1">
        <v>47</v>
      </c>
      <c r="B125" s="1" t="s">
        <v>14</v>
      </c>
      <c r="C125" s="1" t="s">
        <v>163</v>
      </c>
      <c r="D125" s="1" t="s">
        <v>16</v>
      </c>
      <c r="E125" s="1" t="s">
        <v>17</v>
      </c>
      <c r="F125" s="1" t="s">
        <v>29</v>
      </c>
      <c r="G125" s="1" t="s">
        <v>44</v>
      </c>
      <c r="H125" s="1" t="s">
        <v>235</v>
      </c>
      <c r="I125" s="1" t="s">
        <v>21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7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7">
        <v>0</v>
      </c>
      <c r="AI125" s="7">
        <v>0</v>
      </c>
      <c r="AJ125" s="1">
        <v>0</v>
      </c>
    </row>
    <row r="126" spans="1:36" x14ac:dyDescent="0.3">
      <c r="A126" s="1">
        <v>48</v>
      </c>
      <c r="B126" s="1" t="s">
        <v>14</v>
      </c>
      <c r="C126" s="1" t="s">
        <v>163</v>
      </c>
      <c r="D126" s="1" t="s">
        <v>16</v>
      </c>
      <c r="E126" s="1" t="s">
        <v>17</v>
      </c>
      <c r="F126" s="1" t="s">
        <v>29</v>
      </c>
      <c r="G126" s="1" t="s">
        <v>44</v>
      </c>
      <c r="H126" s="1" t="s">
        <v>236</v>
      </c>
      <c r="I126" s="1" t="s">
        <v>21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0</v>
      </c>
      <c r="AJ126" s="1">
        <v>0</v>
      </c>
    </row>
    <row r="127" spans="1:36" x14ac:dyDescent="0.3">
      <c r="A127" s="2"/>
      <c r="B127" s="2" t="s">
        <v>47</v>
      </c>
      <c r="C127" s="2" t="s">
        <v>163</v>
      </c>
      <c r="D127" s="2"/>
      <c r="E127" s="2"/>
      <c r="F127" s="2"/>
      <c r="G127" s="2"/>
      <c r="H127" s="2"/>
      <c r="I127" s="2"/>
      <c r="J127" s="2"/>
      <c r="K127" s="2">
        <v>24287</v>
      </c>
      <c r="L127" s="2">
        <v>24287</v>
      </c>
      <c r="M127" s="2">
        <v>2212000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2212000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2212000</v>
      </c>
      <c r="AJ127" s="2"/>
    </row>
    <row r="128" spans="1:36" x14ac:dyDescent="0.3">
      <c r="A128" s="1">
        <v>1</v>
      </c>
      <c r="B128" s="1" t="s">
        <v>14</v>
      </c>
      <c r="C128" s="1" t="s">
        <v>237</v>
      </c>
      <c r="D128" s="1" t="s">
        <v>16</v>
      </c>
      <c r="E128" s="1" t="s">
        <v>17</v>
      </c>
      <c r="F128" s="1" t="s">
        <v>49</v>
      </c>
      <c r="G128" s="1" t="s">
        <v>63</v>
      </c>
      <c r="H128" s="1" t="s">
        <v>238</v>
      </c>
      <c r="I128" s="1" t="s">
        <v>49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x14ac:dyDescent="0.3">
      <c r="A129" s="1">
        <v>2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29</v>
      </c>
      <c r="G129" s="1" t="s">
        <v>61</v>
      </c>
      <c r="H129" s="1" t="s">
        <v>239</v>
      </c>
      <c r="I129" s="1" t="s">
        <v>26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x14ac:dyDescent="0.3">
      <c r="A130" s="1">
        <v>3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29</v>
      </c>
      <c r="G130" s="1" t="s">
        <v>61</v>
      </c>
      <c r="H130" s="1" t="s">
        <v>240</v>
      </c>
      <c r="I130" s="1" t="s">
        <v>26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x14ac:dyDescent="0.3">
      <c r="A131" s="1">
        <v>4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61</v>
      </c>
      <c r="H131" s="1" t="s">
        <v>241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x14ac:dyDescent="0.3">
      <c r="A132" s="1">
        <v>5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40</v>
      </c>
      <c r="G132" s="1" t="s">
        <v>242</v>
      </c>
      <c r="H132" s="1" t="s">
        <v>243</v>
      </c>
      <c r="I132" s="1" t="s">
        <v>26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x14ac:dyDescent="0.3">
      <c r="A133" s="1">
        <v>6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29</v>
      </c>
      <c r="G133" s="1" t="s">
        <v>61</v>
      </c>
      <c r="H133" s="1" t="s">
        <v>244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x14ac:dyDescent="0.3">
      <c r="A134" s="1">
        <v>7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18</v>
      </c>
      <c r="G134" s="1" t="s">
        <v>69</v>
      </c>
      <c r="H134" s="1" t="s">
        <v>245</v>
      </c>
      <c r="I134" s="1" t="s">
        <v>21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x14ac:dyDescent="0.3">
      <c r="A135" s="1">
        <v>8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246</v>
      </c>
      <c r="H135" s="1" t="s">
        <v>247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x14ac:dyDescent="0.3">
      <c r="A136" s="1">
        <v>9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246</v>
      </c>
      <c r="H136" s="1" t="s">
        <v>248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x14ac:dyDescent="0.3">
      <c r="A137" s="1">
        <v>10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61</v>
      </c>
      <c r="H137" s="1" t="s">
        <v>249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x14ac:dyDescent="0.3">
      <c r="A138" s="1">
        <v>11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61</v>
      </c>
      <c r="H138" s="1" t="s">
        <v>250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x14ac:dyDescent="0.3">
      <c r="A139" s="1">
        <v>12</v>
      </c>
      <c r="B139" s="1" t="s">
        <v>14</v>
      </c>
      <c r="C139" s="1" t="s">
        <v>237</v>
      </c>
      <c r="D139" s="1" t="s">
        <v>16</v>
      </c>
      <c r="E139" s="1" t="s">
        <v>17</v>
      </c>
      <c r="F139" s="1" t="s">
        <v>29</v>
      </c>
      <c r="G139" s="1" t="s">
        <v>61</v>
      </c>
      <c r="H139" s="1" t="s">
        <v>251</v>
      </c>
      <c r="I139" s="1" t="s">
        <v>26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0</v>
      </c>
      <c r="AJ139" s="1">
        <v>0</v>
      </c>
    </row>
    <row r="140" spans="1:36" x14ac:dyDescent="0.3">
      <c r="A140" s="1">
        <v>13</v>
      </c>
      <c r="B140" s="1" t="s">
        <v>14</v>
      </c>
      <c r="C140" s="1" t="s">
        <v>237</v>
      </c>
      <c r="D140" s="1" t="s">
        <v>261</v>
      </c>
      <c r="E140" s="1" t="s">
        <v>17</v>
      </c>
      <c r="F140" s="1" t="s">
        <v>29</v>
      </c>
      <c r="G140" s="1" t="s">
        <v>79</v>
      </c>
      <c r="H140" s="1" t="s">
        <v>253</v>
      </c>
      <c r="I140" s="1" t="s">
        <v>26</v>
      </c>
      <c r="J140" s="1">
        <v>21</v>
      </c>
      <c r="K140" s="1">
        <v>3231</v>
      </c>
      <c r="L140" s="1">
        <v>3231</v>
      </c>
      <c r="M140" s="1">
        <v>430000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430000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430000</v>
      </c>
      <c r="AJ140" s="1">
        <v>133</v>
      </c>
    </row>
    <row r="141" spans="1:36" x14ac:dyDescent="0.3">
      <c r="A141" s="1">
        <v>14</v>
      </c>
      <c r="B141" s="1" t="s">
        <v>14</v>
      </c>
      <c r="C141" s="1" t="s">
        <v>237</v>
      </c>
      <c r="D141" s="1" t="s">
        <v>255</v>
      </c>
      <c r="E141" s="1" t="s">
        <v>17</v>
      </c>
      <c r="F141" s="1" t="s">
        <v>29</v>
      </c>
      <c r="G141" s="1" t="s">
        <v>61</v>
      </c>
      <c r="H141" s="1" t="s">
        <v>256</v>
      </c>
      <c r="I141" s="1" t="s">
        <v>26</v>
      </c>
      <c r="J141" s="1">
        <v>23</v>
      </c>
      <c r="K141" s="1">
        <v>4210</v>
      </c>
      <c r="L141" s="1">
        <v>4210</v>
      </c>
      <c r="M141" s="1">
        <v>490000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490000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490000</v>
      </c>
      <c r="AJ141" s="1">
        <v>116</v>
      </c>
    </row>
    <row r="142" spans="1:36" x14ac:dyDescent="0.3">
      <c r="A142" s="1">
        <v>15</v>
      </c>
      <c r="B142" s="1" t="s">
        <v>14</v>
      </c>
      <c r="C142" s="1" t="s">
        <v>237</v>
      </c>
      <c r="D142" s="1" t="s">
        <v>257</v>
      </c>
      <c r="E142" s="1" t="s">
        <v>17</v>
      </c>
      <c r="F142" s="1" t="s">
        <v>29</v>
      </c>
      <c r="G142" s="1" t="s">
        <v>61</v>
      </c>
      <c r="H142" s="1" t="s">
        <v>258</v>
      </c>
      <c r="I142" s="1" t="s">
        <v>26</v>
      </c>
      <c r="J142" s="1">
        <v>23</v>
      </c>
      <c r="K142" s="1">
        <v>3389</v>
      </c>
      <c r="L142" s="1">
        <v>3389</v>
      </c>
      <c r="M142" s="1">
        <v>412000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412000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412000</v>
      </c>
      <c r="AJ142" s="1">
        <v>121</v>
      </c>
    </row>
    <row r="143" spans="1:36" x14ac:dyDescent="0.3">
      <c r="A143" s="1">
        <v>16</v>
      </c>
      <c r="B143" s="1" t="s">
        <v>14</v>
      </c>
      <c r="C143" s="1" t="s">
        <v>237</v>
      </c>
      <c r="D143" s="1" t="s">
        <v>259</v>
      </c>
      <c r="E143" s="1" t="s">
        <v>17</v>
      </c>
      <c r="F143" s="1" t="s">
        <v>29</v>
      </c>
      <c r="G143" s="1" t="s">
        <v>61</v>
      </c>
      <c r="H143" s="1" t="s">
        <v>260</v>
      </c>
      <c r="I143" s="1" t="s">
        <v>26</v>
      </c>
      <c r="J143" s="1">
        <v>21</v>
      </c>
      <c r="K143" s="1">
        <v>3681</v>
      </c>
      <c r="L143" s="1">
        <v>3681</v>
      </c>
      <c r="M143" s="1">
        <v>490000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490000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490000</v>
      </c>
      <c r="AJ143" s="1">
        <v>133</v>
      </c>
    </row>
    <row r="144" spans="1:36" x14ac:dyDescent="0.3">
      <c r="A144" s="1">
        <v>17</v>
      </c>
      <c r="B144" s="1" t="s">
        <v>14</v>
      </c>
      <c r="C144" s="1" t="s">
        <v>237</v>
      </c>
      <c r="D144" s="1" t="s">
        <v>252</v>
      </c>
      <c r="E144" s="1" t="s">
        <v>17</v>
      </c>
      <c r="F144" s="1" t="s">
        <v>29</v>
      </c>
      <c r="G144" s="1" t="s">
        <v>30</v>
      </c>
      <c r="H144" s="1" t="s">
        <v>262</v>
      </c>
      <c r="I144" s="1" t="s">
        <v>26</v>
      </c>
      <c r="J144" s="1">
        <v>20</v>
      </c>
      <c r="K144" s="1">
        <v>4018</v>
      </c>
      <c r="L144" s="1">
        <v>4018</v>
      </c>
      <c r="M144" s="1">
        <v>350000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350000</v>
      </c>
      <c r="X144" s="1">
        <v>0</v>
      </c>
      <c r="Y144" s="1">
        <v>0</v>
      </c>
      <c r="Z144" s="1">
        <v>0</v>
      </c>
      <c r="AA144" s="1">
        <v>3000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3000</v>
      </c>
      <c r="AI144" s="7">
        <v>353000</v>
      </c>
      <c r="AJ144" s="1">
        <v>87</v>
      </c>
    </row>
    <row r="145" spans="1:36" x14ac:dyDescent="0.3">
      <c r="A145" s="1">
        <v>18</v>
      </c>
      <c r="B145" s="1" t="s">
        <v>14</v>
      </c>
      <c r="C145" s="1" t="s">
        <v>237</v>
      </c>
      <c r="D145" s="1" t="s">
        <v>561</v>
      </c>
      <c r="E145" s="1" t="s">
        <v>32</v>
      </c>
      <c r="F145" s="1" t="s">
        <v>75</v>
      </c>
      <c r="G145" s="1" t="s">
        <v>76</v>
      </c>
      <c r="H145" s="1" t="s">
        <v>264</v>
      </c>
      <c r="I145" s="1" t="s">
        <v>26</v>
      </c>
      <c r="J145" s="1">
        <v>3</v>
      </c>
      <c r="K145" s="1">
        <v>446</v>
      </c>
      <c r="L145" s="1">
        <v>446</v>
      </c>
      <c r="M145" s="1">
        <v>92000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92000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92000</v>
      </c>
      <c r="AJ145" s="1">
        <v>206</v>
      </c>
    </row>
    <row r="146" spans="1:36" x14ac:dyDescent="0.3">
      <c r="A146" s="1">
        <v>19</v>
      </c>
      <c r="B146" s="1" t="s">
        <v>14</v>
      </c>
      <c r="C146" s="1" t="s">
        <v>237</v>
      </c>
      <c r="D146" s="1" t="s">
        <v>265</v>
      </c>
      <c r="E146" s="1" t="s">
        <v>17</v>
      </c>
      <c r="F146" s="1" t="s">
        <v>40</v>
      </c>
      <c r="G146" s="1" t="s">
        <v>55</v>
      </c>
      <c r="H146" s="1" t="s">
        <v>266</v>
      </c>
      <c r="I146" s="1" t="s">
        <v>21</v>
      </c>
      <c r="J146" s="1">
        <v>18</v>
      </c>
      <c r="K146" s="1">
        <v>2873</v>
      </c>
      <c r="L146" s="1">
        <v>2873</v>
      </c>
      <c r="M146" s="1">
        <v>260000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260000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260000</v>
      </c>
      <c r="AJ146" s="1">
        <v>90</v>
      </c>
    </row>
    <row r="147" spans="1:36" x14ac:dyDescent="0.3">
      <c r="A147" s="1">
        <v>20</v>
      </c>
      <c r="B147" s="1" t="s">
        <v>14</v>
      </c>
      <c r="C147" s="1" t="s">
        <v>237</v>
      </c>
      <c r="D147" s="1" t="s">
        <v>267</v>
      </c>
      <c r="E147" s="1" t="s">
        <v>32</v>
      </c>
      <c r="F147" s="1" t="s">
        <v>29</v>
      </c>
      <c r="G147" s="1" t="s">
        <v>268</v>
      </c>
      <c r="H147" s="1" t="s">
        <v>269</v>
      </c>
      <c r="I147" s="1" t="s">
        <v>26</v>
      </c>
      <c r="J147" s="1">
        <v>24</v>
      </c>
      <c r="K147" s="1">
        <v>3002</v>
      </c>
      <c r="L147" s="1">
        <v>3002</v>
      </c>
      <c r="M147" s="1">
        <v>510000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510000</v>
      </c>
      <c r="X147" s="1">
        <v>0</v>
      </c>
      <c r="Y147" s="1">
        <v>0</v>
      </c>
      <c r="Z147" s="1">
        <v>900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900</v>
      </c>
      <c r="AI147" s="7">
        <v>510900</v>
      </c>
      <c r="AJ147" s="1">
        <v>169</v>
      </c>
    </row>
    <row r="148" spans="1:36" x14ac:dyDescent="0.3">
      <c r="A148" s="1">
        <v>21</v>
      </c>
      <c r="B148" s="1" t="s">
        <v>14</v>
      </c>
      <c r="C148" s="1" t="s">
        <v>237</v>
      </c>
      <c r="D148" s="1" t="s">
        <v>16</v>
      </c>
      <c r="E148" s="1" t="s">
        <v>17</v>
      </c>
      <c r="F148" s="1" t="s">
        <v>29</v>
      </c>
      <c r="G148" s="1" t="s">
        <v>246</v>
      </c>
      <c r="H148" s="1" t="s">
        <v>270</v>
      </c>
      <c r="I148" s="1" t="s">
        <v>21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0</v>
      </c>
      <c r="AJ148" s="1">
        <v>0</v>
      </c>
    </row>
    <row r="149" spans="1:36" x14ac:dyDescent="0.3">
      <c r="A149" s="1">
        <v>22</v>
      </c>
      <c r="B149" s="1" t="s">
        <v>14</v>
      </c>
      <c r="C149" s="1" t="s">
        <v>237</v>
      </c>
      <c r="D149" s="1" t="s">
        <v>263</v>
      </c>
      <c r="E149" s="1" t="s">
        <v>17</v>
      </c>
      <c r="F149" s="1" t="s">
        <v>49</v>
      </c>
      <c r="G149" s="1" t="s">
        <v>101</v>
      </c>
      <c r="H149" s="1" t="s">
        <v>271</v>
      </c>
      <c r="I149" s="1" t="s">
        <v>49</v>
      </c>
      <c r="J149" s="1">
        <v>23</v>
      </c>
      <c r="K149" s="1">
        <v>1891</v>
      </c>
      <c r="L149" s="1">
        <v>1891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0</v>
      </c>
      <c r="AJ149" s="1">
        <v>0</v>
      </c>
    </row>
    <row r="150" spans="1:36" x14ac:dyDescent="0.3">
      <c r="A150" s="1">
        <v>23</v>
      </c>
      <c r="B150" s="1" t="s">
        <v>14</v>
      </c>
      <c r="C150" s="1" t="s">
        <v>237</v>
      </c>
      <c r="D150" s="1" t="s">
        <v>272</v>
      </c>
      <c r="E150" s="1" t="s">
        <v>17</v>
      </c>
      <c r="F150" s="1" t="s">
        <v>29</v>
      </c>
      <c r="G150" s="1" t="s">
        <v>129</v>
      </c>
      <c r="H150" s="1" t="s">
        <v>273</v>
      </c>
      <c r="I150" s="1" t="s">
        <v>21</v>
      </c>
      <c r="J150" s="1">
        <v>23</v>
      </c>
      <c r="K150" s="1">
        <v>3970</v>
      </c>
      <c r="L150" s="1">
        <v>3970</v>
      </c>
      <c r="M150" s="1">
        <v>530000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530000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530000</v>
      </c>
      <c r="AJ150" s="1">
        <v>133</v>
      </c>
    </row>
    <row r="151" spans="1:36" x14ac:dyDescent="0.3">
      <c r="A151" s="1">
        <v>24</v>
      </c>
      <c r="B151" s="1" t="s">
        <v>14</v>
      </c>
      <c r="C151" s="1" t="s">
        <v>237</v>
      </c>
      <c r="D151" s="1" t="s">
        <v>16</v>
      </c>
      <c r="E151" s="1" t="s">
        <v>17</v>
      </c>
      <c r="F151" s="1" t="s">
        <v>37</v>
      </c>
      <c r="G151" s="1" t="s">
        <v>83</v>
      </c>
      <c r="H151" s="1" t="s">
        <v>274</v>
      </c>
      <c r="I151" s="1" t="s">
        <v>49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0</v>
      </c>
      <c r="AJ151" s="1">
        <v>0</v>
      </c>
    </row>
    <row r="152" spans="1:36" x14ac:dyDescent="0.3">
      <c r="A152" s="1">
        <v>25</v>
      </c>
      <c r="B152" s="1" t="s">
        <v>14</v>
      </c>
      <c r="C152" s="1" t="s">
        <v>237</v>
      </c>
      <c r="D152" s="1" t="s">
        <v>562</v>
      </c>
      <c r="E152" s="1" t="s">
        <v>17</v>
      </c>
      <c r="F152" s="1" t="s">
        <v>29</v>
      </c>
      <c r="G152" s="1" t="s">
        <v>61</v>
      </c>
      <c r="H152" s="1" t="s">
        <v>276</v>
      </c>
      <c r="I152" s="1" t="s">
        <v>26</v>
      </c>
      <c r="J152" s="1">
        <v>22</v>
      </c>
      <c r="K152" s="1">
        <v>2725</v>
      </c>
      <c r="L152" s="1">
        <v>2725</v>
      </c>
      <c r="M152" s="1">
        <v>280000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280000</v>
      </c>
      <c r="X152" s="1">
        <v>0</v>
      </c>
      <c r="Y152" s="1">
        <v>0</v>
      </c>
      <c r="Z152" s="1">
        <v>0</v>
      </c>
      <c r="AA152" s="1">
        <v>9600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9600</v>
      </c>
      <c r="AI152" s="7">
        <v>289600</v>
      </c>
      <c r="AJ152" s="1">
        <v>102</v>
      </c>
    </row>
    <row r="153" spans="1:36" x14ac:dyDescent="0.3">
      <c r="A153" s="1">
        <v>26</v>
      </c>
      <c r="B153" s="1" t="s">
        <v>14</v>
      </c>
      <c r="C153" s="1" t="s">
        <v>237</v>
      </c>
      <c r="D153" s="1" t="s">
        <v>563</v>
      </c>
      <c r="E153" s="1" t="s">
        <v>17</v>
      </c>
      <c r="F153" s="1" t="s">
        <v>29</v>
      </c>
      <c r="G153" s="1" t="s">
        <v>61</v>
      </c>
      <c r="H153" s="1" t="s">
        <v>278</v>
      </c>
      <c r="I153" s="1" t="s">
        <v>26</v>
      </c>
      <c r="J153" s="1">
        <v>22</v>
      </c>
      <c r="K153" s="1">
        <v>3516</v>
      </c>
      <c r="L153" s="1">
        <v>3516</v>
      </c>
      <c r="M153" s="1">
        <v>400000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400000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400000</v>
      </c>
      <c r="AJ153" s="1">
        <v>113</v>
      </c>
    </row>
    <row r="154" spans="1:36" x14ac:dyDescent="0.3">
      <c r="A154" s="1">
        <v>27</v>
      </c>
      <c r="B154" s="1" t="s">
        <v>14</v>
      </c>
      <c r="C154" s="1" t="s">
        <v>237</v>
      </c>
      <c r="D154" s="1" t="s">
        <v>279</v>
      </c>
      <c r="E154" s="1" t="s">
        <v>17</v>
      </c>
      <c r="F154" s="1" t="s">
        <v>29</v>
      </c>
      <c r="G154" s="1" t="s">
        <v>61</v>
      </c>
      <c r="H154" s="1" t="s">
        <v>280</v>
      </c>
      <c r="I154" s="1" t="s">
        <v>26</v>
      </c>
      <c r="J154" s="1">
        <v>23</v>
      </c>
      <c r="K154" s="1">
        <v>5008</v>
      </c>
      <c r="L154" s="1">
        <v>5008</v>
      </c>
      <c r="M154" s="1">
        <v>540000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540000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540000</v>
      </c>
      <c r="AJ154" s="1">
        <v>107</v>
      </c>
    </row>
    <row r="155" spans="1:36" x14ac:dyDescent="0.3">
      <c r="A155" s="1">
        <v>28</v>
      </c>
      <c r="B155" s="1" t="s">
        <v>14</v>
      </c>
      <c r="C155" s="1" t="s">
        <v>237</v>
      </c>
      <c r="D155" s="1" t="s">
        <v>564</v>
      </c>
      <c r="E155" s="1" t="s">
        <v>32</v>
      </c>
      <c r="F155" s="1" t="s">
        <v>29</v>
      </c>
      <c r="G155" s="1" t="s">
        <v>33</v>
      </c>
      <c r="H155" s="1" t="s">
        <v>281</v>
      </c>
      <c r="I155" s="1" t="s">
        <v>26</v>
      </c>
      <c r="J155" s="1">
        <v>24</v>
      </c>
      <c r="K155" s="1">
        <v>2955</v>
      </c>
      <c r="L155" s="1">
        <v>2955</v>
      </c>
      <c r="M155" s="1">
        <v>350000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350000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350000</v>
      </c>
      <c r="AJ155" s="1">
        <v>118</v>
      </c>
    </row>
    <row r="156" spans="1:36" x14ac:dyDescent="0.3">
      <c r="A156" s="1">
        <v>29</v>
      </c>
      <c r="B156" s="1" t="s">
        <v>14</v>
      </c>
      <c r="C156" s="1" t="s">
        <v>237</v>
      </c>
      <c r="D156" s="1" t="s">
        <v>16</v>
      </c>
      <c r="E156" s="1" t="s">
        <v>17</v>
      </c>
      <c r="F156" s="1" t="s">
        <v>29</v>
      </c>
      <c r="G156" s="1" t="s">
        <v>282</v>
      </c>
      <c r="H156" s="1" t="s">
        <v>283</v>
      </c>
      <c r="I156" s="1" t="s">
        <v>21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0</v>
      </c>
      <c r="AJ156" s="1">
        <v>0</v>
      </c>
    </row>
    <row r="157" spans="1:36" x14ac:dyDescent="0.3">
      <c r="A157" s="1">
        <v>30</v>
      </c>
      <c r="B157" s="1" t="s">
        <v>14</v>
      </c>
      <c r="C157" s="1" t="s">
        <v>237</v>
      </c>
      <c r="D157" s="1" t="s">
        <v>16</v>
      </c>
      <c r="E157" s="1" t="s">
        <v>32</v>
      </c>
      <c r="F157" s="1" t="s">
        <v>29</v>
      </c>
      <c r="G157" s="1" t="s">
        <v>33</v>
      </c>
      <c r="H157" s="1" t="s">
        <v>284</v>
      </c>
      <c r="I157" s="1" t="s">
        <v>26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0</v>
      </c>
      <c r="AJ157" s="1">
        <v>0</v>
      </c>
    </row>
    <row r="158" spans="1:36" x14ac:dyDescent="0.3">
      <c r="A158" s="1">
        <v>31</v>
      </c>
      <c r="B158" s="1" t="s">
        <v>14</v>
      </c>
      <c r="C158" s="1" t="s">
        <v>237</v>
      </c>
      <c r="D158" s="1" t="s">
        <v>16</v>
      </c>
      <c r="E158" s="1" t="s">
        <v>17</v>
      </c>
      <c r="F158" s="1" t="s">
        <v>29</v>
      </c>
      <c r="G158" s="1" t="s">
        <v>144</v>
      </c>
      <c r="H158" s="1" t="s">
        <v>285</v>
      </c>
      <c r="I158" s="1" t="s">
        <v>21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0</v>
      </c>
      <c r="AJ158" s="1">
        <v>0</v>
      </c>
    </row>
    <row r="159" spans="1:36" x14ac:dyDescent="0.3">
      <c r="A159" s="1">
        <v>32</v>
      </c>
      <c r="B159" s="1" t="s">
        <v>14</v>
      </c>
      <c r="C159" s="1" t="s">
        <v>237</v>
      </c>
      <c r="D159" s="1" t="s">
        <v>16</v>
      </c>
      <c r="E159" s="1" t="s">
        <v>17</v>
      </c>
      <c r="F159" s="1" t="s">
        <v>29</v>
      </c>
      <c r="G159" s="1" t="s">
        <v>61</v>
      </c>
      <c r="H159" s="1" t="s">
        <v>286</v>
      </c>
      <c r="I159" s="1" t="s">
        <v>26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0</v>
      </c>
      <c r="AJ159" s="1">
        <v>0</v>
      </c>
    </row>
    <row r="160" spans="1:36" x14ac:dyDescent="0.3">
      <c r="A160" s="1">
        <v>33</v>
      </c>
      <c r="B160" s="1" t="s">
        <v>14</v>
      </c>
      <c r="C160" s="1" t="s">
        <v>237</v>
      </c>
      <c r="D160" s="1" t="s">
        <v>16</v>
      </c>
      <c r="E160" s="1" t="s">
        <v>17</v>
      </c>
      <c r="F160" s="1" t="s">
        <v>29</v>
      </c>
      <c r="G160" s="1" t="s">
        <v>61</v>
      </c>
      <c r="H160" s="1" t="s">
        <v>287</v>
      </c>
      <c r="I160" s="1" t="s">
        <v>26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0</v>
      </c>
      <c r="AJ160" s="1">
        <v>0</v>
      </c>
    </row>
    <row r="161" spans="1:36" x14ac:dyDescent="0.3">
      <c r="A161" s="1">
        <v>34</v>
      </c>
      <c r="B161" s="1" t="s">
        <v>14</v>
      </c>
      <c r="C161" s="1" t="s">
        <v>237</v>
      </c>
      <c r="D161" s="1" t="s">
        <v>16</v>
      </c>
      <c r="E161" s="1" t="s">
        <v>17</v>
      </c>
      <c r="F161" s="1" t="s">
        <v>29</v>
      </c>
      <c r="G161" s="1" t="s">
        <v>61</v>
      </c>
      <c r="H161" s="1" t="s">
        <v>288</v>
      </c>
      <c r="I161" s="1" t="s">
        <v>26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0</v>
      </c>
      <c r="AJ161" s="1">
        <v>0</v>
      </c>
    </row>
    <row r="162" spans="1:36" x14ac:dyDescent="0.3">
      <c r="A162" s="1">
        <v>35</v>
      </c>
      <c r="B162" s="1" t="s">
        <v>14</v>
      </c>
      <c r="C162" s="1" t="s">
        <v>237</v>
      </c>
      <c r="D162" s="1" t="s">
        <v>16</v>
      </c>
      <c r="E162" s="1" t="s">
        <v>17</v>
      </c>
      <c r="F162" s="1" t="s">
        <v>29</v>
      </c>
      <c r="G162" s="1" t="s">
        <v>61</v>
      </c>
      <c r="H162" s="1" t="s">
        <v>289</v>
      </c>
      <c r="I162" s="1" t="s">
        <v>26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0</v>
      </c>
      <c r="AJ162" s="1">
        <v>0</v>
      </c>
    </row>
    <row r="163" spans="1:36" x14ac:dyDescent="0.3">
      <c r="A163" s="1">
        <v>36</v>
      </c>
      <c r="B163" s="1" t="s">
        <v>14</v>
      </c>
      <c r="C163" s="1" t="s">
        <v>237</v>
      </c>
      <c r="D163" s="1" t="s">
        <v>16</v>
      </c>
      <c r="E163" s="1" t="s">
        <v>17</v>
      </c>
      <c r="F163" s="1" t="s">
        <v>29</v>
      </c>
      <c r="G163" s="1" t="s">
        <v>61</v>
      </c>
      <c r="H163" s="1" t="s">
        <v>290</v>
      </c>
      <c r="I163" s="1" t="s">
        <v>26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0</v>
      </c>
      <c r="AJ163" s="1">
        <v>0</v>
      </c>
    </row>
    <row r="164" spans="1:36" x14ac:dyDescent="0.3">
      <c r="A164" s="1">
        <v>37</v>
      </c>
      <c r="B164" s="1" t="s">
        <v>14</v>
      </c>
      <c r="C164" s="1" t="s">
        <v>237</v>
      </c>
      <c r="D164" s="1" t="s">
        <v>16</v>
      </c>
      <c r="E164" s="1" t="s">
        <v>17</v>
      </c>
      <c r="F164" s="1" t="s">
        <v>29</v>
      </c>
      <c r="G164" s="1" t="s">
        <v>61</v>
      </c>
      <c r="H164" s="1" t="s">
        <v>291</v>
      </c>
      <c r="I164" s="1" t="s">
        <v>26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0</v>
      </c>
      <c r="AJ164" s="1">
        <v>0</v>
      </c>
    </row>
    <row r="165" spans="1:36" x14ac:dyDescent="0.3">
      <c r="A165" s="1">
        <v>38</v>
      </c>
      <c r="B165" s="1" t="s">
        <v>14</v>
      </c>
      <c r="C165" s="1" t="s">
        <v>237</v>
      </c>
      <c r="D165" s="1" t="s">
        <v>16</v>
      </c>
      <c r="E165" s="1" t="s">
        <v>17</v>
      </c>
      <c r="F165" s="1" t="s">
        <v>29</v>
      </c>
      <c r="G165" s="1" t="s">
        <v>44</v>
      </c>
      <c r="H165" s="1" t="s">
        <v>292</v>
      </c>
      <c r="I165" s="1" t="s">
        <v>21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0</v>
      </c>
      <c r="AJ165" s="1">
        <v>0</v>
      </c>
    </row>
    <row r="166" spans="1:36" x14ac:dyDescent="0.3">
      <c r="A166" s="1">
        <v>39</v>
      </c>
      <c r="B166" s="1" t="s">
        <v>14</v>
      </c>
      <c r="C166" s="1" t="s">
        <v>237</v>
      </c>
      <c r="D166" s="1" t="s">
        <v>16</v>
      </c>
      <c r="E166" s="1" t="s">
        <v>17</v>
      </c>
      <c r="F166" s="1" t="s">
        <v>29</v>
      </c>
      <c r="G166" s="1" t="s">
        <v>98</v>
      </c>
      <c r="H166" s="1" t="s">
        <v>293</v>
      </c>
      <c r="I166" s="1" t="s">
        <v>21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7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0</v>
      </c>
      <c r="AJ166" s="1">
        <v>0</v>
      </c>
    </row>
    <row r="167" spans="1:36" x14ac:dyDescent="0.3">
      <c r="A167" s="1">
        <v>40</v>
      </c>
      <c r="B167" s="1" t="s">
        <v>14</v>
      </c>
      <c r="C167" s="1" t="s">
        <v>237</v>
      </c>
      <c r="D167" s="1" t="s">
        <v>16</v>
      </c>
      <c r="E167" s="1" t="s">
        <v>17</v>
      </c>
      <c r="F167" s="1" t="s">
        <v>37</v>
      </c>
      <c r="G167" s="1" t="s">
        <v>83</v>
      </c>
      <c r="H167" s="1" t="s">
        <v>294</v>
      </c>
      <c r="I167" s="1" t="s">
        <v>21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0</v>
      </c>
      <c r="AJ167" s="1">
        <v>0</v>
      </c>
    </row>
    <row r="168" spans="1:36" x14ac:dyDescent="0.3">
      <c r="A168" s="2"/>
      <c r="B168" s="2" t="s">
        <v>47</v>
      </c>
      <c r="C168" s="2" t="s">
        <v>237</v>
      </c>
      <c r="D168" s="2"/>
      <c r="E168" s="2"/>
      <c r="F168" s="2"/>
      <c r="G168" s="2"/>
      <c r="H168" s="2"/>
      <c r="I168" s="2"/>
      <c r="J168" s="2"/>
      <c r="K168" s="2">
        <v>44915</v>
      </c>
      <c r="L168" s="2">
        <v>44915</v>
      </c>
      <c r="M168" s="2">
        <v>5134000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5134000</v>
      </c>
      <c r="X168" s="2">
        <v>0</v>
      </c>
      <c r="Y168" s="2">
        <v>0</v>
      </c>
      <c r="Z168" s="2">
        <v>900</v>
      </c>
      <c r="AA168" s="2">
        <v>12600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13500</v>
      </c>
      <c r="AI168" s="2">
        <v>5147500</v>
      </c>
      <c r="AJ168" s="2"/>
    </row>
    <row r="169" spans="1:36" x14ac:dyDescent="0.3">
      <c r="A169" s="1">
        <v>1</v>
      </c>
      <c r="B169" s="1" t="s">
        <v>14</v>
      </c>
      <c r="C169" s="1" t="s">
        <v>295</v>
      </c>
      <c r="D169" s="1" t="s">
        <v>16</v>
      </c>
      <c r="E169" s="1" t="s">
        <v>17</v>
      </c>
      <c r="F169" s="1" t="s">
        <v>29</v>
      </c>
      <c r="G169" s="1" t="s">
        <v>61</v>
      </c>
      <c r="H169" s="1" t="s">
        <v>296</v>
      </c>
      <c r="I169" s="1" t="s">
        <v>26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x14ac:dyDescent="0.3">
      <c r="A170" s="1">
        <v>2</v>
      </c>
      <c r="B170" s="1" t="s">
        <v>14</v>
      </c>
      <c r="C170" s="1" t="s">
        <v>295</v>
      </c>
      <c r="D170" s="1" t="s">
        <v>16</v>
      </c>
      <c r="E170" s="1" t="s">
        <v>17</v>
      </c>
      <c r="F170" s="1" t="s">
        <v>18</v>
      </c>
      <c r="G170" s="1" t="s">
        <v>19</v>
      </c>
      <c r="H170" s="1" t="s">
        <v>297</v>
      </c>
      <c r="I170" s="1" t="s">
        <v>21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x14ac:dyDescent="0.3">
      <c r="A171" s="1">
        <v>3</v>
      </c>
      <c r="B171" s="1" t="s">
        <v>14</v>
      </c>
      <c r="C171" s="1" t="s">
        <v>295</v>
      </c>
      <c r="D171" s="1" t="s">
        <v>16</v>
      </c>
      <c r="E171" s="1" t="s">
        <v>17</v>
      </c>
      <c r="F171" s="1" t="s">
        <v>29</v>
      </c>
      <c r="G171" s="1" t="s">
        <v>246</v>
      </c>
      <c r="H171" s="1" t="s">
        <v>298</v>
      </c>
      <c r="I171" s="1" t="s">
        <v>26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x14ac:dyDescent="0.3">
      <c r="A172" s="1">
        <v>4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18</v>
      </c>
      <c r="G172" s="1" t="s">
        <v>19</v>
      </c>
      <c r="H172" s="1" t="s">
        <v>299</v>
      </c>
      <c r="I172" s="1" t="s">
        <v>21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x14ac:dyDescent="0.3">
      <c r="A173" s="1">
        <v>5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29</v>
      </c>
      <c r="G173" s="1" t="s">
        <v>61</v>
      </c>
      <c r="H173" s="1" t="s">
        <v>300</v>
      </c>
      <c r="I173" s="1" t="s">
        <v>26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x14ac:dyDescent="0.3">
      <c r="A174" s="1">
        <v>6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29</v>
      </c>
      <c r="G174" s="1" t="s">
        <v>61</v>
      </c>
      <c r="H174" s="1" t="s">
        <v>301</v>
      </c>
      <c r="I174" s="1" t="s">
        <v>26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x14ac:dyDescent="0.3">
      <c r="A175" s="1">
        <v>7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18</v>
      </c>
      <c r="G175" s="1" t="s">
        <v>19</v>
      </c>
      <c r="H175" s="1" t="s">
        <v>302</v>
      </c>
      <c r="I175" s="1" t="s">
        <v>198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x14ac:dyDescent="0.3">
      <c r="A176" s="1">
        <v>8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40</v>
      </c>
      <c r="G176" s="1" t="s">
        <v>242</v>
      </c>
      <c r="H176" s="1" t="s">
        <v>303</v>
      </c>
      <c r="I176" s="1" t="s">
        <v>26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x14ac:dyDescent="0.3">
      <c r="A177" s="1">
        <v>9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29</v>
      </c>
      <c r="G177" s="1" t="s">
        <v>61</v>
      </c>
      <c r="H177" s="1" t="s">
        <v>304</v>
      </c>
      <c r="I177" s="1" t="s">
        <v>26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x14ac:dyDescent="0.3">
      <c r="A178" s="1">
        <v>10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305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x14ac:dyDescent="0.3">
      <c r="A179" s="1">
        <v>11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29</v>
      </c>
      <c r="G179" s="1" t="s">
        <v>61</v>
      </c>
      <c r="H179" s="1" t="s">
        <v>306</v>
      </c>
      <c r="I179" s="1" t="s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x14ac:dyDescent="0.3">
      <c r="A180" s="1">
        <v>12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29</v>
      </c>
      <c r="G180" s="1" t="s">
        <v>61</v>
      </c>
      <c r="H180" s="1" t="s">
        <v>307</v>
      </c>
      <c r="I180" s="1" t="s">
        <v>26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x14ac:dyDescent="0.3">
      <c r="A181" s="1">
        <v>13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18</v>
      </c>
      <c r="G181" s="1" t="s">
        <v>69</v>
      </c>
      <c r="H181" s="1" t="s">
        <v>308</v>
      </c>
      <c r="I181" s="1" t="s">
        <v>21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x14ac:dyDescent="0.3">
      <c r="A182" s="1">
        <v>14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18</v>
      </c>
      <c r="G182" s="1" t="s">
        <v>69</v>
      </c>
      <c r="H182" s="1" t="s">
        <v>309</v>
      </c>
      <c r="I182" s="1" t="s">
        <v>21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x14ac:dyDescent="0.3">
      <c r="A183" s="1">
        <v>15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29</v>
      </c>
      <c r="G183" s="1" t="s">
        <v>61</v>
      </c>
      <c r="H183" s="1" t="s">
        <v>310</v>
      </c>
      <c r="I183" s="1" t="s">
        <v>26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x14ac:dyDescent="0.3">
      <c r="A184" s="1">
        <v>16</v>
      </c>
      <c r="B184" s="1" t="s">
        <v>14</v>
      </c>
      <c r="C184" s="1" t="s">
        <v>295</v>
      </c>
      <c r="D184" s="1" t="s">
        <v>542</v>
      </c>
      <c r="E184" s="1" t="s">
        <v>17</v>
      </c>
      <c r="F184" s="1" t="s">
        <v>29</v>
      </c>
      <c r="G184" s="1" t="s">
        <v>79</v>
      </c>
      <c r="H184" s="1" t="s">
        <v>312</v>
      </c>
      <c r="I184" s="1" t="s">
        <v>26</v>
      </c>
      <c r="J184" s="1">
        <v>21</v>
      </c>
      <c r="K184" s="1">
        <v>2312</v>
      </c>
      <c r="L184" s="1">
        <v>2312</v>
      </c>
      <c r="M184" s="1">
        <v>260000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260000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260000</v>
      </c>
      <c r="AJ184" s="1">
        <v>112</v>
      </c>
    </row>
    <row r="185" spans="1:36" x14ac:dyDescent="0.3">
      <c r="A185" s="1">
        <v>17</v>
      </c>
      <c r="B185" s="1" t="s">
        <v>14</v>
      </c>
      <c r="C185" s="1" t="s">
        <v>295</v>
      </c>
      <c r="D185" s="1" t="s">
        <v>565</v>
      </c>
      <c r="E185" s="1" t="s">
        <v>17</v>
      </c>
      <c r="F185" s="1" t="s">
        <v>18</v>
      </c>
      <c r="G185" s="1" t="s">
        <v>104</v>
      </c>
      <c r="H185" s="1" t="s">
        <v>314</v>
      </c>
      <c r="I185" s="1" t="s">
        <v>21</v>
      </c>
      <c r="J185" s="1">
        <v>12</v>
      </c>
      <c r="K185" s="1">
        <v>1327</v>
      </c>
      <c r="L185" s="1">
        <v>1327</v>
      </c>
      <c r="M185" s="1">
        <v>121000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121000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121000</v>
      </c>
      <c r="AJ185" s="1">
        <v>91</v>
      </c>
    </row>
    <row r="186" spans="1:36" x14ac:dyDescent="0.3">
      <c r="A186" s="1">
        <v>18</v>
      </c>
      <c r="B186" s="1" t="s">
        <v>14</v>
      </c>
      <c r="C186" s="1" t="s">
        <v>295</v>
      </c>
      <c r="D186" s="1" t="s">
        <v>319</v>
      </c>
      <c r="E186" s="1" t="s">
        <v>17</v>
      </c>
      <c r="F186" s="1" t="s">
        <v>29</v>
      </c>
      <c r="G186" s="1" t="s">
        <v>79</v>
      </c>
      <c r="H186" s="1" t="s">
        <v>316</v>
      </c>
      <c r="I186" s="1" t="s">
        <v>26</v>
      </c>
      <c r="J186" s="1">
        <v>20</v>
      </c>
      <c r="K186" s="1">
        <v>2184</v>
      </c>
      <c r="L186" s="1">
        <v>2184</v>
      </c>
      <c r="M186" s="1">
        <v>306000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306000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306000</v>
      </c>
      <c r="AJ186" s="1">
        <v>140</v>
      </c>
    </row>
    <row r="187" spans="1:36" x14ac:dyDescent="0.3">
      <c r="A187" s="1">
        <v>19</v>
      </c>
      <c r="B187" s="1" t="s">
        <v>14</v>
      </c>
      <c r="C187" s="1" t="s">
        <v>295</v>
      </c>
      <c r="D187" s="1" t="s">
        <v>566</v>
      </c>
      <c r="E187" s="1" t="s">
        <v>17</v>
      </c>
      <c r="F187" s="1" t="s">
        <v>29</v>
      </c>
      <c r="G187" s="1" t="s">
        <v>79</v>
      </c>
      <c r="H187" s="1" t="s">
        <v>318</v>
      </c>
      <c r="I187" s="1" t="s">
        <v>26</v>
      </c>
      <c r="J187" s="1">
        <v>21</v>
      </c>
      <c r="K187" s="1">
        <v>3595</v>
      </c>
      <c r="L187" s="1">
        <v>3595</v>
      </c>
      <c r="M187" s="1">
        <v>413373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413373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413373</v>
      </c>
      <c r="AJ187" s="1">
        <v>114</v>
      </c>
    </row>
    <row r="188" spans="1:36" x14ac:dyDescent="0.3">
      <c r="A188" s="1">
        <v>20</v>
      </c>
      <c r="B188" s="1" t="s">
        <v>14</v>
      </c>
      <c r="C188" s="1" t="s">
        <v>295</v>
      </c>
      <c r="D188" s="1" t="s">
        <v>315</v>
      </c>
      <c r="E188" s="1" t="s">
        <v>17</v>
      </c>
      <c r="F188" s="1" t="s">
        <v>18</v>
      </c>
      <c r="G188" s="1" t="s">
        <v>104</v>
      </c>
      <c r="H188" s="1" t="s">
        <v>320</v>
      </c>
      <c r="I188" s="1" t="s">
        <v>21</v>
      </c>
      <c r="J188" s="1">
        <v>2</v>
      </c>
      <c r="K188" s="1">
        <v>201</v>
      </c>
      <c r="L188" s="1">
        <v>201</v>
      </c>
      <c r="M188" s="1">
        <v>30000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30000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30000</v>
      </c>
      <c r="AJ188" s="1">
        <v>149</v>
      </c>
    </row>
    <row r="189" spans="1:36" x14ac:dyDescent="0.3">
      <c r="A189" s="1">
        <v>21</v>
      </c>
      <c r="B189" s="1" t="s">
        <v>14</v>
      </c>
      <c r="C189" s="1" t="s">
        <v>295</v>
      </c>
      <c r="D189" s="1" t="s">
        <v>16</v>
      </c>
      <c r="E189" s="1" t="s">
        <v>17</v>
      </c>
      <c r="F189" s="1" t="s">
        <v>29</v>
      </c>
      <c r="G189" s="1" t="s">
        <v>85</v>
      </c>
      <c r="H189" s="1" t="s">
        <v>321</v>
      </c>
      <c r="I189" s="1" t="s">
        <v>26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x14ac:dyDescent="0.3">
      <c r="A190" s="1">
        <v>22</v>
      </c>
      <c r="B190" s="1" t="s">
        <v>14</v>
      </c>
      <c r="C190" s="1" t="s">
        <v>295</v>
      </c>
      <c r="D190" s="1" t="s">
        <v>313</v>
      </c>
      <c r="E190" s="1" t="s">
        <v>17</v>
      </c>
      <c r="F190" s="1" t="s">
        <v>29</v>
      </c>
      <c r="G190" s="1" t="s">
        <v>30</v>
      </c>
      <c r="H190" s="1" t="s">
        <v>323</v>
      </c>
      <c r="I190" s="1" t="s">
        <v>21</v>
      </c>
      <c r="J190" s="1">
        <v>11</v>
      </c>
      <c r="K190" s="1">
        <v>1828</v>
      </c>
      <c r="L190" s="1">
        <v>1828</v>
      </c>
      <c r="M190" s="1">
        <v>170000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170000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170000</v>
      </c>
      <c r="AJ190" s="1">
        <v>92</v>
      </c>
    </row>
    <row r="191" spans="1:36" x14ac:dyDescent="0.3">
      <c r="A191" s="1">
        <v>23</v>
      </c>
      <c r="B191" s="1" t="s">
        <v>14</v>
      </c>
      <c r="C191" s="1" t="s">
        <v>295</v>
      </c>
      <c r="D191" s="1" t="s">
        <v>16</v>
      </c>
      <c r="E191" s="1" t="s">
        <v>17</v>
      </c>
      <c r="F191" s="1" t="s">
        <v>29</v>
      </c>
      <c r="G191" s="1" t="s">
        <v>246</v>
      </c>
      <c r="H191" s="1" t="s">
        <v>324</v>
      </c>
      <c r="I191" s="1" t="s">
        <v>26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0</v>
      </c>
      <c r="AJ191" s="1">
        <v>0</v>
      </c>
    </row>
    <row r="192" spans="1:36" x14ac:dyDescent="0.3">
      <c r="A192" s="1">
        <v>24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29</v>
      </c>
      <c r="G192" s="1" t="s">
        <v>30</v>
      </c>
      <c r="H192" s="1" t="s">
        <v>325</v>
      </c>
      <c r="I192" s="1" t="s">
        <v>26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25</v>
      </c>
      <c r="B193" s="1" t="s">
        <v>14</v>
      </c>
      <c r="C193" s="1" t="s">
        <v>295</v>
      </c>
      <c r="D193" s="1" t="s">
        <v>313</v>
      </c>
      <c r="E193" s="1" t="s">
        <v>32</v>
      </c>
      <c r="F193" s="1" t="s">
        <v>75</v>
      </c>
      <c r="G193" s="1" t="s">
        <v>76</v>
      </c>
      <c r="H193" s="1" t="s">
        <v>326</v>
      </c>
      <c r="I193" s="1" t="s">
        <v>26</v>
      </c>
      <c r="J193" s="1">
        <v>1</v>
      </c>
      <c r="K193" s="1">
        <v>59</v>
      </c>
      <c r="L193" s="1">
        <v>59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x14ac:dyDescent="0.3">
      <c r="A194" s="1">
        <v>26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37</v>
      </c>
      <c r="G194" s="1" t="s">
        <v>83</v>
      </c>
      <c r="H194" s="1" t="s">
        <v>327</v>
      </c>
      <c r="I194" s="1" t="s">
        <v>21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x14ac:dyDescent="0.3">
      <c r="A195" s="1">
        <v>27</v>
      </c>
      <c r="B195" s="1" t="s">
        <v>14</v>
      </c>
      <c r="C195" s="1" t="s">
        <v>295</v>
      </c>
      <c r="D195" s="1" t="s">
        <v>16</v>
      </c>
      <c r="E195" s="1" t="s">
        <v>17</v>
      </c>
      <c r="F195" s="1" t="s">
        <v>37</v>
      </c>
      <c r="G195" s="1" t="s">
        <v>38</v>
      </c>
      <c r="H195" s="1" t="s">
        <v>328</v>
      </c>
      <c r="I195" s="1" t="s">
        <v>21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x14ac:dyDescent="0.3">
      <c r="A196" s="1">
        <v>28</v>
      </c>
      <c r="B196" s="1" t="s">
        <v>14</v>
      </c>
      <c r="C196" s="1" t="s">
        <v>295</v>
      </c>
      <c r="D196" s="1" t="s">
        <v>16</v>
      </c>
      <c r="E196" s="1" t="s">
        <v>17</v>
      </c>
      <c r="F196" s="1" t="s">
        <v>37</v>
      </c>
      <c r="G196" s="1" t="s">
        <v>38</v>
      </c>
      <c r="H196" s="1" t="s">
        <v>329</v>
      </c>
      <c r="I196" s="1" t="s">
        <v>21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0</v>
      </c>
      <c r="AJ196" s="1">
        <v>0</v>
      </c>
    </row>
    <row r="197" spans="1:36" x14ac:dyDescent="0.3">
      <c r="A197" s="1">
        <v>29</v>
      </c>
      <c r="B197" s="1" t="s">
        <v>14</v>
      </c>
      <c r="C197" s="1" t="s">
        <v>295</v>
      </c>
      <c r="D197" s="1" t="s">
        <v>567</v>
      </c>
      <c r="E197" s="1" t="s">
        <v>32</v>
      </c>
      <c r="F197" s="1" t="s">
        <v>29</v>
      </c>
      <c r="G197" s="1" t="s">
        <v>268</v>
      </c>
      <c r="H197" s="1" t="s">
        <v>331</v>
      </c>
      <c r="I197" s="1" t="s">
        <v>26</v>
      </c>
      <c r="J197" s="1">
        <v>22</v>
      </c>
      <c r="K197" s="1">
        <v>2006</v>
      </c>
      <c r="L197" s="1">
        <v>2006</v>
      </c>
      <c r="M197" s="1">
        <v>314000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314000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314000</v>
      </c>
      <c r="AJ197" s="1">
        <v>156</v>
      </c>
    </row>
    <row r="198" spans="1:36" x14ac:dyDescent="0.3">
      <c r="A198" s="1">
        <v>30</v>
      </c>
      <c r="B198" s="1" t="s">
        <v>14</v>
      </c>
      <c r="C198" s="1" t="s">
        <v>295</v>
      </c>
      <c r="D198" s="1" t="s">
        <v>16</v>
      </c>
      <c r="E198" s="1" t="s">
        <v>17</v>
      </c>
      <c r="F198" s="1" t="s">
        <v>37</v>
      </c>
      <c r="G198" s="1" t="s">
        <v>38</v>
      </c>
      <c r="H198" s="1" t="s">
        <v>332</v>
      </c>
      <c r="I198" s="1" t="s">
        <v>21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0</v>
      </c>
      <c r="AJ198" s="1">
        <v>0</v>
      </c>
    </row>
    <row r="199" spans="1:36" x14ac:dyDescent="0.3">
      <c r="A199" s="1">
        <v>31</v>
      </c>
      <c r="B199" s="1" t="s">
        <v>14</v>
      </c>
      <c r="C199" s="1" t="s">
        <v>295</v>
      </c>
      <c r="D199" s="1" t="s">
        <v>333</v>
      </c>
      <c r="E199" s="1" t="s">
        <v>17</v>
      </c>
      <c r="F199" s="1" t="s">
        <v>18</v>
      </c>
      <c r="G199" s="1" t="s">
        <v>104</v>
      </c>
      <c r="H199" s="1" t="s">
        <v>334</v>
      </c>
      <c r="I199" s="1" t="s">
        <v>21</v>
      </c>
      <c r="J199" s="1">
        <v>18</v>
      </c>
      <c r="K199" s="1">
        <v>4002</v>
      </c>
      <c r="L199" s="1">
        <v>4002</v>
      </c>
      <c r="M199" s="1">
        <v>368000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368000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368000</v>
      </c>
      <c r="AJ199" s="1">
        <v>91</v>
      </c>
    </row>
    <row r="200" spans="1:36" x14ac:dyDescent="0.3">
      <c r="A200" s="1">
        <v>32</v>
      </c>
      <c r="B200" s="1" t="s">
        <v>14</v>
      </c>
      <c r="C200" s="1" t="s">
        <v>295</v>
      </c>
      <c r="D200" s="1" t="s">
        <v>335</v>
      </c>
      <c r="E200" s="1" t="s">
        <v>17</v>
      </c>
      <c r="F200" s="1" t="s">
        <v>18</v>
      </c>
      <c r="G200" s="1" t="s">
        <v>107</v>
      </c>
      <c r="H200" s="1" t="s">
        <v>336</v>
      </c>
      <c r="I200" s="1" t="s">
        <v>21</v>
      </c>
      <c r="J200" s="1">
        <v>20</v>
      </c>
      <c r="K200" s="1">
        <v>2664</v>
      </c>
      <c r="L200" s="1">
        <v>2664</v>
      </c>
      <c r="M200" s="1">
        <v>285000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285000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285000</v>
      </c>
      <c r="AJ200" s="1">
        <v>106</v>
      </c>
    </row>
    <row r="201" spans="1:36" x14ac:dyDescent="0.3">
      <c r="A201" s="1">
        <v>33</v>
      </c>
      <c r="B201" s="1" t="s">
        <v>14</v>
      </c>
      <c r="C201" s="1" t="s">
        <v>295</v>
      </c>
      <c r="D201" s="1" t="s">
        <v>337</v>
      </c>
      <c r="E201" s="1" t="s">
        <v>17</v>
      </c>
      <c r="F201" s="1" t="s">
        <v>29</v>
      </c>
      <c r="G201" s="1" t="s">
        <v>61</v>
      </c>
      <c r="H201" s="1" t="s">
        <v>338</v>
      </c>
      <c r="I201" s="1" t="s">
        <v>26</v>
      </c>
      <c r="J201" s="1">
        <v>21</v>
      </c>
      <c r="K201" s="1">
        <v>1197</v>
      </c>
      <c r="L201" s="1">
        <v>1197</v>
      </c>
      <c r="M201" s="1">
        <v>143000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143000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143000</v>
      </c>
      <c r="AJ201" s="1">
        <v>119</v>
      </c>
    </row>
    <row r="202" spans="1:36" x14ac:dyDescent="0.3">
      <c r="A202" s="1">
        <v>34</v>
      </c>
      <c r="B202" s="1" t="s">
        <v>14</v>
      </c>
      <c r="C202" s="1" t="s">
        <v>295</v>
      </c>
      <c r="D202" s="1" t="s">
        <v>568</v>
      </c>
      <c r="E202" s="1" t="s">
        <v>17</v>
      </c>
      <c r="F202" s="1" t="s">
        <v>29</v>
      </c>
      <c r="G202" s="1" t="s">
        <v>61</v>
      </c>
      <c r="H202" s="1" t="s">
        <v>339</v>
      </c>
      <c r="I202" s="1" t="s">
        <v>26</v>
      </c>
      <c r="J202" s="1">
        <v>21</v>
      </c>
      <c r="K202" s="1">
        <v>4483</v>
      </c>
      <c r="L202" s="1">
        <v>4483</v>
      </c>
      <c r="M202" s="1">
        <v>420000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420000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420000</v>
      </c>
      <c r="AJ202" s="1">
        <v>93</v>
      </c>
    </row>
    <row r="203" spans="1:36" x14ac:dyDescent="0.3">
      <c r="A203" s="1">
        <v>35</v>
      </c>
      <c r="B203" s="1" t="s">
        <v>14</v>
      </c>
      <c r="C203" s="1" t="s">
        <v>295</v>
      </c>
      <c r="D203" s="1" t="s">
        <v>340</v>
      </c>
      <c r="E203" s="1" t="s">
        <v>17</v>
      </c>
      <c r="F203" s="1" t="s">
        <v>18</v>
      </c>
      <c r="G203" s="1" t="s">
        <v>69</v>
      </c>
      <c r="H203" s="1" t="s">
        <v>341</v>
      </c>
      <c r="I203" s="1" t="s">
        <v>21</v>
      </c>
      <c r="J203" s="1">
        <v>18</v>
      </c>
      <c r="K203" s="1">
        <v>2267</v>
      </c>
      <c r="L203" s="1">
        <v>2267</v>
      </c>
      <c r="M203" s="1">
        <v>317991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317991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317991</v>
      </c>
      <c r="AJ203" s="1">
        <v>140</v>
      </c>
    </row>
    <row r="204" spans="1:36" x14ac:dyDescent="0.3">
      <c r="A204" s="1">
        <v>36</v>
      </c>
      <c r="B204" s="1" t="s">
        <v>14</v>
      </c>
      <c r="C204" s="1" t="s">
        <v>295</v>
      </c>
      <c r="D204" s="1" t="s">
        <v>517</v>
      </c>
      <c r="E204" s="1" t="s">
        <v>17</v>
      </c>
      <c r="F204" s="1" t="s">
        <v>49</v>
      </c>
      <c r="G204" s="1" t="s">
        <v>101</v>
      </c>
      <c r="H204" s="1" t="s">
        <v>343</v>
      </c>
      <c r="I204" s="1" t="s">
        <v>49</v>
      </c>
      <c r="J204" s="1">
        <v>21</v>
      </c>
      <c r="K204" s="1">
        <v>2916</v>
      </c>
      <c r="L204" s="1">
        <v>2916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0</v>
      </c>
      <c r="AJ204" s="1">
        <v>0</v>
      </c>
    </row>
    <row r="205" spans="1:36" x14ac:dyDescent="0.3">
      <c r="A205" s="1">
        <v>37</v>
      </c>
      <c r="B205" s="1" t="s">
        <v>14</v>
      </c>
      <c r="C205" s="1" t="s">
        <v>295</v>
      </c>
      <c r="D205" s="1" t="s">
        <v>344</v>
      </c>
      <c r="E205" s="1" t="s">
        <v>17</v>
      </c>
      <c r="F205" s="1" t="s">
        <v>29</v>
      </c>
      <c r="G205" s="1" t="s">
        <v>129</v>
      </c>
      <c r="H205" s="1" t="s">
        <v>345</v>
      </c>
      <c r="I205" s="1" t="s">
        <v>21</v>
      </c>
      <c r="J205" s="1">
        <v>22</v>
      </c>
      <c r="K205" s="1">
        <v>2930</v>
      </c>
      <c r="L205" s="1">
        <v>2930</v>
      </c>
      <c r="M205" s="1">
        <v>505000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505000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505000</v>
      </c>
      <c r="AJ205" s="1">
        <v>172</v>
      </c>
    </row>
    <row r="206" spans="1:36" x14ac:dyDescent="0.3">
      <c r="A206" s="1">
        <v>38</v>
      </c>
      <c r="B206" s="1" t="s">
        <v>14</v>
      </c>
      <c r="C206" s="1" t="s">
        <v>295</v>
      </c>
      <c r="D206" s="1" t="s">
        <v>346</v>
      </c>
      <c r="E206" s="1" t="s">
        <v>17</v>
      </c>
      <c r="F206" s="1" t="s">
        <v>29</v>
      </c>
      <c r="G206" s="1" t="s">
        <v>129</v>
      </c>
      <c r="H206" s="1" t="s">
        <v>347</v>
      </c>
      <c r="I206" s="1" t="s">
        <v>21</v>
      </c>
      <c r="J206" s="1">
        <v>23</v>
      </c>
      <c r="K206" s="1">
        <v>1324</v>
      </c>
      <c r="L206" s="1">
        <v>1324</v>
      </c>
      <c r="M206" s="1">
        <v>274000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274000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274000</v>
      </c>
      <c r="AJ206" s="1">
        <v>206</v>
      </c>
    </row>
    <row r="207" spans="1:36" x14ac:dyDescent="0.3">
      <c r="A207" s="1">
        <v>39</v>
      </c>
      <c r="B207" s="1" t="s">
        <v>14</v>
      </c>
      <c r="C207" s="1" t="s">
        <v>295</v>
      </c>
      <c r="D207" s="1" t="s">
        <v>348</v>
      </c>
      <c r="E207" s="1" t="s">
        <v>17</v>
      </c>
      <c r="F207" s="1" t="s">
        <v>40</v>
      </c>
      <c r="G207" s="1" t="s">
        <v>55</v>
      </c>
      <c r="H207" s="1" t="s">
        <v>349</v>
      </c>
      <c r="I207" s="1" t="s">
        <v>21</v>
      </c>
      <c r="J207" s="1">
        <v>19</v>
      </c>
      <c r="K207" s="1">
        <v>3586</v>
      </c>
      <c r="L207" s="1">
        <v>3586</v>
      </c>
      <c r="M207" s="1">
        <v>368000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368000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368000</v>
      </c>
      <c r="AJ207" s="1">
        <v>102</v>
      </c>
    </row>
    <row r="208" spans="1:36" x14ac:dyDescent="0.3">
      <c r="A208" s="1">
        <v>40</v>
      </c>
      <c r="B208" s="1" t="s">
        <v>14</v>
      </c>
      <c r="C208" s="1" t="s">
        <v>295</v>
      </c>
      <c r="D208" s="1" t="s">
        <v>569</v>
      </c>
      <c r="E208" s="1" t="s">
        <v>17</v>
      </c>
      <c r="F208" s="1" t="s">
        <v>29</v>
      </c>
      <c r="G208" s="1" t="s">
        <v>61</v>
      </c>
      <c r="H208" s="1" t="s">
        <v>351</v>
      </c>
      <c r="I208" s="1" t="s">
        <v>26</v>
      </c>
      <c r="J208" s="1">
        <v>22</v>
      </c>
      <c r="K208" s="1">
        <v>3514</v>
      </c>
      <c r="L208" s="1">
        <v>3514</v>
      </c>
      <c r="M208" s="1">
        <v>359000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359000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359000</v>
      </c>
      <c r="AJ208" s="1">
        <v>102</v>
      </c>
    </row>
    <row r="209" spans="1:36" x14ac:dyDescent="0.3">
      <c r="A209" s="1">
        <v>41</v>
      </c>
      <c r="B209" s="1" t="s">
        <v>14</v>
      </c>
      <c r="C209" s="1" t="s">
        <v>295</v>
      </c>
      <c r="D209" s="1" t="s">
        <v>570</v>
      </c>
      <c r="E209" s="1" t="s">
        <v>17</v>
      </c>
      <c r="F209" s="1" t="s">
        <v>29</v>
      </c>
      <c r="G209" s="1" t="s">
        <v>246</v>
      </c>
      <c r="H209" s="1" t="s">
        <v>353</v>
      </c>
      <c r="I209" s="1" t="s">
        <v>26</v>
      </c>
      <c r="J209" s="1">
        <v>21</v>
      </c>
      <c r="K209" s="1">
        <v>946</v>
      </c>
      <c r="L209" s="1">
        <v>946</v>
      </c>
      <c r="M209" s="1">
        <v>167000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167000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167000</v>
      </c>
      <c r="AJ209" s="1">
        <v>176</v>
      </c>
    </row>
    <row r="210" spans="1:36" x14ac:dyDescent="0.3">
      <c r="A210" s="1">
        <v>42</v>
      </c>
      <c r="B210" s="1" t="s">
        <v>14</v>
      </c>
      <c r="C210" s="1" t="s">
        <v>295</v>
      </c>
      <c r="D210" s="1" t="s">
        <v>571</v>
      </c>
      <c r="E210" s="1" t="s">
        <v>32</v>
      </c>
      <c r="F210" s="1" t="s">
        <v>29</v>
      </c>
      <c r="G210" s="1" t="s">
        <v>33</v>
      </c>
      <c r="H210" s="1" t="s">
        <v>354</v>
      </c>
      <c r="I210" s="1" t="s">
        <v>26</v>
      </c>
      <c r="J210" s="1">
        <v>21</v>
      </c>
      <c r="K210" s="1">
        <v>2628</v>
      </c>
      <c r="L210" s="1">
        <v>2628</v>
      </c>
      <c r="M210" s="1">
        <v>300000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300000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300000</v>
      </c>
      <c r="AJ210" s="1">
        <v>114</v>
      </c>
    </row>
    <row r="211" spans="1:36" x14ac:dyDescent="0.3">
      <c r="A211" s="1">
        <v>43</v>
      </c>
      <c r="B211" s="1" t="s">
        <v>14</v>
      </c>
      <c r="C211" s="1" t="s">
        <v>295</v>
      </c>
      <c r="D211" s="1" t="s">
        <v>16</v>
      </c>
      <c r="E211" s="1" t="s">
        <v>17</v>
      </c>
      <c r="F211" s="1" t="s">
        <v>29</v>
      </c>
      <c r="G211" s="1" t="s">
        <v>98</v>
      </c>
      <c r="H211" s="1" t="s">
        <v>355</v>
      </c>
      <c r="I211" s="1" t="s">
        <v>26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0</v>
      </c>
      <c r="AJ211" s="1">
        <v>0</v>
      </c>
    </row>
    <row r="212" spans="1:36" x14ac:dyDescent="0.3">
      <c r="A212" s="1">
        <v>44</v>
      </c>
      <c r="B212" s="1" t="s">
        <v>14</v>
      </c>
      <c r="C212" s="1" t="s">
        <v>295</v>
      </c>
      <c r="D212" s="1" t="s">
        <v>16</v>
      </c>
      <c r="E212" s="1" t="s">
        <v>17</v>
      </c>
      <c r="F212" s="1" t="s">
        <v>29</v>
      </c>
      <c r="G212" s="1" t="s">
        <v>61</v>
      </c>
      <c r="H212" s="1" t="s">
        <v>356</v>
      </c>
      <c r="I212" s="1" t="s">
        <v>26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x14ac:dyDescent="0.3">
      <c r="A213" s="1">
        <v>45</v>
      </c>
      <c r="B213" s="1" t="s">
        <v>14</v>
      </c>
      <c r="C213" s="1" t="s">
        <v>295</v>
      </c>
      <c r="D213" s="1" t="s">
        <v>16</v>
      </c>
      <c r="E213" s="1" t="s">
        <v>17</v>
      </c>
      <c r="F213" s="1" t="s">
        <v>29</v>
      </c>
      <c r="G213" s="1" t="s">
        <v>61</v>
      </c>
      <c r="H213" s="1" t="s">
        <v>357</v>
      </c>
      <c r="I213" s="1" t="s">
        <v>26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x14ac:dyDescent="0.3">
      <c r="A214" s="1">
        <v>46</v>
      </c>
      <c r="B214" s="1" t="s">
        <v>14</v>
      </c>
      <c r="C214" s="1" t="s">
        <v>295</v>
      </c>
      <c r="D214" s="1" t="s">
        <v>16</v>
      </c>
      <c r="E214" s="1" t="s">
        <v>17</v>
      </c>
      <c r="F214" s="1" t="s">
        <v>29</v>
      </c>
      <c r="G214" s="1" t="s">
        <v>61</v>
      </c>
      <c r="H214" s="1" t="s">
        <v>358</v>
      </c>
      <c r="I214" s="1" t="s">
        <v>26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0</v>
      </c>
      <c r="AJ214" s="1">
        <v>0</v>
      </c>
    </row>
    <row r="215" spans="1:36" x14ac:dyDescent="0.3">
      <c r="A215" s="1">
        <v>47</v>
      </c>
      <c r="B215" s="1" t="s">
        <v>14</v>
      </c>
      <c r="C215" s="1" t="s">
        <v>295</v>
      </c>
      <c r="D215" s="1" t="s">
        <v>16</v>
      </c>
      <c r="E215" s="1" t="s">
        <v>17</v>
      </c>
      <c r="F215" s="1" t="s">
        <v>37</v>
      </c>
      <c r="G215" s="1" t="s">
        <v>38</v>
      </c>
      <c r="H215" s="1" t="s">
        <v>359</v>
      </c>
      <c r="I215" s="1" t="s">
        <v>21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0</v>
      </c>
      <c r="AJ215" s="1">
        <v>0</v>
      </c>
    </row>
    <row r="216" spans="1:36" x14ac:dyDescent="0.3">
      <c r="A216" s="1">
        <v>48</v>
      </c>
      <c r="B216" s="1" t="s">
        <v>14</v>
      </c>
      <c r="C216" s="1" t="s">
        <v>295</v>
      </c>
      <c r="D216" s="1" t="s">
        <v>16</v>
      </c>
      <c r="E216" s="1" t="s">
        <v>17</v>
      </c>
      <c r="F216" s="1" t="s">
        <v>29</v>
      </c>
      <c r="G216" s="1" t="s">
        <v>61</v>
      </c>
      <c r="H216" s="1" t="s">
        <v>360</v>
      </c>
      <c r="I216" s="1" t="s">
        <v>26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0</v>
      </c>
      <c r="AJ216" s="1">
        <v>0</v>
      </c>
    </row>
    <row r="217" spans="1:36" x14ac:dyDescent="0.3">
      <c r="A217" s="1">
        <v>49</v>
      </c>
      <c r="B217" s="1" t="s">
        <v>14</v>
      </c>
      <c r="C217" s="1" t="s">
        <v>295</v>
      </c>
      <c r="D217" s="1" t="s">
        <v>16</v>
      </c>
      <c r="E217" s="1" t="s">
        <v>17</v>
      </c>
      <c r="F217" s="1" t="s">
        <v>29</v>
      </c>
      <c r="G217" s="1" t="s">
        <v>61</v>
      </c>
      <c r="H217" s="1" t="s">
        <v>361</v>
      </c>
      <c r="I217" s="1" t="s">
        <v>26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0</v>
      </c>
      <c r="AJ217" s="1">
        <v>0</v>
      </c>
    </row>
    <row r="218" spans="1:36" x14ac:dyDescent="0.3">
      <c r="A218" s="1">
        <v>50</v>
      </c>
      <c r="B218" s="1" t="s">
        <v>14</v>
      </c>
      <c r="C218" s="1" t="s">
        <v>295</v>
      </c>
      <c r="D218" s="1" t="s">
        <v>16</v>
      </c>
      <c r="E218" s="1" t="s">
        <v>17</v>
      </c>
      <c r="F218" s="1" t="s">
        <v>29</v>
      </c>
      <c r="G218" s="1" t="s">
        <v>61</v>
      </c>
      <c r="H218" s="1" t="s">
        <v>362</v>
      </c>
      <c r="I218" s="1" t="s">
        <v>26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0</v>
      </c>
      <c r="AJ218" s="1">
        <v>0</v>
      </c>
    </row>
    <row r="219" spans="1:36" x14ac:dyDescent="0.3">
      <c r="A219" s="1">
        <v>51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29</v>
      </c>
      <c r="G219" s="1" t="s">
        <v>363</v>
      </c>
      <c r="H219" s="1" t="s">
        <v>364</v>
      </c>
      <c r="I219" s="1" t="s">
        <v>21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x14ac:dyDescent="0.3">
      <c r="A220" s="1">
        <v>52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37</v>
      </c>
      <c r="G220" s="1" t="s">
        <v>83</v>
      </c>
      <c r="H220" s="1" t="s">
        <v>365</v>
      </c>
      <c r="I220" s="1" t="s">
        <v>21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x14ac:dyDescent="0.3">
      <c r="A221" s="1">
        <v>53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29</v>
      </c>
      <c r="G221" s="1" t="s">
        <v>44</v>
      </c>
      <c r="H221" s="1" t="s">
        <v>366</v>
      </c>
      <c r="I221" s="1" t="s">
        <v>21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x14ac:dyDescent="0.3">
      <c r="A222" s="1">
        <v>54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29</v>
      </c>
      <c r="G222" s="1" t="s">
        <v>44</v>
      </c>
      <c r="H222" s="1" t="s">
        <v>367</v>
      </c>
      <c r="I222" s="1" t="s">
        <v>21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x14ac:dyDescent="0.3">
      <c r="A223" s="1">
        <v>55</v>
      </c>
      <c r="B223" s="1" t="s">
        <v>14</v>
      </c>
      <c r="C223" s="1" t="s">
        <v>295</v>
      </c>
      <c r="D223" s="1" t="s">
        <v>16</v>
      </c>
      <c r="E223" s="1" t="s">
        <v>17</v>
      </c>
      <c r="F223" s="1" t="s">
        <v>18</v>
      </c>
      <c r="G223" s="1" t="s">
        <v>368</v>
      </c>
      <c r="H223" s="1" t="s">
        <v>369</v>
      </c>
      <c r="I223" s="1" t="s">
        <v>21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0</v>
      </c>
      <c r="AJ223" s="1">
        <v>0</v>
      </c>
    </row>
    <row r="224" spans="1:36" x14ac:dyDescent="0.3">
      <c r="A224" s="1">
        <v>56</v>
      </c>
      <c r="B224" s="1" t="s">
        <v>14</v>
      </c>
      <c r="C224" s="1" t="s">
        <v>295</v>
      </c>
      <c r="D224" s="1" t="s">
        <v>16</v>
      </c>
      <c r="E224" s="1" t="s">
        <v>17</v>
      </c>
      <c r="F224" s="1" t="s">
        <v>18</v>
      </c>
      <c r="G224" s="1" t="s">
        <v>368</v>
      </c>
      <c r="H224" s="1" t="s">
        <v>370</v>
      </c>
      <c r="I224" s="1" t="s">
        <v>21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0</v>
      </c>
      <c r="AJ224" s="1">
        <v>0</v>
      </c>
    </row>
    <row r="225" spans="1:36" x14ac:dyDescent="0.3">
      <c r="A225" s="1">
        <v>57</v>
      </c>
      <c r="B225" s="1" t="s">
        <v>14</v>
      </c>
      <c r="C225" s="1" t="s">
        <v>295</v>
      </c>
      <c r="D225" s="1" t="s">
        <v>16</v>
      </c>
      <c r="E225" s="1" t="s">
        <v>17</v>
      </c>
      <c r="F225" s="1" t="s">
        <v>18</v>
      </c>
      <c r="G225" s="1" t="s">
        <v>368</v>
      </c>
      <c r="H225" s="1" t="s">
        <v>371</v>
      </c>
      <c r="I225" s="1" t="s">
        <v>21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0</v>
      </c>
      <c r="AJ225" s="1">
        <v>0</v>
      </c>
    </row>
    <row r="226" spans="1:36" x14ac:dyDescent="0.3">
      <c r="A226" s="1">
        <v>58</v>
      </c>
      <c r="B226" s="1" t="s">
        <v>14</v>
      </c>
      <c r="C226" s="1" t="s">
        <v>295</v>
      </c>
      <c r="D226" s="1" t="s">
        <v>16</v>
      </c>
      <c r="E226" s="1" t="s">
        <v>17</v>
      </c>
      <c r="F226" s="1" t="s">
        <v>29</v>
      </c>
      <c r="G226" s="1" t="s">
        <v>372</v>
      </c>
      <c r="H226" s="1" t="s">
        <v>373</v>
      </c>
      <c r="I226" s="1" t="s">
        <v>26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x14ac:dyDescent="0.3">
      <c r="A227" s="1">
        <v>59</v>
      </c>
      <c r="B227" s="1" t="s">
        <v>14</v>
      </c>
      <c r="C227" s="1" t="s">
        <v>295</v>
      </c>
      <c r="D227" s="1" t="s">
        <v>16</v>
      </c>
      <c r="E227" s="1" t="s">
        <v>17</v>
      </c>
      <c r="F227" s="1" t="s">
        <v>29</v>
      </c>
      <c r="G227" s="1" t="s">
        <v>372</v>
      </c>
      <c r="H227" s="1" t="s">
        <v>374</v>
      </c>
      <c r="I227" s="1" t="s">
        <v>26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2"/>
      <c r="B228" s="2" t="s">
        <v>47</v>
      </c>
      <c r="C228" s="2" t="s">
        <v>295</v>
      </c>
      <c r="D228" s="2"/>
      <c r="E228" s="2"/>
      <c r="F228" s="2"/>
      <c r="G228" s="2"/>
      <c r="H228" s="2"/>
      <c r="I228" s="2"/>
      <c r="J228" s="2"/>
      <c r="K228" s="2">
        <v>45969</v>
      </c>
      <c r="L228" s="2">
        <v>45969</v>
      </c>
      <c r="M228" s="2">
        <v>5121364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5121364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5121364</v>
      </c>
      <c r="AJ228" s="2"/>
    </row>
    <row r="229" spans="1:36" x14ac:dyDescent="0.3">
      <c r="A229" s="1">
        <v>1</v>
      </c>
      <c r="B229" s="1" t="s">
        <v>14</v>
      </c>
      <c r="C229" s="1" t="s">
        <v>375</v>
      </c>
      <c r="D229" s="1" t="s">
        <v>16</v>
      </c>
      <c r="E229" s="1" t="s">
        <v>32</v>
      </c>
      <c r="F229" s="1" t="s">
        <v>118</v>
      </c>
      <c r="G229" s="1" t="s">
        <v>164</v>
      </c>
      <c r="H229" s="1" t="s">
        <v>376</v>
      </c>
      <c r="I229" s="1" t="s">
        <v>26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0</v>
      </c>
      <c r="AJ229" s="1">
        <v>0</v>
      </c>
    </row>
    <row r="230" spans="1:36" x14ac:dyDescent="0.3">
      <c r="A230" s="1">
        <v>2</v>
      </c>
      <c r="B230" s="1" t="s">
        <v>14</v>
      </c>
      <c r="C230" s="1" t="s">
        <v>375</v>
      </c>
      <c r="D230" s="1" t="s">
        <v>16</v>
      </c>
      <c r="E230" s="1" t="s">
        <v>17</v>
      </c>
      <c r="F230" s="1" t="s">
        <v>49</v>
      </c>
      <c r="G230" s="1" t="s">
        <v>63</v>
      </c>
      <c r="H230" s="1" t="s">
        <v>377</v>
      </c>
      <c r="I230" s="1" t="s">
        <v>49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x14ac:dyDescent="0.3">
      <c r="A231" s="1">
        <v>3</v>
      </c>
      <c r="B231" s="1" t="s">
        <v>14</v>
      </c>
      <c r="C231" s="1" t="s">
        <v>375</v>
      </c>
      <c r="D231" s="1" t="s">
        <v>16</v>
      </c>
      <c r="E231" s="1" t="s">
        <v>17</v>
      </c>
      <c r="F231" s="1" t="s">
        <v>29</v>
      </c>
      <c r="G231" s="1" t="s">
        <v>61</v>
      </c>
      <c r="H231" s="1" t="s">
        <v>378</v>
      </c>
      <c r="I231" s="1" t="s">
        <v>26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x14ac:dyDescent="0.3">
      <c r="A232" s="1">
        <v>4</v>
      </c>
      <c r="B232" s="1" t="s">
        <v>14</v>
      </c>
      <c r="C232" s="1" t="s">
        <v>375</v>
      </c>
      <c r="D232" s="1" t="s">
        <v>16</v>
      </c>
      <c r="E232" s="1" t="s">
        <v>17</v>
      </c>
      <c r="F232" s="1" t="s">
        <v>29</v>
      </c>
      <c r="G232" s="1" t="s">
        <v>61</v>
      </c>
      <c r="H232" s="1" t="s">
        <v>379</v>
      </c>
      <c r="I232" s="1" t="s">
        <v>26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x14ac:dyDescent="0.3">
      <c r="A233" s="1">
        <v>5</v>
      </c>
      <c r="B233" s="1" t="s">
        <v>14</v>
      </c>
      <c r="C233" s="1" t="s">
        <v>375</v>
      </c>
      <c r="D233" s="1" t="s">
        <v>16</v>
      </c>
      <c r="E233" s="1" t="s">
        <v>17</v>
      </c>
      <c r="F233" s="1" t="s">
        <v>29</v>
      </c>
      <c r="G233" s="1" t="s">
        <v>61</v>
      </c>
      <c r="H233" s="1" t="s">
        <v>380</v>
      </c>
      <c r="I233" s="1" t="s">
        <v>26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x14ac:dyDescent="0.3">
      <c r="A234" s="1">
        <v>6</v>
      </c>
      <c r="B234" s="1" t="s">
        <v>14</v>
      </c>
      <c r="C234" s="1" t="s">
        <v>375</v>
      </c>
      <c r="D234" s="1" t="s">
        <v>16</v>
      </c>
      <c r="E234" s="1" t="s">
        <v>17</v>
      </c>
      <c r="F234" s="1" t="s">
        <v>29</v>
      </c>
      <c r="G234" s="1" t="s">
        <v>61</v>
      </c>
      <c r="H234" s="1" t="s">
        <v>381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x14ac:dyDescent="0.3">
      <c r="A235" s="1">
        <v>7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18</v>
      </c>
      <c r="G235" s="1" t="s">
        <v>69</v>
      </c>
      <c r="H235" s="1" t="s">
        <v>382</v>
      </c>
      <c r="I235" s="1" t="s">
        <v>21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x14ac:dyDescent="0.3">
      <c r="A236" s="1">
        <v>8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29</v>
      </c>
      <c r="G236" s="1" t="s">
        <v>61</v>
      </c>
      <c r="H236" s="1" t="s">
        <v>383</v>
      </c>
      <c r="I236" s="1" t="s">
        <v>26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x14ac:dyDescent="0.3">
      <c r="A237" s="1">
        <v>9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29</v>
      </c>
      <c r="G237" s="1" t="s">
        <v>61</v>
      </c>
      <c r="H237" s="1" t="s">
        <v>384</v>
      </c>
      <c r="I237" s="1" t="s">
        <v>26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x14ac:dyDescent="0.3">
      <c r="A238" s="1">
        <v>10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29</v>
      </c>
      <c r="G238" s="1" t="s">
        <v>61</v>
      </c>
      <c r="H238" s="1" t="s">
        <v>385</v>
      </c>
      <c r="I238" s="1" t="s">
        <v>26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x14ac:dyDescent="0.3">
      <c r="A239" s="1">
        <v>11</v>
      </c>
      <c r="B239" s="1" t="s">
        <v>14</v>
      </c>
      <c r="C239" s="1" t="s">
        <v>375</v>
      </c>
      <c r="D239" s="1" t="s">
        <v>16</v>
      </c>
      <c r="E239" s="1" t="s">
        <v>17</v>
      </c>
      <c r="F239" s="1" t="s">
        <v>18</v>
      </c>
      <c r="G239" s="1" t="s">
        <v>19</v>
      </c>
      <c r="H239" s="1" t="s">
        <v>386</v>
      </c>
      <c r="I239" s="1" t="s">
        <v>198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x14ac:dyDescent="0.3">
      <c r="A240" s="1">
        <v>12</v>
      </c>
      <c r="B240" s="1" t="s">
        <v>14</v>
      </c>
      <c r="C240" s="1" t="s">
        <v>375</v>
      </c>
      <c r="D240" s="1" t="s">
        <v>387</v>
      </c>
      <c r="E240" s="1" t="s">
        <v>17</v>
      </c>
      <c r="F240" s="1" t="s">
        <v>29</v>
      </c>
      <c r="G240" s="1" t="s">
        <v>79</v>
      </c>
      <c r="H240" s="1" t="s">
        <v>388</v>
      </c>
      <c r="I240" s="1" t="s">
        <v>26</v>
      </c>
      <c r="J240" s="1">
        <v>22</v>
      </c>
      <c r="K240" s="1">
        <v>1801</v>
      </c>
      <c r="L240" s="1">
        <v>1801</v>
      </c>
      <c r="M240" s="1">
        <v>280000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280000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280000</v>
      </c>
      <c r="AJ240" s="1">
        <v>155</v>
      </c>
    </row>
    <row r="241" spans="1:36" x14ac:dyDescent="0.3">
      <c r="A241" s="1">
        <v>13</v>
      </c>
      <c r="B241" s="1" t="s">
        <v>14</v>
      </c>
      <c r="C241" s="1" t="s">
        <v>375</v>
      </c>
      <c r="D241" s="1" t="s">
        <v>572</v>
      </c>
      <c r="E241" s="1" t="s">
        <v>17</v>
      </c>
      <c r="F241" s="1" t="s">
        <v>18</v>
      </c>
      <c r="G241" s="1" t="s">
        <v>104</v>
      </c>
      <c r="H241" s="1" t="s">
        <v>390</v>
      </c>
      <c r="I241" s="1" t="s">
        <v>21</v>
      </c>
      <c r="J241" s="1">
        <v>10</v>
      </c>
      <c r="K241" s="1">
        <v>1427</v>
      </c>
      <c r="L241" s="1">
        <v>1427</v>
      </c>
      <c r="M241" s="1">
        <v>160000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160000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160000</v>
      </c>
      <c r="AJ241" s="1">
        <v>112</v>
      </c>
    </row>
    <row r="242" spans="1:36" x14ac:dyDescent="0.3">
      <c r="A242" s="1">
        <v>14</v>
      </c>
      <c r="B242" s="1" t="s">
        <v>14</v>
      </c>
      <c r="C242" s="1" t="s">
        <v>375</v>
      </c>
      <c r="D242" s="1" t="s">
        <v>391</v>
      </c>
      <c r="E242" s="1" t="s">
        <v>17</v>
      </c>
      <c r="F242" s="1" t="s">
        <v>29</v>
      </c>
      <c r="G242" s="1" t="s">
        <v>30</v>
      </c>
      <c r="H242" s="1" t="s">
        <v>392</v>
      </c>
      <c r="I242" s="1" t="s">
        <v>21</v>
      </c>
      <c r="J242" s="1">
        <v>20</v>
      </c>
      <c r="K242" s="1">
        <v>2483</v>
      </c>
      <c r="L242" s="1">
        <v>2483</v>
      </c>
      <c r="M242" s="1">
        <v>300000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300000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300000</v>
      </c>
      <c r="AJ242" s="1">
        <v>120</v>
      </c>
    </row>
    <row r="243" spans="1:36" x14ac:dyDescent="0.3">
      <c r="A243" s="1">
        <v>15</v>
      </c>
      <c r="B243" s="1" t="s">
        <v>14</v>
      </c>
      <c r="C243" s="1" t="s">
        <v>375</v>
      </c>
      <c r="D243" s="1" t="s">
        <v>16</v>
      </c>
      <c r="E243" s="1" t="s">
        <v>17</v>
      </c>
      <c r="F243" s="1" t="s">
        <v>29</v>
      </c>
      <c r="G243" s="1" t="s">
        <v>195</v>
      </c>
      <c r="H243" s="1" t="s">
        <v>393</v>
      </c>
      <c r="I243" s="1" t="s">
        <v>26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16</v>
      </c>
      <c r="B244" s="1" t="s">
        <v>14</v>
      </c>
      <c r="C244" s="1" t="s">
        <v>375</v>
      </c>
      <c r="D244" s="1" t="s">
        <v>402</v>
      </c>
      <c r="E244" s="1" t="s">
        <v>17</v>
      </c>
      <c r="F244" s="1" t="s">
        <v>29</v>
      </c>
      <c r="G244" s="1" t="s">
        <v>30</v>
      </c>
      <c r="H244" s="1" t="s">
        <v>395</v>
      </c>
      <c r="I244" s="1" t="s">
        <v>26</v>
      </c>
      <c r="J244" s="1">
        <v>23</v>
      </c>
      <c r="K244" s="1">
        <v>3193</v>
      </c>
      <c r="L244" s="1">
        <v>3193</v>
      </c>
      <c r="M244" s="1">
        <v>403000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403000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403000</v>
      </c>
      <c r="AJ244" s="1">
        <v>126</v>
      </c>
    </row>
    <row r="245" spans="1:36" x14ac:dyDescent="0.3">
      <c r="A245" s="1">
        <v>17</v>
      </c>
      <c r="B245" s="1" t="s">
        <v>14</v>
      </c>
      <c r="C245" s="1" t="s">
        <v>375</v>
      </c>
      <c r="D245" s="1" t="s">
        <v>16</v>
      </c>
      <c r="E245" s="1" t="s">
        <v>17</v>
      </c>
      <c r="F245" s="1" t="s">
        <v>37</v>
      </c>
      <c r="G245" s="1" t="s">
        <v>83</v>
      </c>
      <c r="H245" s="1" t="s">
        <v>396</v>
      </c>
      <c r="I245" s="1" t="s">
        <v>198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0</v>
      </c>
      <c r="AJ245" s="1">
        <v>0</v>
      </c>
    </row>
    <row r="246" spans="1:36" x14ac:dyDescent="0.3">
      <c r="A246" s="1">
        <v>18</v>
      </c>
      <c r="B246" s="1" t="s">
        <v>14</v>
      </c>
      <c r="C246" s="1" t="s">
        <v>375</v>
      </c>
      <c r="D246" s="1" t="s">
        <v>16</v>
      </c>
      <c r="E246" s="1" t="s">
        <v>17</v>
      </c>
      <c r="F246" s="1" t="s">
        <v>37</v>
      </c>
      <c r="G246" s="1" t="s">
        <v>38</v>
      </c>
      <c r="H246" s="1" t="s">
        <v>397</v>
      </c>
      <c r="I246" s="1" t="s">
        <v>21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0</v>
      </c>
      <c r="AJ246" s="1">
        <v>0</v>
      </c>
    </row>
    <row r="247" spans="1:36" x14ac:dyDescent="0.3">
      <c r="A247" s="1">
        <v>19</v>
      </c>
      <c r="B247" s="1" t="s">
        <v>14</v>
      </c>
      <c r="C247" s="1" t="s">
        <v>375</v>
      </c>
      <c r="D247" s="1" t="s">
        <v>410</v>
      </c>
      <c r="E247" s="1" t="s">
        <v>17</v>
      </c>
      <c r="F247" s="1" t="s">
        <v>49</v>
      </c>
      <c r="G247" s="1" t="s">
        <v>101</v>
      </c>
      <c r="H247" s="1" t="s">
        <v>399</v>
      </c>
      <c r="I247" s="1" t="s">
        <v>49</v>
      </c>
      <c r="J247" s="1">
        <v>16</v>
      </c>
      <c r="K247" s="1">
        <v>1415</v>
      </c>
      <c r="L247" s="1">
        <v>1415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0</v>
      </c>
      <c r="AJ247" s="1">
        <v>0</v>
      </c>
    </row>
    <row r="248" spans="1:36" x14ac:dyDescent="0.3">
      <c r="A248" s="1">
        <v>20</v>
      </c>
      <c r="B248" s="1" t="s">
        <v>14</v>
      </c>
      <c r="C248" s="1" t="s">
        <v>375</v>
      </c>
      <c r="D248" s="1" t="s">
        <v>573</v>
      </c>
      <c r="E248" s="1" t="s">
        <v>17</v>
      </c>
      <c r="F248" s="1" t="s">
        <v>29</v>
      </c>
      <c r="G248" s="1" t="s">
        <v>61</v>
      </c>
      <c r="H248" s="1" t="s">
        <v>401</v>
      </c>
      <c r="I248" s="1" t="s">
        <v>26</v>
      </c>
      <c r="J248" s="1">
        <v>23</v>
      </c>
      <c r="K248" s="1">
        <v>2928</v>
      </c>
      <c r="L248" s="1">
        <v>2928</v>
      </c>
      <c r="M248" s="1">
        <v>300000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300000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300000</v>
      </c>
      <c r="AJ248" s="1">
        <v>102</v>
      </c>
    </row>
    <row r="249" spans="1:36" x14ac:dyDescent="0.3">
      <c r="A249" s="1">
        <v>21</v>
      </c>
      <c r="B249" s="1" t="s">
        <v>14</v>
      </c>
      <c r="C249" s="1" t="s">
        <v>375</v>
      </c>
      <c r="D249" s="1" t="s">
        <v>416</v>
      </c>
      <c r="E249" s="1" t="s">
        <v>17</v>
      </c>
      <c r="F249" s="1" t="s">
        <v>18</v>
      </c>
      <c r="G249" s="1" t="s">
        <v>69</v>
      </c>
      <c r="H249" s="1" t="s">
        <v>403</v>
      </c>
      <c r="I249" s="1" t="s">
        <v>21</v>
      </c>
      <c r="J249" s="1">
        <v>21</v>
      </c>
      <c r="K249" s="1">
        <v>1589</v>
      </c>
      <c r="L249" s="1">
        <v>1589</v>
      </c>
      <c r="M249" s="1">
        <v>280000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280000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280000</v>
      </c>
      <c r="AJ249" s="1">
        <v>176</v>
      </c>
    </row>
    <row r="250" spans="1:36" x14ac:dyDescent="0.3">
      <c r="A250" s="1">
        <v>22</v>
      </c>
      <c r="B250" s="1" t="s">
        <v>14</v>
      </c>
      <c r="C250" s="1" t="s">
        <v>375</v>
      </c>
      <c r="D250" s="1" t="s">
        <v>404</v>
      </c>
      <c r="E250" s="1" t="s">
        <v>17</v>
      </c>
      <c r="F250" s="1" t="s">
        <v>29</v>
      </c>
      <c r="G250" s="1" t="s">
        <v>129</v>
      </c>
      <c r="H250" s="1" t="s">
        <v>405</v>
      </c>
      <c r="I250" s="1" t="s">
        <v>21</v>
      </c>
      <c r="J250" s="1">
        <v>22</v>
      </c>
      <c r="K250" s="1">
        <v>2590</v>
      </c>
      <c r="L250" s="1">
        <v>2590</v>
      </c>
      <c r="M250" s="1">
        <v>468000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468000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468000</v>
      </c>
      <c r="AJ250" s="1">
        <v>180</v>
      </c>
    </row>
    <row r="251" spans="1:36" x14ac:dyDescent="0.3">
      <c r="A251" s="1">
        <v>23</v>
      </c>
      <c r="B251" s="1" t="s">
        <v>14</v>
      </c>
      <c r="C251" s="1" t="s">
        <v>375</v>
      </c>
      <c r="D251" s="1" t="s">
        <v>406</v>
      </c>
      <c r="E251" s="1" t="s">
        <v>17</v>
      </c>
      <c r="F251" s="1" t="s">
        <v>29</v>
      </c>
      <c r="G251" s="1" t="s">
        <v>61</v>
      </c>
      <c r="H251" s="1" t="s">
        <v>407</v>
      </c>
      <c r="I251" s="1" t="s">
        <v>26</v>
      </c>
      <c r="J251" s="1">
        <v>20</v>
      </c>
      <c r="K251" s="1">
        <v>2879</v>
      </c>
      <c r="L251" s="1">
        <v>2879</v>
      </c>
      <c r="M251" s="1">
        <v>300000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300000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300000</v>
      </c>
      <c r="AJ251" s="1">
        <v>104</v>
      </c>
    </row>
    <row r="252" spans="1:36" x14ac:dyDescent="0.3">
      <c r="A252" s="1">
        <v>24</v>
      </c>
      <c r="B252" s="1" t="s">
        <v>14</v>
      </c>
      <c r="C252" s="1" t="s">
        <v>375</v>
      </c>
      <c r="D252" s="1" t="s">
        <v>574</v>
      </c>
      <c r="E252" s="1" t="s">
        <v>17</v>
      </c>
      <c r="F252" s="1" t="s">
        <v>29</v>
      </c>
      <c r="G252" s="1" t="s">
        <v>61</v>
      </c>
      <c r="H252" s="1" t="s">
        <v>409</v>
      </c>
      <c r="I252" s="1" t="s">
        <v>26</v>
      </c>
      <c r="J252" s="1">
        <v>21</v>
      </c>
      <c r="K252" s="1">
        <v>2338</v>
      </c>
      <c r="L252" s="1">
        <v>2338</v>
      </c>
      <c r="M252" s="1">
        <v>280000</v>
      </c>
      <c r="N252" s="1">
        <v>0</v>
      </c>
      <c r="O252" s="1">
        <v>0</v>
      </c>
      <c r="P252" s="1">
        <v>0</v>
      </c>
      <c r="Q252" s="1">
        <v>4000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284000</v>
      </c>
      <c r="X252" s="1">
        <v>0</v>
      </c>
      <c r="Y252" s="1">
        <v>0</v>
      </c>
      <c r="Z252" s="1">
        <v>1400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1400</v>
      </c>
      <c r="AI252" s="7">
        <v>285400</v>
      </c>
      <c r="AJ252" s="1">
        <v>119</v>
      </c>
    </row>
    <row r="253" spans="1:36" x14ac:dyDescent="0.3">
      <c r="A253" s="1">
        <v>25</v>
      </c>
      <c r="B253" s="1" t="s">
        <v>14</v>
      </c>
      <c r="C253" s="1" t="s">
        <v>375</v>
      </c>
      <c r="D253" s="1" t="s">
        <v>90</v>
      </c>
      <c r="E253" s="1" t="s">
        <v>17</v>
      </c>
      <c r="F253" s="1" t="s">
        <v>29</v>
      </c>
      <c r="G253" s="1" t="s">
        <v>61</v>
      </c>
      <c r="H253" s="1" t="s">
        <v>411</v>
      </c>
      <c r="I253" s="1" t="s">
        <v>26</v>
      </c>
      <c r="J253" s="1">
        <v>16</v>
      </c>
      <c r="K253" s="1">
        <v>1067</v>
      </c>
      <c r="L253" s="1">
        <v>1067</v>
      </c>
      <c r="M253" s="1">
        <v>180000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180000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180000</v>
      </c>
      <c r="AJ253" s="1">
        <v>168</v>
      </c>
    </row>
    <row r="254" spans="1:36" x14ac:dyDescent="0.3">
      <c r="A254" s="1">
        <v>26</v>
      </c>
      <c r="B254" s="1" t="s">
        <v>14</v>
      </c>
      <c r="C254" s="1" t="s">
        <v>375</v>
      </c>
      <c r="D254" s="1" t="s">
        <v>412</v>
      </c>
      <c r="E254" s="1" t="s">
        <v>17</v>
      </c>
      <c r="F254" s="1" t="s">
        <v>29</v>
      </c>
      <c r="G254" s="1" t="s">
        <v>61</v>
      </c>
      <c r="H254" s="1" t="s">
        <v>413</v>
      </c>
      <c r="I254" s="1" t="s">
        <v>26</v>
      </c>
      <c r="J254" s="1">
        <v>20</v>
      </c>
      <c r="K254" s="1">
        <v>1581</v>
      </c>
      <c r="L254" s="1">
        <v>1581</v>
      </c>
      <c r="M254" s="1">
        <v>180000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180000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180000</v>
      </c>
      <c r="AJ254" s="1">
        <v>113</v>
      </c>
    </row>
    <row r="255" spans="1:36" x14ac:dyDescent="0.3">
      <c r="A255" s="1">
        <v>27</v>
      </c>
      <c r="B255" s="1" t="s">
        <v>14</v>
      </c>
      <c r="C255" s="1" t="s">
        <v>375</v>
      </c>
      <c r="D255" s="1" t="s">
        <v>414</v>
      </c>
      <c r="E255" s="1" t="s">
        <v>32</v>
      </c>
      <c r="F255" s="1" t="s">
        <v>29</v>
      </c>
      <c r="G255" s="1" t="s">
        <v>33</v>
      </c>
      <c r="H255" s="1" t="s">
        <v>415</v>
      </c>
      <c r="I255" s="1" t="s">
        <v>26</v>
      </c>
      <c r="J255" s="1">
        <v>24</v>
      </c>
      <c r="K255" s="1">
        <v>3111</v>
      </c>
      <c r="L255" s="1">
        <v>3111</v>
      </c>
      <c r="M255" s="1">
        <v>380000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380000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380000</v>
      </c>
      <c r="AJ255" s="1">
        <v>122</v>
      </c>
    </row>
    <row r="256" spans="1:36" x14ac:dyDescent="0.3">
      <c r="A256" s="1">
        <v>28</v>
      </c>
      <c r="B256" s="1" t="s">
        <v>14</v>
      </c>
      <c r="C256" s="1" t="s">
        <v>375</v>
      </c>
      <c r="D256" s="1" t="s">
        <v>16</v>
      </c>
      <c r="E256" s="1" t="s">
        <v>17</v>
      </c>
      <c r="F256" s="1" t="s">
        <v>37</v>
      </c>
      <c r="G256" s="1" t="s">
        <v>123</v>
      </c>
      <c r="H256" s="1" t="s">
        <v>417</v>
      </c>
      <c r="I256" s="1" t="s">
        <v>21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0</v>
      </c>
      <c r="AJ256" s="1">
        <v>0</v>
      </c>
    </row>
    <row r="257" spans="1:36" x14ac:dyDescent="0.3">
      <c r="A257" s="1">
        <v>29</v>
      </c>
      <c r="B257" s="1" t="s">
        <v>14</v>
      </c>
      <c r="C257" s="1" t="s">
        <v>375</v>
      </c>
      <c r="D257" s="1" t="s">
        <v>16</v>
      </c>
      <c r="E257" s="1" t="s">
        <v>17</v>
      </c>
      <c r="F257" s="1" t="s">
        <v>29</v>
      </c>
      <c r="G257" s="1" t="s">
        <v>144</v>
      </c>
      <c r="H257" s="1" t="s">
        <v>418</v>
      </c>
      <c r="I257" s="1" t="s">
        <v>21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0</v>
      </c>
      <c r="AJ257" s="1">
        <v>0</v>
      </c>
    </row>
    <row r="258" spans="1:36" x14ac:dyDescent="0.3">
      <c r="A258" s="1">
        <v>30</v>
      </c>
      <c r="B258" s="1" t="s">
        <v>14</v>
      </c>
      <c r="C258" s="1" t="s">
        <v>375</v>
      </c>
      <c r="D258" s="1" t="s">
        <v>16</v>
      </c>
      <c r="E258" s="1" t="s">
        <v>17</v>
      </c>
      <c r="F258" s="1" t="s">
        <v>29</v>
      </c>
      <c r="G258" s="1" t="s">
        <v>61</v>
      </c>
      <c r="H258" s="1" t="s">
        <v>419</v>
      </c>
      <c r="I258" s="1" t="s">
        <v>26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0</v>
      </c>
      <c r="AJ258" s="1">
        <v>0</v>
      </c>
    </row>
    <row r="259" spans="1:36" x14ac:dyDescent="0.3">
      <c r="A259" s="1">
        <v>31</v>
      </c>
      <c r="B259" s="1" t="s">
        <v>14</v>
      </c>
      <c r="C259" s="1" t="s">
        <v>375</v>
      </c>
      <c r="D259" s="1" t="s">
        <v>16</v>
      </c>
      <c r="E259" s="1" t="s">
        <v>17</v>
      </c>
      <c r="F259" s="1" t="s">
        <v>29</v>
      </c>
      <c r="G259" s="1" t="s">
        <v>61</v>
      </c>
      <c r="H259" s="1" t="s">
        <v>420</v>
      </c>
      <c r="I259" s="1" t="s">
        <v>26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0</v>
      </c>
      <c r="AJ259" s="1">
        <v>0</v>
      </c>
    </row>
    <row r="260" spans="1:36" x14ac:dyDescent="0.3">
      <c r="A260" s="1">
        <v>32</v>
      </c>
      <c r="B260" s="1" t="s">
        <v>14</v>
      </c>
      <c r="C260" s="1" t="s">
        <v>375</v>
      </c>
      <c r="D260" s="1" t="s">
        <v>16</v>
      </c>
      <c r="E260" s="1" t="s">
        <v>17</v>
      </c>
      <c r="F260" s="1" t="s">
        <v>29</v>
      </c>
      <c r="G260" s="1" t="s">
        <v>44</v>
      </c>
      <c r="H260" s="1" t="s">
        <v>421</v>
      </c>
      <c r="I260" s="1" t="s">
        <v>21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0</v>
      </c>
      <c r="AJ260" s="1">
        <v>0</v>
      </c>
    </row>
    <row r="261" spans="1:36" x14ac:dyDescent="0.3">
      <c r="A261" s="1">
        <v>33</v>
      </c>
      <c r="B261" s="1" t="s">
        <v>14</v>
      </c>
      <c r="C261" s="1" t="s">
        <v>375</v>
      </c>
      <c r="D261" s="1" t="s">
        <v>16</v>
      </c>
      <c r="E261" s="1" t="s">
        <v>17</v>
      </c>
      <c r="F261" s="1" t="s">
        <v>29</v>
      </c>
      <c r="G261" s="1" t="s">
        <v>44</v>
      </c>
      <c r="H261" s="1" t="s">
        <v>422</v>
      </c>
      <c r="I261" s="1" t="s">
        <v>21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0</v>
      </c>
      <c r="AJ261" s="1">
        <v>0</v>
      </c>
    </row>
    <row r="262" spans="1:36" x14ac:dyDescent="0.3">
      <c r="A262" s="1">
        <v>34</v>
      </c>
      <c r="B262" s="1" t="s">
        <v>14</v>
      </c>
      <c r="C262" s="1" t="s">
        <v>375</v>
      </c>
      <c r="D262" s="1" t="s">
        <v>16</v>
      </c>
      <c r="E262" s="1" t="s">
        <v>17</v>
      </c>
      <c r="F262" s="1" t="s">
        <v>18</v>
      </c>
      <c r="G262" s="1" t="s">
        <v>368</v>
      </c>
      <c r="H262" s="1" t="s">
        <v>423</v>
      </c>
      <c r="I262" s="1" t="s">
        <v>21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0</v>
      </c>
      <c r="AJ262" s="1">
        <v>0</v>
      </c>
    </row>
    <row r="263" spans="1:36" x14ac:dyDescent="0.3">
      <c r="A263" s="1">
        <v>35</v>
      </c>
      <c r="B263" s="1" t="s">
        <v>14</v>
      </c>
      <c r="C263" s="1" t="s">
        <v>375</v>
      </c>
      <c r="D263" s="1" t="s">
        <v>16</v>
      </c>
      <c r="E263" s="1" t="s">
        <v>17</v>
      </c>
      <c r="F263" s="1" t="s">
        <v>18</v>
      </c>
      <c r="G263" s="1" t="s">
        <v>368</v>
      </c>
      <c r="H263" s="1" t="s">
        <v>424</v>
      </c>
      <c r="I263" s="1" t="s">
        <v>21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x14ac:dyDescent="0.3">
      <c r="A264" s="1">
        <v>36</v>
      </c>
      <c r="B264" s="1" t="s">
        <v>14</v>
      </c>
      <c r="C264" s="1" t="s">
        <v>375</v>
      </c>
      <c r="D264" s="1" t="s">
        <v>16</v>
      </c>
      <c r="E264" s="1" t="s">
        <v>17</v>
      </c>
      <c r="F264" s="1" t="s">
        <v>18</v>
      </c>
      <c r="G264" s="1" t="s">
        <v>368</v>
      </c>
      <c r="H264" s="1" t="s">
        <v>425</v>
      </c>
      <c r="I264" s="1" t="s">
        <v>21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x14ac:dyDescent="0.3">
      <c r="A265" s="2"/>
      <c r="B265" s="2" t="s">
        <v>47</v>
      </c>
      <c r="C265" s="2" t="s">
        <v>375</v>
      </c>
      <c r="D265" s="2"/>
      <c r="E265" s="2"/>
      <c r="F265" s="2"/>
      <c r="G265" s="2"/>
      <c r="H265" s="2"/>
      <c r="I265" s="2"/>
      <c r="J265" s="2"/>
      <c r="K265" s="2">
        <v>28402</v>
      </c>
      <c r="L265" s="2">
        <v>28402</v>
      </c>
      <c r="M265" s="2">
        <v>3511000</v>
      </c>
      <c r="N265" s="2">
        <v>0</v>
      </c>
      <c r="O265" s="2">
        <v>0</v>
      </c>
      <c r="P265" s="2">
        <v>0</v>
      </c>
      <c r="Q265" s="2">
        <v>4000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3515000</v>
      </c>
      <c r="X265" s="2">
        <v>0</v>
      </c>
      <c r="Y265" s="2">
        <v>0</v>
      </c>
      <c r="Z265" s="2">
        <v>1400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1400</v>
      </c>
      <c r="AI265" s="2">
        <v>3516400</v>
      </c>
      <c r="AJ265" s="2"/>
    </row>
    <row r="266" spans="1:36" x14ac:dyDescent="0.3">
      <c r="A266" s="1">
        <v>1</v>
      </c>
      <c r="B266" s="1" t="s">
        <v>14</v>
      </c>
      <c r="C266" s="1" t="s">
        <v>426</v>
      </c>
      <c r="D266" s="1" t="s">
        <v>16</v>
      </c>
      <c r="E266" s="1" t="s">
        <v>17</v>
      </c>
      <c r="F266" s="1" t="s">
        <v>29</v>
      </c>
      <c r="G266" s="1" t="s">
        <v>61</v>
      </c>
      <c r="H266" s="1" t="s">
        <v>427</v>
      </c>
      <c r="I266" s="1" t="s">
        <v>26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0</v>
      </c>
      <c r="AJ266" s="1">
        <v>0</v>
      </c>
    </row>
    <row r="267" spans="1:36" x14ac:dyDescent="0.3">
      <c r="A267" s="1">
        <v>2</v>
      </c>
      <c r="B267" s="1" t="s">
        <v>14</v>
      </c>
      <c r="C267" s="1" t="s">
        <v>426</v>
      </c>
      <c r="D267" s="1" t="s">
        <v>16</v>
      </c>
      <c r="E267" s="1" t="s">
        <v>17</v>
      </c>
      <c r="F267" s="1" t="s">
        <v>18</v>
      </c>
      <c r="G267" s="1" t="s">
        <v>19</v>
      </c>
      <c r="H267" s="1" t="s">
        <v>428</v>
      </c>
      <c r="I267" s="1" t="s">
        <v>21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x14ac:dyDescent="0.3">
      <c r="A268" s="1">
        <v>3</v>
      </c>
      <c r="B268" s="1" t="s">
        <v>14</v>
      </c>
      <c r="C268" s="1" t="s">
        <v>426</v>
      </c>
      <c r="D268" s="1" t="s">
        <v>16</v>
      </c>
      <c r="E268" s="1" t="s">
        <v>17</v>
      </c>
      <c r="F268" s="1" t="s">
        <v>29</v>
      </c>
      <c r="G268" s="1" t="s">
        <v>61</v>
      </c>
      <c r="H268" s="1" t="s">
        <v>429</v>
      </c>
      <c r="I268" s="1" t="s">
        <v>26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x14ac:dyDescent="0.3">
      <c r="A269" s="1">
        <v>4</v>
      </c>
      <c r="B269" s="1" t="s">
        <v>14</v>
      </c>
      <c r="C269" s="1" t="s">
        <v>426</v>
      </c>
      <c r="D269" s="1" t="s">
        <v>16</v>
      </c>
      <c r="E269" s="1" t="s">
        <v>17</v>
      </c>
      <c r="F269" s="1" t="s">
        <v>29</v>
      </c>
      <c r="G269" s="1" t="s">
        <v>61</v>
      </c>
      <c r="H269" s="1" t="s">
        <v>430</v>
      </c>
      <c r="I269" s="1" t="s">
        <v>26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x14ac:dyDescent="0.3">
      <c r="A270" s="1">
        <v>5</v>
      </c>
      <c r="B270" s="1" t="s">
        <v>14</v>
      </c>
      <c r="C270" s="1" t="s">
        <v>426</v>
      </c>
      <c r="D270" s="1" t="s">
        <v>16</v>
      </c>
      <c r="E270" s="1" t="s">
        <v>17</v>
      </c>
      <c r="F270" s="1" t="s">
        <v>29</v>
      </c>
      <c r="G270" s="1" t="s">
        <v>61</v>
      </c>
      <c r="H270" s="1" t="s">
        <v>431</v>
      </c>
      <c r="I270" s="1" t="s">
        <v>26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0</v>
      </c>
      <c r="AJ270" s="1">
        <v>0</v>
      </c>
    </row>
    <row r="271" spans="1:36" x14ac:dyDescent="0.3">
      <c r="A271" s="1">
        <v>6</v>
      </c>
      <c r="B271" s="1" t="s">
        <v>14</v>
      </c>
      <c r="C271" s="1" t="s">
        <v>426</v>
      </c>
      <c r="D271" s="1" t="s">
        <v>16</v>
      </c>
      <c r="E271" s="1" t="s">
        <v>17</v>
      </c>
      <c r="F271" s="1" t="s">
        <v>29</v>
      </c>
      <c r="G271" s="1" t="s">
        <v>61</v>
      </c>
      <c r="H271" s="1" t="s">
        <v>432</v>
      </c>
      <c r="I271" s="1" t="s">
        <v>26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0</v>
      </c>
      <c r="AJ271" s="1">
        <v>0</v>
      </c>
    </row>
    <row r="272" spans="1:36" x14ac:dyDescent="0.3">
      <c r="A272" s="1">
        <v>7</v>
      </c>
      <c r="B272" s="1" t="s">
        <v>14</v>
      </c>
      <c r="C272" s="1" t="s">
        <v>426</v>
      </c>
      <c r="D272" s="1" t="s">
        <v>16</v>
      </c>
      <c r="E272" s="1" t="s">
        <v>17</v>
      </c>
      <c r="F272" s="1" t="s">
        <v>18</v>
      </c>
      <c r="G272" s="1" t="s">
        <v>69</v>
      </c>
      <c r="H272" s="1" t="s">
        <v>433</v>
      </c>
      <c r="I272" s="1" t="s">
        <v>21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0</v>
      </c>
      <c r="AJ272" s="1">
        <v>0</v>
      </c>
    </row>
    <row r="273" spans="1:36" x14ac:dyDescent="0.3">
      <c r="A273" s="1">
        <v>8</v>
      </c>
      <c r="B273" s="1" t="s">
        <v>14</v>
      </c>
      <c r="C273" s="1" t="s">
        <v>426</v>
      </c>
      <c r="D273" s="1" t="s">
        <v>446</v>
      </c>
      <c r="E273" s="1" t="s">
        <v>17</v>
      </c>
      <c r="F273" s="1" t="s">
        <v>29</v>
      </c>
      <c r="G273" s="1" t="s">
        <v>79</v>
      </c>
      <c r="H273" s="1" t="s">
        <v>435</v>
      </c>
      <c r="I273" s="1" t="s">
        <v>26</v>
      </c>
      <c r="J273" s="1">
        <v>15</v>
      </c>
      <c r="K273" s="1">
        <v>1765</v>
      </c>
      <c r="L273" s="1">
        <v>1765</v>
      </c>
      <c r="M273" s="1">
        <v>157000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157000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157000</v>
      </c>
      <c r="AJ273" s="1">
        <v>88</v>
      </c>
    </row>
    <row r="274" spans="1:36" x14ac:dyDescent="0.3">
      <c r="A274" s="1">
        <v>9</v>
      </c>
      <c r="B274" s="1" t="s">
        <v>14</v>
      </c>
      <c r="C274" s="1" t="s">
        <v>426</v>
      </c>
      <c r="D274" s="1" t="s">
        <v>575</v>
      </c>
      <c r="E274" s="1" t="s">
        <v>17</v>
      </c>
      <c r="F274" s="1" t="s">
        <v>29</v>
      </c>
      <c r="G274" s="1" t="s">
        <v>61</v>
      </c>
      <c r="H274" s="1" t="s">
        <v>437</v>
      </c>
      <c r="I274" s="1" t="s">
        <v>26</v>
      </c>
      <c r="J274" s="1">
        <v>24</v>
      </c>
      <c r="K274" s="1">
        <v>2807</v>
      </c>
      <c r="L274" s="1">
        <v>2807</v>
      </c>
      <c r="M274" s="1">
        <v>280000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280000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280000</v>
      </c>
      <c r="AJ274" s="1">
        <v>99</v>
      </c>
    </row>
    <row r="275" spans="1:36" x14ac:dyDescent="0.3">
      <c r="A275" s="1">
        <v>10</v>
      </c>
      <c r="B275" s="1" t="s">
        <v>14</v>
      </c>
      <c r="C275" s="1" t="s">
        <v>426</v>
      </c>
      <c r="D275" s="1" t="s">
        <v>438</v>
      </c>
      <c r="E275" s="1" t="s">
        <v>17</v>
      </c>
      <c r="F275" s="1" t="s">
        <v>29</v>
      </c>
      <c r="G275" s="1" t="s">
        <v>30</v>
      </c>
      <c r="H275" s="1" t="s">
        <v>439</v>
      </c>
      <c r="I275" s="1" t="s">
        <v>26</v>
      </c>
      <c r="J275" s="1">
        <v>20</v>
      </c>
      <c r="K275" s="1">
        <v>3000</v>
      </c>
      <c r="L275" s="1">
        <v>3000</v>
      </c>
      <c r="M275" s="1">
        <v>300000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300000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300000</v>
      </c>
      <c r="AJ275" s="1">
        <v>100</v>
      </c>
    </row>
    <row r="276" spans="1:36" x14ac:dyDescent="0.3">
      <c r="A276" s="1">
        <v>11</v>
      </c>
      <c r="B276" s="1" t="s">
        <v>14</v>
      </c>
      <c r="C276" s="1" t="s">
        <v>426</v>
      </c>
      <c r="D276" s="1" t="s">
        <v>576</v>
      </c>
      <c r="E276" s="1" t="s">
        <v>32</v>
      </c>
      <c r="F276" s="1" t="s">
        <v>29</v>
      </c>
      <c r="G276" s="1" t="s">
        <v>268</v>
      </c>
      <c r="H276" s="1" t="s">
        <v>441</v>
      </c>
      <c r="I276" s="1" t="s">
        <v>26</v>
      </c>
      <c r="J276" s="1">
        <v>24</v>
      </c>
      <c r="K276" s="1">
        <v>3619</v>
      </c>
      <c r="L276" s="1">
        <v>3619</v>
      </c>
      <c r="M276" s="1">
        <v>480000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480000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480000</v>
      </c>
      <c r="AJ276" s="1">
        <v>132</v>
      </c>
    </row>
    <row r="277" spans="1:36" x14ac:dyDescent="0.3">
      <c r="A277" s="1">
        <v>12</v>
      </c>
      <c r="B277" s="1" t="s">
        <v>14</v>
      </c>
      <c r="C277" s="1" t="s">
        <v>426</v>
      </c>
      <c r="D277" s="1" t="s">
        <v>434</v>
      </c>
      <c r="E277" s="1" t="s">
        <v>17</v>
      </c>
      <c r="F277" s="1" t="s">
        <v>18</v>
      </c>
      <c r="G277" s="1" t="s">
        <v>104</v>
      </c>
      <c r="H277" s="1" t="s">
        <v>443</v>
      </c>
      <c r="I277" s="1" t="s">
        <v>21</v>
      </c>
      <c r="J277" s="1">
        <v>15</v>
      </c>
      <c r="K277" s="1">
        <v>1427</v>
      </c>
      <c r="L277" s="1">
        <v>1427</v>
      </c>
      <c r="M277" s="1">
        <v>130000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130000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130000</v>
      </c>
      <c r="AJ277" s="1">
        <v>91</v>
      </c>
    </row>
    <row r="278" spans="1:36" x14ac:dyDescent="0.3">
      <c r="A278" s="1">
        <v>13</v>
      </c>
      <c r="B278" s="1" t="s">
        <v>14</v>
      </c>
      <c r="C278" s="1" t="s">
        <v>426</v>
      </c>
      <c r="D278" s="1" t="s">
        <v>444</v>
      </c>
      <c r="E278" s="1" t="s">
        <v>17</v>
      </c>
      <c r="F278" s="1" t="s">
        <v>18</v>
      </c>
      <c r="G278" s="1" t="s">
        <v>107</v>
      </c>
      <c r="H278" s="1" t="s">
        <v>445</v>
      </c>
      <c r="I278" s="1" t="s">
        <v>21</v>
      </c>
      <c r="J278" s="1">
        <v>17</v>
      </c>
      <c r="K278" s="1">
        <v>1463</v>
      </c>
      <c r="L278" s="1">
        <v>1463</v>
      </c>
      <c r="M278" s="1">
        <v>117000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117000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117000</v>
      </c>
      <c r="AJ278" s="1">
        <v>79</v>
      </c>
    </row>
    <row r="279" spans="1:36" x14ac:dyDescent="0.3">
      <c r="A279" s="1">
        <v>14</v>
      </c>
      <c r="B279" s="1" t="s">
        <v>14</v>
      </c>
      <c r="C279" s="1" t="s">
        <v>426</v>
      </c>
      <c r="D279" s="1" t="s">
        <v>440</v>
      </c>
      <c r="E279" s="1" t="s">
        <v>17</v>
      </c>
      <c r="F279" s="1" t="s">
        <v>29</v>
      </c>
      <c r="G279" s="1" t="s">
        <v>61</v>
      </c>
      <c r="H279" s="1" t="s">
        <v>447</v>
      </c>
      <c r="I279" s="1" t="s">
        <v>26</v>
      </c>
      <c r="J279" s="1">
        <v>25</v>
      </c>
      <c r="K279" s="1">
        <v>3764</v>
      </c>
      <c r="L279" s="1">
        <v>3764</v>
      </c>
      <c r="M279" s="1">
        <v>360000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360000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360000</v>
      </c>
      <c r="AJ279" s="1">
        <v>95</v>
      </c>
    </row>
    <row r="280" spans="1:36" x14ac:dyDescent="0.3">
      <c r="A280" s="1">
        <v>15</v>
      </c>
      <c r="B280" s="1" t="s">
        <v>14</v>
      </c>
      <c r="C280" s="1" t="s">
        <v>426</v>
      </c>
      <c r="D280" s="1" t="s">
        <v>16</v>
      </c>
      <c r="E280" s="1" t="s">
        <v>17</v>
      </c>
      <c r="F280" s="1" t="s">
        <v>37</v>
      </c>
      <c r="G280" s="1" t="s">
        <v>121</v>
      </c>
      <c r="H280" s="1" t="s">
        <v>448</v>
      </c>
      <c r="I280" s="1" t="s">
        <v>198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0</v>
      </c>
      <c r="AJ280" s="1">
        <v>0</v>
      </c>
    </row>
    <row r="281" spans="1:36" x14ac:dyDescent="0.3">
      <c r="A281" s="1">
        <v>16</v>
      </c>
      <c r="B281" s="1" t="s">
        <v>14</v>
      </c>
      <c r="C281" s="1" t="s">
        <v>426</v>
      </c>
      <c r="D281" s="1" t="s">
        <v>16</v>
      </c>
      <c r="E281" s="1" t="s">
        <v>17</v>
      </c>
      <c r="F281" s="1" t="s">
        <v>152</v>
      </c>
      <c r="G281" s="1" t="s">
        <v>223</v>
      </c>
      <c r="H281" s="1" t="s">
        <v>449</v>
      </c>
      <c r="I281" s="1" t="s">
        <v>21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0</v>
      </c>
      <c r="AJ281" s="1">
        <v>0</v>
      </c>
    </row>
    <row r="282" spans="1:36" x14ac:dyDescent="0.3">
      <c r="A282" s="1">
        <v>17</v>
      </c>
      <c r="B282" s="1" t="s">
        <v>14</v>
      </c>
      <c r="C282" s="1" t="s">
        <v>426</v>
      </c>
      <c r="D282" s="1" t="s">
        <v>577</v>
      </c>
      <c r="E282" s="1" t="s">
        <v>17</v>
      </c>
      <c r="F282" s="1" t="s">
        <v>29</v>
      </c>
      <c r="G282" s="1" t="s">
        <v>129</v>
      </c>
      <c r="H282" s="1" t="s">
        <v>451</v>
      </c>
      <c r="I282" s="1" t="s">
        <v>21</v>
      </c>
      <c r="J282" s="1">
        <v>22</v>
      </c>
      <c r="K282" s="1">
        <v>2754</v>
      </c>
      <c r="L282" s="1">
        <v>2754</v>
      </c>
      <c r="M282" s="1">
        <v>420000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420000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420000</v>
      </c>
      <c r="AJ282" s="1">
        <v>152</v>
      </c>
    </row>
    <row r="283" spans="1:36" x14ac:dyDescent="0.3">
      <c r="A283" s="1">
        <v>18</v>
      </c>
      <c r="B283" s="1" t="s">
        <v>14</v>
      </c>
      <c r="C283" s="1" t="s">
        <v>426</v>
      </c>
      <c r="D283" s="1" t="s">
        <v>434</v>
      </c>
      <c r="E283" s="1" t="s">
        <v>32</v>
      </c>
      <c r="F283" s="1" t="s">
        <v>29</v>
      </c>
      <c r="G283" s="1" t="s">
        <v>33</v>
      </c>
      <c r="H283" s="1" t="s">
        <v>453</v>
      </c>
      <c r="I283" s="1" t="s">
        <v>26</v>
      </c>
      <c r="J283" s="1">
        <v>21</v>
      </c>
      <c r="K283" s="1">
        <v>2312</v>
      </c>
      <c r="L283" s="1">
        <v>2312</v>
      </c>
      <c r="M283" s="1">
        <v>260000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260000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260000</v>
      </c>
      <c r="AJ283" s="1">
        <v>112</v>
      </c>
    </row>
    <row r="284" spans="1:36" x14ac:dyDescent="0.3">
      <c r="A284" s="1">
        <v>19</v>
      </c>
      <c r="B284" s="1" t="s">
        <v>14</v>
      </c>
      <c r="C284" s="1" t="s">
        <v>426</v>
      </c>
      <c r="D284" s="1" t="s">
        <v>16</v>
      </c>
      <c r="E284" s="1" t="s">
        <v>17</v>
      </c>
      <c r="F284" s="1" t="s">
        <v>37</v>
      </c>
      <c r="G284" s="1" t="s">
        <v>454</v>
      </c>
      <c r="H284" s="1" t="s">
        <v>455</v>
      </c>
      <c r="I284" s="1" t="s">
        <v>198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0</v>
      </c>
      <c r="AJ284" s="1">
        <v>0</v>
      </c>
    </row>
    <row r="285" spans="1:36" x14ac:dyDescent="0.3">
      <c r="A285" s="1">
        <v>20</v>
      </c>
      <c r="B285" s="1" t="s">
        <v>14</v>
      </c>
      <c r="C285" s="1" t="s">
        <v>426</v>
      </c>
      <c r="D285" s="1" t="s">
        <v>16</v>
      </c>
      <c r="E285" s="1" t="s">
        <v>17</v>
      </c>
      <c r="F285" s="1" t="s">
        <v>29</v>
      </c>
      <c r="G285" s="1" t="s">
        <v>61</v>
      </c>
      <c r="H285" s="1" t="s">
        <v>456</v>
      </c>
      <c r="I285" s="1" t="s">
        <v>26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0</v>
      </c>
      <c r="AJ285" s="1">
        <v>0</v>
      </c>
    </row>
    <row r="286" spans="1:36" x14ac:dyDescent="0.3">
      <c r="A286" s="1">
        <v>21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29</v>
      </c>
      <c r="G286" s="1" t="s">
        <v>61</v>
      </c>
      <c r="H286" s="1" t="s">
        <v>457</v>
      </c>
      <c r="I286" s="1" t="s">
        <v>26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22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29</v>
      </c>
      <c r="G287" s="1" t="s">
        <v>458</v>
      </c>
      <c r="H287" s="1" t="s">
        <v>459</v>
      </c>
      <c r="I287" s="1" t="s">
        <v>26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x14ac:dyDescent="0.3">
      <c r="A288" s="1">
        <v>23</v>
      </c>
      <c r="B288" s="1" t="s">
        <v>14</v>
      </c>
      <c r="C288" s="1" t="s">
        <v>426</v>
      </c>
      <c r="D288" s="1" t="s">
        <v>16</v>
      </c>
      <c r="E288" s="1" t="s">
        <v>17</v>
      </c>
      <c r="F288" s="1" t="s">
        <v>29</v>
      </c>
      <c r="G288" s="1" t="s">
        <v>61</v>
      </c>
      <c r="H288" s="1" t="s">
        <v>460</v>
      </c>
      <c r="I288" s="1" t="s">
        <v>26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0</v>
      </c>
      <c r="AJ288" s="1">
        <v>0</v>
      </c>
    </row>
    <row r="289" spans="1:36" x14ac:dyDescent="0.3">
      <c r="A289" s="1">
        <v>24</v>
      </c>
      <c r="B289" s="1" t="s">
        <v>14</v>
      </c>
      <c r="C289" s="1" t="s">
        <v>426</v>
      </c>
      <c r="D289" s="1" t="s">
        <v>16</v>
      </c>
      <c r="E289" s="1" t="s">
        <v>17</v>
      </c>
      <c r="F289" s="1" t="s">
        <v>29</v>
      </c>
      <c r="G289" s="1" t="s">
        <v>61</v>
      </c>
      <c r="H289" s="1" t="s">
        <v>461</v>
      </c>
      <c r="I289" s="1" t="s">
        <v>26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0</v>
      </c>
      <c r="AJ289" s="1">
        <v>0</v>
      </c>
    </row>
    <row r="290" spans="1:36" x14ac:dyDescent="0.3">
      <c r="A290" s="1">
        <v>25</v>
      </c>
      <c r="B290" s="1" t="s">
        <v>14</v>
      </c>
      <c r="C290" s="1" t="s">
        <v>426</v>
      </c>
      <c r="D290" s="1" t="s">
        <v>16</v>
      </c>
      <c r="E290" s="1" t="s">
        <v>17</v>
      </c>
      <c r="F290" s="1" t="s">
        <v>29</v>
      </c>
      <c r="G290" s="1" t="s">
        <v>98</v>
      </c>
      <c r="H290" s="1" t="s">
        <v>462</v>
      </c>
      <c r="I290" s="1" t="s">
        <v>26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x14ac:dyDescent="0.3">
      <c r="A291" s="1">
        <v>26</v>
      </c>
      <c r="B291" s="1" t="s">
        <v>14</v>
      </c>
      <c r="C291" s="1" t="s">
        <v>426</v>
      </c>
      <c r="D291" s="1" t="s">
        <v>16</v>
      </c>
      <c r="E291" s="1" t="s">
        <v>17</v>
      </c>
      <c r="F291" s="1" t="s">
        <v>29</v>
      </c>
      <c r="G291" s="1" t="s">
        <v>44</v>
      </c>
      <c r="H291" s="1" t="s">
        <v>463</v>
      </c>
      <c r="I291" s="1" t="s">
        <v>21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0</v>
      </c>
      <c r="AJ291" s="1">
        <v>0</v>
      </c>
    </row>
    <row r="292" spans="1:36" x14ac:dyDescent="0.3">
      <c r="A292" s="1">
        <v>27</v>
      </c>
      <c r="B292" s="1" t="s">
        <v>14</v>
      </c>
      <c r="C292" s="1" t="s">
        <v>426</v>
      </c>
      <c r="D292" s="1" t="s">
        <v>16</v>
      </c>
      <c r="E292" s="1" t="s">
        <v>17</v>
      </c>
      <c r="F292" s="1" t="s">
        <v>18</v>
      </c>
      <c r="G292" s="1" t="s">
        <v>368</v>
      </c>
      <c r="H292" s="1" t="s">
        <v>464</v>
      </c>
      <c r="I292" s="1" t="s">
        <v>21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0</v>
      </c>
      <c r="AJ292" s="1">
        <v>0</v>
      </c>
    </row>
    <row r="293" spans="1:36" x14ac:dyDescent="0.3">
      <c r="A293" s="2"/>
      <c r="B293" s="2" t="s">
        <v>47</v>
      </c>
      <c r="C293" s="2" t="s">
        <v>426</v>
      </c>
      <c r="D293" s="2"/>
      <c r="E293" s="2"/>
      <c r="F293" s="2"/>
      <c r="G293" s="2"/>
      <c r="H293" s="2"/>
      <c r="I293" s="2"/>
      <c r="J293" s="2"/>
      <c r="K293" s="2">
        <v>22911</v>
      </c>
      <c r="L293" s="2">
        <v>22911</v>
      </c>
      <c r="M293" s="2">
        <v>2504000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2504000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2504000</v>
      </c>
      <c r="AJ293" s="2"/>
    </row>
    <row r="294" spans="1:36" x14ac:dyDescent="0.3">
      <c r="A294" s="1">
        <v>1</v>
      </c>
      <c r="B294" s="1" t="s">
        <v>14</v>
      </c>
      <c r="C294" s="1" t="s">
        <v>465</v>
      </c>
      <c r="D294" s="1" t="s">
        <v>16</v>
      </c>
      <c r="E294" s="1" t="s">
        <v>22</v>
      </c>
      <c r="F294" s="1" t="s">
        <v>29</v>
      </c>
      <c r="G294" s="1" t="s">
        <v>246</v>
      </c>
      <c r="H294" s="1" t="s">
        <v>466</v>
      </c>
      <c r="I294" s="1" t="s">
        <v>26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0</v>
      </c>
      <c r="AJ294" s="1">
        <v>0</v>
      </c>
    </row>
    <row r="295" spans="1:36" x14ac:dyDescent="0.3">
      <c r="A295" s="1">
        <v>2</v>
      </c>
      <c r="B295" s="1" t="s">
        <v>14</v>
      </c>
      <c r="C295" s="1" t="s">
        <v>465</v>
      </c>
      <c r="D295" s="1" t="s">
        <v>16</v>
      </c>
      <c r="E295" s="1" t="s">
        <v>17</v>
      </c>
      <c r="F295" s="1" t="s">
        <v>49</v>
      </c>
      <c r="G295" s="1" t="s">
        <v>63</v>
      </c>
      <c r="H295" s="1" t="s">
        <v>467</v>
      </c>
      <c r="I295" s="1" t="s">
        <v>49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0</v>
      </c>
      <c r="AJ295" s="1">
        <v>0</v>
      </c>
    </row>
    <row r="296" spans="1:36" x14ac:dyDescent="0.3">
      <c r="A296" s="1">
        <v>3</v>
      </c>
      <c r="B296" s="1" t="s">
        <v>14</v>
      </c>
      <c r="C296" s="1" t="s">
        <v>465</v>
      </c>
      <c r="D296" s="1" t="s">
        <v>16</v>
      </c>
      <c r="E296" s="1" t="s">
        <v>22</v>
      </c>
      <c r="F296" s="1" t="s">
        <v>49</v>
      </c>
      <c r="G296" s="1" t="s">
        <v>195</v>
      </c>
      <c r="H296" s="1" t="s">
        <v>468</v>
      </c>
      <c r="I296" s="1" t="s">
        <v>49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x14ac:dyDescent="0.3">
      <c r="A297" s="1">
        <v>4</v>
      </c>
      <c r="B297" s="1" t="s">
        <v>14</v>
      </c>
      <c r="C297" s="1" t="s">
        <v>465</v>
      </c>
      <c r="D297" s="1" t="s">
        <v>16</v>
      </c>
      <c r="E297" s="1" t="s">
        <v>17</v>
      </c>
      <c r="F297" s="1" t="s">
        <v>29</v>
      </c>
      <c r="G297" s="1" t="s">
        <v>98</v>
      </c>
      <c r="H297" s="1" t="s">
        <v>469</v>
      </c>
      <c r="I297" s="1" t="s">
        <v>26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7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>
        <v>0</v>
      </c>
      <c r="AI297" s="7">
        <v>0</v>
      </c>
      <c r="AJ297" s="1">
        <v>0</v>
      </c>
    </row>
    <row r="298" spans="1:36" x14ac:dyDescent="0.3">
      <c r="A298" s="1">
        <v>5</v>
      </c>
      <c r="B298" s="1" t="s">
        <v>14</v>
      </c>
      <c r="C298" s="1" t="s">
        <v>465</v>
      </c>
      <c r="D298" s="1" t="s">
        <v>578</v>
      </c>
      <c r="E298" s="1" t="s">
        <v>17</v>
      </c>
      <c r="F298" s="1" t="s">
        <v>49</v>
      </c>
      <c r="G298" s="1" t="s">
        <v>101</v>
      </c>
      <c r="H298" s="1" t="s">
        <v>471</v>
      </c>
      <c r="I298" s="1" t="s">
        <v>49</v>
      </c>
      <c r="J298" s="1">
        <v>16</v>
      </c>
      <c r="K298" s="1">
        <v>1467</v>
      </c>
      <c r="L298" s="1">
        <v>1467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x14ac:dyDescent="0.3">
      <c r="A299" s="2"/>
      <c r="B299" s="2" t="s">
        <v>47</v>
      </c>
      <c r="C299" s="2" t="s">
        <v>465</v>
      </c>
      <c r="D299" s="2"/>
      <c r="E299" s="2"/>
      <c r="F299" s="2"/>
      <c r="G299" s="2"/>
      <c r="H299" s="2"/>
      <c r="I299" s="2"/>
      <c r="J299" s="2"/>
      <c r="K299" s="2">
        <v>1467</v>
      </c>
      <c r="L299" s="2">
        <v>1467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/>
    </row>
    <row r="300" spans="1:36" x14ac:dyDescent="0.3">
      <c r="A300" s="1">
        <v>1</v>
      </c>
      <c r="B300" s="1" t="s">
        <v>14</v>
      </c>
      <c r="C300" s="1" t="s">
        <v>472</v>
      </c>
      <c r="D300" s="1" t="s">
        <v>16</v>
      </c>
      <c r="E300" s="1" t="s">
        <v>17</v>
      </c>
      <c r="F300" s="1" t="s">
        <v>49</v>
      </c>
      <c r="G300" s="1" t="s">
        <v>63</v>
      </c>
      <c r="H300" s="1" t="s">
        <v>473</v>
      </c>
      <c r="I300" s="1" t="s">
        <v>49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x14ac:dyDescent="0.3">
      <c r="A301" s="1">
        <v>2</v>
      </c>
      <c r="B301" s="1" t="s">
        <v>14</v>
      </c>
      <c r="C301" s="1" t="s">
        <v>472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474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x14ac:dyDescent="0.3">
      <c r="A302" s="1">
        <v>3</v>
      </c>
      <c r="B302" s="1" t="s">
        <v>14</v>
      </c>
      <c r="C302" s="1" t="s">
        <v>472</v>
      </c>
      <c r="D302" s="1" t="s">
        <v>16</v>
      </c>
      <c r="E302" s="1" t="s">
        <v>17</v>
      </c>
      <c r="F302" s="1" t="s">
        <v>49</v>
      </c>
      <c r="G302" s="1" t="s">
        <v>63</v>
      </c>
      <c r="H302" s="1" t="s">
        <v>475</v>
      </c>
      <c r="I302" s="1" t="s">
        <v>49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x14ac:dyDescent="0.3">
      <c r="A303" s="1">
        <v>4</v>
      </c>
      <c r="B303" s="1" t="s">
        <v>14</v>
      </c>
      <c r="C303" s="1" t="s">
        <v>472</v>
      </c>
      <c r="D303" s="1" t="s">
        <v>16</v>
      </c>
      <c r="E303" s="1" t="s">
        <v>17</v>
      </c>
      <c r="F303" s="1" t="s">
        <v>49</v>
      </c>
      <c r="G303" s="1" t="s">
        <v>63</v>
      </c>
      <c r="H303" s="1" t="s">
        <v>476</v>
      </c>
      <c r="I303" s="1" t="s">
        <v>49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x14ac:dyDescent="0.3">
      <c r="A304" s="1">
        <v>5</v>
      </c>
      <c r="B304" s="1" t="s">
        <v>14</v>
      </c>
      <c r="C304" s="1" t="s">
        <v>472</v>
      </c>
      <c r="D304" s="1" t="s">
        <v>16</v>
      </c>
      <c r="E304" s="1" t="s">
        <v>17</v>
      </c>
      <c r="F304" s="1" t="s">
        <v>49</v>
      </c>
      <c r="G304" s="1" t="s">
        <v>63</v>
      </c>
      <c r="H304" s="1" t="s">
        <v>477</v>
      </c>
      <c r="I304" s="1" t="s">
        <v>49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x14ac:dyDescent="0.3">
      <c r="A305" s="1">
        <v>6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18</v>
      </c>
      <c r="G305" s="1" t="s">
        <v>69</v>
      </c>
      <c r="H305" s="1" t="s">
        <v>478</v>
      </c>
      <c r="I305" s="1" t="s">
        <v>21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x14ac:dyDescent="0.3">
      <c r="A306" s="1">
        <v>7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29</v>
      </c>
      <c r="G306" s="1" t="s">
        <v>61</v>
      </c>
      <c r="H306" s="1" t="s">
        <v>479</v>
      </c>
      <c r="I306" s="1" t="s">
        <v>26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x14ac:dyDescent="0.3">
      <c r="A307" s="1">
        <v>8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18</v>
      </c>
      <c r="G307" s="1" t="s">
        <v>19</v>
      </c>
      <c r="H307" s="1" t="s">
        <v>480</v>
      </c>
      <c r="I307" s="1" t="s">
        <v>21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x14ac:dyDescent="0.3">
      <c r="A308" s="1">
        <v>9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40</v>
      </c>
      <c r="G308" s="1" t="s">
        <v>242</v>
      </c>
      <c r="H308" s="1" t="s">
        <v>481</v>
      </c>
      <c r="I308" s="1" t="s">
        <v>26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x14ac:dyDescent="0.3">
      <c r="A309" s="1">
        <v>10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29</v>
      </c>
      <c r="G309" s="1" t="s">
        <v>61</v>
      </c>
      <c r="H309" s="1" t="s">
        <v>482</v>
      </c>
      <c r="I309" s="1" t="s">
        <v>26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x14ac:dyDescent="0.3">
      <c r="A310" s="1">
        <v>11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40</v>
      </c>
      <c r="G310" s="1" t="s">
        <v>242</v>
      </c>
      <c r="H310" s="1" t="s">
        <v>483</v>
      </c>
      <c r="I310" s="1" t="s">
        <v>26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x14ac:dyDescent="0.3">
      <c r="A311" s="1">
        <v>12</v>
      </c>
      <c r="B311" s="1" t="s">
        <v>14</v>
      </c>
      <c r="C311" s="1" t="s">
        <v>472</v>
      </c>
      <c r="D311" s="1" t="s">
        <v>16</v>
      </c>
      <c r="E311" s="1" t="s">
        <v>17</v>
      </c>
      <c r="F311" s="1" t="s">
        <v>49</v>
      </c>
      <c r="G311" s="1" t="s">
        <v>63</v>
      </c>
      <c r="H311" s="1" t="s">
        <v>484</v>
      </c>
      <c r="I311" s="1" t="s">
        <v>49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x14ac:dyDescent="0.3">
      <c r="A312" s="1">
        <v>13</v>
      </c>
      <c r="B312" s="1" t="s">
        <v>14</v>
      </c>
      <c r="C312" s="1" t="s">
        <v>472</v>
      </c>
      <c r="D312" s="1" t="s">
        <v>16</v>
      </c>
      <c r="E312" s="1" t="s">
        <v>17</v>
      </c>
      <c r="F312" s="1" t="s">
        <v>49</v>
      </c>
      <c r="G312" s="1" t="s">
        <v>63</v>
      </c>
      <c r="H312" s="1" t="s">
        <v>485</v>
      </c>
      <c r="I312" s="1" t="s">
        <v>49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14</v>
      </c>
      <c r="B313" s="1" t="s">
        <v>14</v>
      </c>
      <c r="C313" s="1" t="s">
        <v>472</v>
      </c>
      <c r="D313" s="1" t="s">
        <v>579</v>
      </c>
      <c r="E313" s="1" t="s">
        <v>17</v>
      </c>
      <c r="F313" s="1" t="s">
        <v>18</v>
      </c>
      <c r="G313" s="1" t="s">
        <v>104</v>
      </c>
      <c r="H313" s="1" t="s">
        <v>487</v>
      </c>
      <c r="I313" s="1" t="s">
        <v>21</v>
      </c>
      <c r="J313" s="1">
        <v>12</v>
      </c>
      <c r="K313" s="1">
        <v>370</v>
      </c>
      <c r="L313" s="1">
        <v>370</v>
      </c>
      <c r="M313" s="1">
        <v>40000</v>
      </c>
      <c r="N313" s="1">
        <v>1400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41400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41400</v>
      </c>
      <c r="AJ313" s="1">
        <v>108</v>
      </c>
    </row>
    <row r="314" spans="1:36" x14ac:dyDescent="0.3">
      <c r="A314" s="1">
        <v>15</v>
      </c>
      <c r="B314" s="1" t="s">
        <v>14</v>
      </c>
      <c r="C314" s="1" t="s">
        <v>472</v>
      </c>
      <c r="D314" s="1" t="s">
        <v>16</v>
      </c>
      <c r="E314" s="1" t="s">
        <v>17</v>
      </c>
      <c r="F314" s="1" t="s">
        <v>49</v>
      </c>
      <c r="G314" s="1" t="s">
        <v>88</v>
      </c>
      <c r="H314" s="1" t="s">
        <v>488</v>
      </c>
      <c r="I314" s="1" t="s">
        <v>49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16</v>
      </c>
      <c r="B315" s="1" t="s">
        <v>14</v>
      </c>
      <c r="C315" s="1" t="s">
        <v>472</v>
      </c>
      <c r="D315" s="1" t="s">
        <v>489</v>
      </c>
      <c r="E315" s="1" t="s">
        <v>17</v>
      </c>
      <c r="F315" s="1" t="s">
        <v>49</v>
      </c>
      <c r="G315" s="1" t="s">
        <v>88</v>
      </c>
      <c r="H315" s="1" t="s">
        <v>490</v>
      </c>
      <c r="I315" s="1" t="s">
        <v>49</v>
      </c>
      <c r="J315" s="1">
        <v>20</v>
      </c>
      <c r="K315" s="1">
        <v>840</v>
      </c>
      <c r="L315" s="1">
        <v>840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17</v>
      </c>
      <c r="B316" s="1" t="s">
        <v>14</v>
      </c>
      <c r="C316" s="1" t="s">
        <v>472</v>
      </c>
      <c r="D316" s="1" t="s">
        <v>491</v>
      </c>
      <c r="E316" s="1" t="s">
        <v>17</v>
      </c>
      <c r="F316" s="1" t="s">
        <v>49</v>
      </c>
      <c r="G316" s="1" t="s">
        <v>88</v>
      </c>
      <c r="H316" s="1" t="s">
        <v>492</v>
      </c>
      <c r="I316" s="1" t="s">
        <v>49</v>
      </c>
      <c r="J316" s="1">
        <v>20</v>
      </c>
      <c r="K316" s="1">
        <v>769</v>
      </c>
      <c r="L316" s="1">
        <v>769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1">
        <v>18</v>
      </c>
      <c r="B317" s="1" t="s">
        <v>14</v>
      </c>
      <c r="C317" s="1" t="s">
        <v>472</v>
      </c>
      <c r="D317" s="1" t="s">
        <v>580</v>
      </c>
      <c r="E317" s="1" t="s">
        <v>17</v>
      </c>
      <c r="F317" s="1" t="s">
        <v>29</v>
      </c>
      <c r="G317" s="1" t="s">
        <v>30</v>
      </c>
      <c r="H317" s="1" t="s">
        <v>494</v>
      </c>
      <c r="I317" s="1" t="s">
        <v>26</v>
      </c>
      <c r="J317" s="1">
        <v>3</v>
      </c>
      <c r="K317" s="1">
        <v>226</v>
      </c>
      <c r="L317" s="1">
        <v>226</v>
      </c>
      <c r="M317" s="1">
        <v>60000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60000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60000</v>
      </c>
      <c r="AJ317" s="1">
        <v>265</v>
      </c>
    </row>
    <row r="318" spans="1:36" x14ac:dyDescent="0.3">
      <c r="A318" s="1">
        <v>19</v>
      </c>
      <c r="B318" s="1" t="s">
        <v>14</v>
      </c>
      <c r="C318" s="1" t="s">
        <v>472</v>
      </c>
      <c r="D318" s="1" t="s">
        <v>16</v>
      </c>
      <c r="E318" s="1" t="s">
        <v>17</v>
      </c>
      <c r="F318" s="1" t="s">
        <v>37</v>
      </c>
      <c r="G318" s="1" t="s">
        <v>38</v>
      </c>
      <c r="H318" s="1" t="s">
        <v>495</v>
      </c>
      <c r="I318" s="1" t="s">
        <v>198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x14ac:dyDescent="0.3">
      <c r="A319" s="1">
        <v>20</v>
      </c>
      <c r="B319" s="1" t="s">
        <v>14</v>
      </c>
      <c r="C319" s="1" t="s">
        <v>472</v>
      </c>
      <c r="D319" s="1" t="s">
        <v>16</v>
      </c>
      <c r="E319" s="1" t="s">
        <v>17</v>
      </c>
      <c r="F319" s="1" t="s">
        <v>29</v>
      </c>
      <c r="G319" s="1" t="s">
        <v>227</v>
      </c>
      <c r="H319" s="1" t="s">
        <v>496</v>
      </c>
      <c r="I319" s="1" t="s">
        <v>26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x14ac:dyDescent="0.3">
      <c r="A320" s="1">
        <v>21</v>
      </c>
      <c r="B320" s="1" t="s">
        <v>14</v>
      </c>
      <c r="C320" s="1" t="s">
        <v>472</v>
      </c>
      <c r="D320" s="1" t="s">
        <v>581</v>
      </c>
      <c r="E320" s="1" t="s">
        <v>17</v>
      </c>
      <c r="F320" s="1" t="s">
        <v>49</v>
      </c>
      <c r="G320" s="1" t="s">
        <v>101</v>
      </c>
      <c r="H320" s="1" t="s">
        <v>498</v>
      </c>
      <c r="I320" s="1" t="s">
        <v>49</v>
      </c>
      <c r="J320" s="1">
        <v>22</v>
      </c>
      <c r="K320" s="1">
        <v>871</v>
      </c>
      <c r="L320" s="1">
        <v>871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22</v>
      </c>
      <c r="B321" s="1" t="s">
        <v>14</v>
      </c>
      <c r="C321" s="1" t="s">
        <v>472</v>
      </c>
      <c r="D321" s="1" t="s">
        <v>499</v>
      </c>
      <c r="E321" s="1" t="s">
        <v>17</v>
      </c>
      <c r="F321" s="1" t="s">
        <v>49</v>
      </c>
      <c r="G321" s="1" t="s">
        <v>101</v>
      </c>
      <c r="H321" s="1" t="s">
        <v>500</v>
      </c>
      <c r="I321" s="1" t="s">
        <v>49</v>
      </c>
      <c r="J321" s="1">
        <v>25</v>
      </c>
      <c r="K321" s="1">
        <v>1963</v>
      </c>
      <c r="L321" s="1">
        <v>1963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23</v>
      </c>
      <c r="B322" s="1" t="s">
        <v>14</v>
      </c>
      <c r="C322" s="1" t="s">
        <v>472</v>
      </c>
      <c r="D322" s="1" t="s">
        <v>582</v>
      </c>
      <c r="E322" s="1" t="s">
        <v>17</v>
      </c>
      <c r="F322" s="1" t="s">
        <v>49</v>
      </c>
      <c r="G322" s="1" t="s">
        <v>101</v>
      </c>
      <c r="H322" s="1" t="s">
        <v>502</v>
      </c>
      <c r="I322" s="1" t="s">
        <v>49</v>
      </c>
      <c r="J322" s="1">
        <v>24</v>
      </c>
      <c r="K322" s="1">
        <v>1195</v>
      </c>
      <c r="L322" s="1">
        <v>1195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x14ac:dyDescent="0.3">
      <c r="A323" s="1">
        <v>24</v>
      </c>
      <c r="B323" s="1" t="s">
        <v>14</v>
      </c>
      <c r="C323" s="1" t="s">
        <v>472</v>
      </c>
      <c r="D323" s="1" t="s">
        <v>503</v>
      </c>
      <c r="E323" s="1" t="s">
        <v>17</v>
      </c>
      <c r="F323" s="1" t="s">
        <v>49</v>
      </c>
      <c r="G323" s="1" t="s">
        <v>101</v>
      </c>
      <c r="H323" s="1" t="s">
        <v>504</v>
      </c>
      <c r="I323" s="1" t="s">
        <v>49</v>
      </c>
      <c r="J323" s="1">
        <v>22</v>
      </c>
      <c r="K323" s="1">
        <v>1285</v>
      </c>
      <c r="L323" s="1">
        <v>1285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25</v>
      </c>
      <c r="B324" s="1" t="s">
        <v>14</v>
      </c>
      <c r="C324" s="1" t="s">
        <v>472</v>
      </c>
      <c r="D324" s="1" t="s">
        <v>505</v>
      </c>
      <c r="E324" s="1" t="s">
        <v>17</v>
      </c>
      <c r="F324" s="1" t="s">
        <v>49</v>
      </c>
      <c r="G324" s="1" t="s">
        <v>101</v>
      </c>
      <c r="H324" s="1" t="s">
        <v>506</v>
      </c>
      <c r="I324" s="1" t="s">
        <v>49</v>
      </c>
      <c r="J324" s="1">
        <v>25</v>
      </c>
      <c r="K324" s="1">
        <v>1162</v>
      </c>
      <c r="L324" s="1">
        <v>1162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26</v>
      </c>
      <c r="B325" s="1" t="s">
        <v>14</v>
      </c>
      <c r="C325" s="1" t="s">
        <v>472</v>
      </c>
      <c r="D325" s="1" t="s">
        <v>507</v>
      </c>
      <c r="E325" s="1" t="s">
        <v>17</v>
      </c>
      <c r="F325" s="1" t="s">
        <v>18</v>
      </c>
      <c r="G325" s="1" t="s">
        <v>107</v>
      </c>
      <c r="H325" s="1" t="s">
        <v>508</v>
      </c>
      <c r="I325" s="1" t="s">
        <v>21</v>
      </c>
      <c r="J325" s="1">
        <v>21</v>
      </c>
      <c r="K325" s="1">
        <v>3074</v>
      </c>
      <c r="L325" s="1">
        <v>3074</v>
      </c>
      <c r="M325" s="1">
        <v>347000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347000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347000</v>
      </c>
      <c r="AJ325" s="1">
        <v>112</v>
      </c>
    </row>
    <row r="326" spans="1:36" x14ac:dyDescent="0.3">
      <c r="A326" s="1">
        <v>27</v>
      </c>
      <c r="B326" s="1" t="s">
        <v>14</v>
      </c>
      <c r="C326" s="1" t="s">
        <v>472</v>
      </c>
      <c r="D326" s="1" t="s">
        <v>16</v>
      </c>
      <c r="E326" s="1" t="s">
        <v>17</v>
      </c>
      <c r="F326" s="1" t="s">
        <v>49</v>
      </c>
      <c r="G326" s="1" t="s">
        <v>221</v>
      </c>
      <c r="H326" s="1" t="s">
        <v>509</v>
      </c>
      <c r="I326" s="1" t="s">
        <v>49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0</v>
      </c>
      <c r="AJ326" s="1">
        <v>0</v>
      </c>
    </row>
    <row r="327" spans="1:36" x14ac:dyDescent="0.3">
      <c r="A327" s="1">
        <v>28</v>
      </c>
      <c r="B327" s="1" t="s">
        <v>14</v>
      </c>
      <c r="C327" s="1" t="s">
        <v>472</v>
      </c>
      <c r="D327" s="1" t="s">
        <v>583</v>
      </c>
      <c r="E327" s="1" t="s">
        <v>17</v>
      </c>
      <c r="F327" s="1" t="s">
        <v>49</v>
      </c>
      <c r="G327" s="1" t="s">
        <v>101</v>
      </c>
      <c r="H327" s="1" t="s">
        <v>511</v>
      </c>
      <c r="I327" s="1" t="s">
        <v>49</v>
      </c>
      <c r="J327" s="1">
        <v>25</v>
      </c>
      <c r="K327" s="1">
        <v>745</v>
      </c>
      <c r="L327" s="1">
        <v>721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0</v>
      </c>
      <c r="AJ327" s="1">
        <v>0</v>
      </c>
    </row>
    <row r="328" spans="1:36" x14ac:dyDescent="0.3">
      <c r="A328" s="1">
        <v>29</v>
      </c>
      <c r="B328" s="1" t="s">
        <v>14</v>
      </c>
      <c r="C328" s="1" t="s">
        <v>472</v>
      </c>
      <c r="D328" s="1" t="s">
        <v>512</v>
      </c>
      <c r="E328" s="1" t="s">
        <v>17</v>
      </c>
      <c r="F328" s="1" t="s">
        <v>29</v>
      </c>
      <c r="G328" s="1" t="s">
        <v>129</v>
      </c>
      <c r="H328" s="1" t="s">
        <v>513</v>
      </c>
      <c r="I328" s="1" t="s">
        <v>21</v>
      </c>
      <c r="J328" s="1">
        <v>24</v>
      </c>
      <c r="K328" s="1">
        <v>2686</v>
      </c>
      <c r="L328" s="1">
        <v>2686</v>
      </c>
      <c r="M328" s="1">
        <v>480000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480000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480000</v>
      </c>
      <c r="AJ328" s="1">
        <v>178</v>
      </c>
    </row>
    <row r="329" spans="1:36" x14ac:dyDescent="0.3">
      <c r="A329" s="1">
        <v>30</v>
      </c>
      <c r="B329" s="1" t="s">
        <v>14</v>
      </c>
      <c r="C329" s="1" t="s">
        <v>472</v>
      </c>
      <c r="D329" s="1" t="s">
        <v>514</v>
      </c>
      <c r="E329" s="1" t="s">
        <v>17</v>
      </c>
      <c r="F329" s="1" t="s">
        <v>29</v>
      </c>
      <c r="G329" s="1" t="s">
        <v>129</v>
      </c>
      <c r="H329" s="1" t="s">
        <v>515</v>
      </c>
      <c r="I329" s="1" t="s">
        <v>21</v>
      </c>
      <c r="J329" s="1">
        <v>21</v>
      </c>
      <c r="K329" s="1">
        <v>1262</v>
      </c>
      <c r="L329" s="1">
        <v>1262</v>
      </c>
      <c r="M329" s="1">
        <v>342000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342000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25000</v>
      </c>
      <c r="AF329" s="1">
        <v>0</v>
      </c>
      <c r="AG329" s="1">
        <v>0</v>
      </c>
      <c r="AH329" s="7">
        <v>25000</v>
      </c>
      <c r="AI329" s="7">
        <v>367000</v>
      </c>
      <c r="AJ329" s="1">
        <v>270</v>
      </c>
    </row>
    <row r="330" spans="1:36" x14ac:dyDescent="0.3">
      <c r="A330" s="1">
        <v>31</v>
      </c>
      <c r="B330" s="1" t="s">
        <v>14</v>
      </c>
      <c r="C330" s="1" t="s">
        <v>472</v>
      </c>
      <c r="D330" s="1" t="s">
        <v>16</v>
      </c>
      <c r="E330" s="1" t="s">
        <v>17</v>
      </c>
      <c r="F330" s="1" t="s">
        <v>29</v>
      </c>
      <c r="G330" s="1" t="s">
        <v>98</v>
      </c>
      <c r="H330" s="1" t="s">
        <v>516</v>
      </c>
      <c r="I330" s="1" t="s">
        <v>26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0</v>
      </c>
      <c r="AJ330" s="1">
        <v>0</v>
      </c>
    </row>
    <row r="331" spans="1:36" x14ac:dyDescent="0.3">
      <c r="A331" s="1">
        <v>32</v>
      </c>
      <c r="B331" s="1" t="s">
        <v>14</v>
      </c>
      <c r="C331" s="1" t="s">
        <v>472</v>
      </c>
      <c r="D331" s="1" t="s">
        <v>584</v>
      </c>
      <c r="E331" s="1" t="s">
        <v>17</v>
      </c>
      <c r="F331" s="1" t="s">
        <v>29</v>
      </c>
      <c r="G331" s="1" t="s">
        <v>61</v>
      </c>
      <c r="H331" s="1" t="s">
        <v>518</v>
      </c>
      <c r="I331" s="1" t="s">
        <v>26</v>
      </c>
      <c r="J331" s="1">
        <v>23</v>
      </c>
      <c r="K331" s="1">
        <v>2208</v>
      </c>
      <c r="L331" s="1">
        <v>2208</v>
      </c>
      <c r="M331" s="1">
        <v>299000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299000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299000</v>
      </c>
      <c r="AJ331" s="1">
        <v>135</v>
      </c>
    </row>
    <row r="332" spans="1:36" x14ac:dyDescent="0.3">
      <c r="A332" s="1">
        <v>33</v>
      </c>
      <c r="B332" s="1" t="s">
        <v>14</v>
      </c>
      <c r="C332" s="1" t="s">
        <v>472</v>
      </c>
      <c r="D332" s="1" t="s">
        <v>585</v>
      </c>
      <c r="E332" s="1" t="s">
        <v>17</v>
      </c>
      <c r="F332" s="1" t="s">
        <v>29</v>
      </c>
      <c r="G332" s="1" t="s">
        <v>61</v>
      </c>
      <c r="H332" s="1" t="s">
        <v>520</v>
      </c>
      <c r="I332" s="1" t="s">
        <v>26</v>
      </c>
      <c r="J332" s="1">
        <v>23</v>
      </c>
      <c r="K332" s="1">
        <v>1026</v>
      </c>
      <c r="L332" s="1">
        <v>1026</v>
      </c>
      <c r="M332" s="1">
        <v>200000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200000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200000</v>
      </c>
      <c r="AJ332" s="1">
        <v>194</v>
      </c>
    </row>
    <row r="333" spans="1:36" x14ac:dyDescent="0.3">
      <c r="A333" s="1">
        <v>34</v>
      </c>
      <c r="B333" s="1" t="s">
        <v>14</v>
      </c>
      <c r="C333" s="1" t="s">
        <v>472</v>
      </c>
      <c r="D333" s="1" t="s">
        <v>225</v>
      </c>
      <c r="E333" s="1" t="s">
        <v>32</v>
      </c>
      <c r="F333" s="1" t="s">
        <v>29</v>
      </c>
      <c r="G333" s="1" t="s">
        <v>33</v>
      </c>
      <c r="H333" s="1" t="s">
        <v>226</v>
      </c>
      <c r="I333" s="1" t="s">
        <v>26</v>
      </c>
      <c r="J333" s="1">
        <v>12</v>
      </c>
      <c r="K333" s="1">
        <v>990</v>
      </c>
      <c r="L333" s="1">
        <v>990</v>
      </c>
      <c r="M333" s="1">
        <v>90000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90000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90000</v>
      </c>
      <c r="AJ333" s="1">
        <v>90</v>
      </c>
    </row>
    <row r="334" spans="1:36" x14ac:dyDescent="0.3">
      <c r="A334" s="1">
        <v>35</v>
      </c>
      <c r="B334" s="1" t="s">
        <v>14</v>
      </c>
      <c r="C334" s="1" t="s">
        <v>472</v>
      </c>
      <c r="D334" s="1" t="s">
        <v>586</v>
      </c>
      <c r="E334" s="1" t="s">
        <v>32</v>
      </c>
      <c r="F334" s="1" t="s">
        <v>29</v>
      </c>
      <c r="G334" s="1" t="s">
        <v>33</v>
      </c>
      <c r="H334" s="1" t="s">
        <v>522</v>
      </c>
      <c r="I334" s="1" t="s">
        <v>26</v>
      </c>
      <c r="J334" s="1">
        <v>24</v>
      </c>
      <c r="K334" s="1">
        <v>2024</v>
      </c>
      <c r="L334" s="1">
        <v>2024</v>
      </c>
      <c r="M334" s="1">
        <v>215000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215000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215000</v>
      </c>
      <c r="AJ334" s="1">
        <v>106</v>
      </c>
    </row>
    <row r="335" spans="1:36" x14ac:dyDescent="0.3">
      <c r="A335" s="1">
        <v>36</v>
      </c>
      <c r="B335" s="1" t="s">
        <v>14</v>
      </c>
      <c r="C335" s="1" t="s">
        <v>472</v>
      </c>
      <c r="D335" s="1" t="s">
        <v>16</v>
      </c>
      <c r="E335" s="1" t="s">
        <v>17</v>
      </c>
      <c r="F335" s="1" t="s">
        <v>29</v>
      </c>
      <c r="G335" s="1" t="s">
        <v>38</v>
      </c>
      <c r="H335" s="1" t="s">
        <v>523</v>
      </c>
      <c r="I335" s="1" t="s">
        <v>21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x14ac:dyDescent="0.3">
      <c r="A336" s="1">
        <v>37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49</v>
      </c>
      <c r="G336" s="1" t="s">
        <v>221</v>
      </c>
      <c r="H336" s="1" t="s">
        <v>524</v>
      </c>
      <c r="I336" s="1" t="s">
        <v>49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x14ac:dyDescent="0.3">
      <c r="A337" s="1">
        <v>38</v>
      </c>
      <c r="B337" s="1" t="s">
        <v>14</v>
      </c>
      <c r="C337" s="1" t="s">
        <v>472</v>
      </c>
      <c r="D337" s="1" t="s">
        <v>16</v>
      </c>
      <c r="E337" s="1" t="s">
        <v>17</v>
      </c>
      <c r="F337" s="1" t="s">
        <v>37</v>
      </c>
      <c r="G337" s="1" t="s">
        <v>123</v>
      </c>
      <c r="H337" s="1" t="s">
        <v>525</v>
      </c>
      <c r="I337" s="1" t="s">
        <v>21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0</v>
      </c>
      <c r="AJ337" s="1">
        <v>0</v>
      </c>
    </row>
    <row r="338" spans="1:36" x14ac:dyDescent="0.3">
      <c r="A338" s="1">
        <v>39</v>
      </c>
      <c r="B338" s="1" t="s">
        <v>14</v>
      </c>
      <c r="C338" s="1" t="s">
        <v>472</v>
      </c>
      <c r="D338" s="1" t="s">
        <v>16</v>
      </c>
      <c r="E338" s="1" t="s">
        <v>17</v>
      </c>
      <c r="F338" s="1" t="s">
        <v>49</v>
      </c>
      <c r="G338" s="1" t="s">
        <v>101</v>
      </c>
      <c r="H338" s="1" t="s">
        <v>526</v>
      </c>
      <c r="I338" s="1" t="s">
        <v>49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x14ac:dyDescent="0.3">
      <c r="A339" s="1">
        <v>40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29</v>
      </c>
      <c r="G339" s="1" t="s">
        <v>44</v>
      </c>
      <c r="H339" s="1" t="s">
        <v>527</v>
      </c>
      <c r="I339" s="1" t="s">
        <v>21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x14ac:dyDescent="0.3">
      <c r="A340" s="1">
        <v>41</v>
      </c>
      <c r="B340" s="1" t="s">
        <v>14</v>
      </c>
      <c r="C340" s="1" t="s">
        <v>472</v>
      </c>
      <c r="D340" s="1" t="s">
        <v>16</v>
      </c>
      <c r="E340" s="1" t="s">
        <v>17</v>
      </c>
      <c r="F340" s="1" t="s">
        <v>29</v>
      </c>
      <c r="G340" s="1" t="s">
        <v>44</v>
      </c>
      <c r="H340" s="1" t="s">
        <v>528</v>
      </c>
      <c r="I340" s="1" t="s">
        <v>21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x14ac:dyDescent="0.3">
      <c r="A341" s="1">
        <v>42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29</v>
      </c>
      <c r="G341" s="1" t="s">
        <v>44</v>
      </c>
      <c r="H341" s="1" t="s">
        <v>529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x14ac:dyDescent="0.3">
      <c r="A342" s="1">
        <v>43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29</v>
      </c>
      <c r="G342" s="1" t="s">
        <v>44</v>
      </c>
      <c r="H342" s="1" t="s">
        <v>530</v>
      </c>
      <c r="I342" s="1" t="s">
        <v>21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x14ac:dyDescent="0.3">
      <c r="A343" s="1">
        <v>44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29</v>
      </c>
      <c r="G343" s="1" t="s">
        <v>44</v>
      </c>
      <c r="H343" s="1" t="s">
        <v>531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x14ac:dyDescent="0.3">
      <c r="A344" s="1">
        <v>45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29</v>
      </c>
      <c r="G344" s="1" t="s">
        <v>44</v>
      </c>
      <c r="H344" s="1" t="s">
        <v>532</v>
      </c>
      <c r="I344" s="1" t="s">
        <v>21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x14ac:dyDescent="0.3">
      <c r="A345" s="1">
        <v>46</v>
      </c>
      <c r="B345" s="1" t="s">
        <v>14</v>
      </c>
      <c r="C345" s="1" t="s">
        <v>472</v>
      </c>
      <c r="D345" s="1" t="s">
        <v>16</v>
      </c>
      <c r="E345" s="1" t="s">
        <v>17</v>
      </c>
      <c r="F345" s="1" t="s">
        <v>37</v>
      </c>
      <c r="G345" s="1" t="s">
        <v>533</v>
      </c>
      <c r="H345" s="1" t="s">
        <v>534</v>
      </c>
      <c r="I345" s="1" t="s">
        <v>21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0</v>
      </c>
      <c r="AJ345" s="1">
        <v>0</v>
      </c>
    </row>
    <row r="346" spans="1:36" x14ac:dyDescent="0.3">
      <c r="A346" s="1">
        <v>47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18</v>
      </c>
      <c r="G346" s="1" t="s">
        <v>368</v>
      </c>
      <c r="H346" s="1" t="s">
        <v>535</v>
      </c>
      <c r="I346" s="1" t="s">
        <v>21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x14ac:dyDescent="0.3">
      <c r="A347" s="1">
        <v>48</v>
      </c>
      <c r="B347" s="1" t="s">
        <v>14</v>
      </c>
      <c r="C347" s="1" t="s">
        <v>472</v>
      </c>
      <c r="D347" s="1" t="s">
        <v>16</v>
      </c>
      <c r="E347" s="1" t="s">
        <v>17</v>
      </c>
      <c r="F347" s="1" t="s">
        <v>18</v>
      </c>
      <c r="G347" s="1" t="s">
        <v>368</v>
      </c>
      <c r="H347" s="1" t="s">
        <v>536</v>
      </c>
      <c r="I347" s="1" t="s">
        <v>21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x14ac:dyDescent="0.3">
      <c r="A348" s="1">
        <v>49</v>
      </c>
      <c r="B348" s="1" t="s">
        <v>14</v>
      </c>
      <c r="C348" s="1" t="s">
        <v>472</v>
      </c>
      <c r="D348" s="1" t="s">
        <v>16</v>
      </c>
      <c r="E348" s="1" t="s">
        <v>17</v>
      </c>
      <c r="F348" s="1" t="s">
        <v>18</v>
      </c>
      <c r="G348" s="1" t="s">
        <v>368</v>
      </c>
      <c r="H348" s="1" t="s">
        <v>537</v>
      </c>
      <c r="I348" s="1" t="s">
        <v>21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0</v>
      </c>
      <c r="AJ348" s="1">
        <v>0</v>
      </c>
    </row>
    <row r="349" spans="1:36" x14ac:dyDescent="0.3">
      <c r="A349" s="1">
        <v>50</v>
      </c>
      <c r="B349" s="1" t="s">
        <v>14</v>
      </c>
      <c r="C349" s="1" t="s">
        <v>472</v>
      </c>
      <c r="D349" s="1" t="s">
        <v>16</v>
      </c>
      <c r="E349" s="1" t="s">
        <v>17</v>
      </c>
      <c r="F349" s="1" t="s">
        <v>18</v>
      </c>
      <c r="G349" s="1" t="s">
        <v>368</v>
      </c>
      <c r="H349" s="1" t="s">
        <v>538</v>
      </c>
      <c r="I349" s="1" t="s">
        <v>21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7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7">
        <v>0</v>
      </c>
      <c r="AI349" s="7">
        <v>0</v>
      </c>
      <c r="AJ349" s="1">
        <v>0</v>
      </c>
    </row>
    <row r="350" spans="1:36" x14ac:dyDescent="0.3">
      <c r="A350" s="1">
        <v>51</v>
      </c>
      <c r="B350" s="1" t="s">
        <v>14</v>
      </c>
      <c r="C350" s="1" t="s">
        <v>472</v>
      </c>
      <c r="D350" s="1" t="s">
        <v>16</v>
      </c>
      <c r="E350" s="1" t="s">
        <v>17</v>
      </c>
      <c r="F350" s="1" t="s">
        <v>18</v>
      </c>
      <c r="G350" s="1" t="s">
        <v>368</v>
      </c>
      <c r="H350" s="1" t="s">
        <v>539</v>
      </c>
      <c r="I350" s="1" t="s">
        <v>21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7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7">
        <v>0</v>
      </c>
      <c r="AI350" s="7">
        <v>0</v>
      </c>
      <c r="AJ350" s="1">
        <v>0</v>
      </c>
    </row>
    <row r="351" spans="1:36" x14ac:dyDescent="0.3">
      <c r="A351" s="1">
        <v>52</v>
      </c>
      <c r="B351" s="1" t="s">
        <v>14</v>
      </c>
      <c r="C351" s="1" t="s">
        <v>472</v>
      </c>
      <c r="D351" s="1" t="s">
        <v>16</v>
      </c>
      <c r="E351" s="1" t="s">
        <v>17</v>
      </c>
      <c r="F351" s="1" t="s">
        <v>29</v>
      </c>
      <c r="G351" s="1" t="s">
        <v>246</v>
      </c>
      <c r="H351" s="1" t="s">
        <v>540</v>
      </c>
      <c r="I351" s="1" t="s">
        <v>26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7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7">
        <v>0</v>
      </c>
      <c r="AI351" s="7">
        <v>0</v>
      </c>
      <c r="AJ351" s="1">
        <v>0</v>
      </c>
    </row>
    <row r="352" spans="1:36" x14ac:dyDescent="0.3">
      <c r="A352" s="2"/>
      <c r="B352" s="2" t="s">
        <v>47</v>
      </c>
      <c r="C352" s="2" t="s">
        <v>472</v>
      </c>
      <c r="D352" s="2"/>
      <c r="E352" s="2"/>
      <c r="F352" s="2"/>
      <c r="G352" s="2"/>
      <c r="H352" s="2"/>
      <c r="I352" s="2"/>
      <c r="J352" s="2"/>
      <c r="K352" s="2">
        <v>22696</v>
      </c>
      <c r="L352" s="2">
        <v>22672</v>
      </c>
      <c r="M352" s="2">
        <v>2073000</v>
      </c>
      <c r="N352" s="2">
        <v>1400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2074400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25000</v>
      </c>
      <c r="AF352" s="2">
        <v>0</v>
      </c>
      <c r="AG352" s="2">
        <v>0</v>
      </c>
      <c r="AH352" s="2">
        <v>25000</v>
      </c>
      <c r="AI352" s="2">
        <v>2099400</v>
      </c>
      <c r="AJ352" s="2"/>
    </row>
    <row r="353" spans="1:36" x14ac:dyDescent="0.3">
      <c r="A353" s="1">
        <v>1</v>
      </c>
      <c r="B353" s="1" t="s">
        <v>14</v>
      </c>
      <c r="C353" s="1" t="s">
        <v>545</v>
      </c>
      <c r="D353" s="1" t="s">
        <v>16</v>
      </c>
      <c r="E353" s="1" t="s">
        <v>17</v>
      </c>
      <c r="F353" s="1" t="s">
        <v>29</v>
      </c>
      <c r="G353" s="1" t="s">
        <v>144</v>
      </c>
      <c r="H353" s="1" t="s">
        <v>546</v>
      </c>
      <c r="I353" s="1" t="s">
        <v>21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0</v>
      </c>
      <c r="AJ353" s="1">
        <v>0</v>
      </c>
    </row>
    <row r="354" spans="1:36" x14ac:dyDescent="0.3">
      <c r="A354" s="2"/>
      <c r="B354" s="2" t="s">
        <v>47</v>
      </c>
      <c r="C354" s="2" t="s">
        <v>545</v>
      </c>
      <c r="D354" s="2"/>
      <c r="E354" s="2"/>
      <c r="F354" s="2"/>
      <c r="G354" s="2"/>
      <c r="H354" s="2"/>
      <c r="I354" s="2"/>
      <c r="J354" s="2"/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/>
    </row>
    <row r="355" spans="1:36" x14ac:dyDescent="0.3">
      <c r="A355" s="1">
        <v>1</v>
      </c>
      <c r="B355" s="1" t="s">
        <v>14</v>
      </c>
      <c r="C355" s="1" t="s">
        <v>547</v>
      </c>
      <c r="D355" s="1" t="s">
        <v>16</v>
      </c>
      <c r="E355" s="1" t="s">
        <v>17</v>
      </c>
      <c r="F355" s="1" t="s">
        <v>29</v>
      </c>
      <c r="G355" s="1" t="s">
        <v>44</v>
      </c>
      <c r="H355" s="1" t="s">
        <v>548</v>
      </c>
      <c r="I355" s="1" t="s">
        <v>21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0</v>
      </c>
      <c r="AJ355" s="1">
        <v>0</v>
      </c>
    </row>
    <row r="356" spans="1:36" x14ac:dyDescent="0.3">
      <c r="A356" s="2"/>
      <c r="B356" s="2" t="s">
        <v>47</v>
      </c>
      <c r="C356" s="2" t="s">
        <v>547</v>
      </c>
      <c r="D356" s="2"/>
      <c r="E356" s="2"/>
      <c r="F356" s="2"/>
      <c r="G356" s="2"/>
      <c r="H356" s="2"/>
      <c r="I356" s="2"/>
      <c r="J356" s="2"/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</row>
    <row r="357" spans="1:36" x14ac:dyDescent="0.3">
      <c r="A357" s="1">
        <v>1</v>
      </c>
      <c r="B357" s="1" t="s">
        <v>14</v>
      </c>
      <c r="C357" s="1" t="s">
        <v>549</v>
      </c>
      <c r="D357" s="1" t="s">
        <v>16</v>
      </c>
      <c r="E357" s="1" t="s">
        <v>17</v>
      </c>
      <c r="F357" s="1" t="s">
        <v>29</v>
      </c>
      <c r="G357" s="1" t="s">
        <v>144</v>
      </c>
      <c r="H357" s="1" t="s">
        <v>550</v>
      </c>
      <c r="I357" s="1" t="s">
        <v>21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7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7">
        <v>0</v>
      </c>
      <c r="AI357" s="7">
        <v>0</v>
      </c>
      <c r="AJ357" s="1">
        <v>0</v>
      </c>
    </row>
    <row r="358" spans="1:36" x14ac:dyDescent="0.3">
      <c r="A358" s="2"/>
      <c r="B358" s="2" t="s">
        <v>47</v>
      </c>
      <c r="C358" s="2" t="s">
        <v>549</v>
      </c>
      <c r="D358" s="2"/>
      <c r="E358" s="2"/>
      <c r="F358" s="2"/>
      <c r="G358" s="2"/>
      <c r="H358" s="2"/>
      <c r="I358" s="2"/>
      <c r="J358" s="2"/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/>
    </row>
    <row r="359" spans="1:36" x14ac:dyDescent="0.3">
      <c r="A359" s="2"/>
      <c r="B359" s="2" t="s">
        <v>12</v>
      </c>
      <c r="C359" s="2" t="s">
        <v>14</v>
      </c>
      <c r="D359" s="2"/>
      <c r="E359" s="2"/>
      <c r="F359" s="2"/>
      <c r="G359" s="2"/>
      <c r="H359" s="2"/>
      <c r="I359" s="2"/>
      <c r="J359" s="2"/>
      <c r="K359" s="2">
        <v>241165</v>
      </c>
      <c r="L359" s="2">
        <v>241060</v>
      </c>
      <c r="M359" s="2">
        <v>25479889</v>
      </c>
      <c r="N359" s="2">
        <v>1400</v>
      </c>
      <c r="O359" s="2">
        <v>0</v>
      </c>
      <c r="P359" s="2">
        <v>0</v>
      </c>
      <c r="Q359" s="2">
        <v>106000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25587289</v>
      </c>
      <c r="X359" s="2">
        <v>0</v>
      </c>
      <c r="Y359" s="2">
        <v>0</v>
      </c>
      <c r="Z359" s="2">
        <v>6100</v>
      </c>
      <c r="AA359" s="2">
        <v>12600</v>
      </c>
      <c r="AB359" s="2">
        <v>0</v>
      </c>
      <c r="AC359" s="2">
        <v>0</v>
      </c>
      <c r="AD359" s="2">
        <v>0</v>
      </c>
      <c r="AE359" s="2">
        <v>25000</v>
      </c>
      <c r="AF359" s="2">
        <v>0</v>
      </c>
      <c r="AG359" s="2">
        <v>0</v>
      </c>
      <c r="AH359" s="2">
        <v>43700</v>
      </c>
      <c r="AI359" s="2">
        <v>25630989</v>
      </c>
      <c r="AJ359" s="2"/>
    </row>
    <row r="360" spans="1:36" x14ac:dyDescent="0.3">
      <c r="A360" s="3">
        <v>343</v>
      </c>
      <c r="B360" s="3"/>
      <c r="C360" s="3"/>
      <c r="D360" s="3"/>
      <c r="E360" s="3"/>
      <c r="F360" s="3"/>
      <c r="G360" s="3"/>
      <c r="H360" s="3"/>
      <c r="I360" s="3"/>
      <c r="J360" s="3"/>
      <c r="K360" s="3">
        <v>241165</v>
      </c>
      <c r="L360" s="3">
        <v>241060</v>
      </c>
      <c r="M360" s="3">
        <v>25479889</v>
      </c>
      <c r="N360" s="3">
        <v>1400</v>
      </c>
      <c r="O360" s="3">
        <v>0</v>
      </c>
      <c r="P360" s="3">
        <v>0</v>
      </c>
      <c r="Q360" s="3">
        <v>106000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25587289</v>
      </c>
      <c r="X360" s="3">
        <v>0</v>
      </c>
      <c r="Y360" s="3">
        <v>0</v>
      </c>
      <c r="Z360" s="3">
        <v>6100</v>
      </c>
      <c r="AA360" s="3">
        <v>12600</v>
      </c>
      <c r="AB360" s="3">
        <v>0</v>
      </c>
      <c r="AC360" s="3">
        <v>0</v>
      </c>
      <c r="AD360" s="3">
        <v>0</v>
      </c>
      <c r="AE360" s="3">
        <v>25000</v>
      </c>
      <c r="AF360" s="3">
        <v>0</v>
      </c>
      <c r="AG360" s="3">
        <v>0</v>
      </c>
      <c r="AH360" s="3">
        <v>43700</v>
      </c>
      <c r="AI360" s="3">
        <v>25630989</v>
      </c>
      <c r="AJ360" s="3"/>
    </row>
    <row r="361" spans="1:3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7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7"/>
      <c r="AJ361" s="1"/>
    </row>
  </sheetData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>
    <tabColor theme="5" tint="0.79998168889431442"/>
  </sheetPr>
  <dimension ref="A1:AQ367"/>
  <sheetViews>
    <sheetView zoomScale="70" zoomScaleNormal="70" workbookViewId="0">
      <selection activeCell="O376" sqref="O376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640</v>
      </c>
      <c r="B1" s="114" t="s">
        <v>721</v>
      </c>
      <c r="C1" s="116" t="s">
        <v>687</v>
      </c>
      <c r="D1" s="116" t="s">
        <v>668</v>
      </c>
      <c r="E1" s="114" t="s">
        <v>688</v>
      </c>
      <c r="F1" s="114" t="s">
        <v>670</v>
      </c>
      <c r="G1" s="114" t="s">
        <v>760</v>
      </c>
      <c r="H1" s="114" t="s">
        <v>723</v>
      </c>
      <c r="I1" s="114" t="s">
        <v>552</v>
      </c>
      <c r="J1" s="114" t="s">
        <v>691</v>
      </c>
      <c r="K1" s="115" t="s">
        <v>706</v>
      </c>
      <c r="L1" s="115" t="s">
        <v>707</v>
      </c>
      <c r="M1" s="110" t="s">
        <v>652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694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725</v>
      </c>
      <c r="AJ1" s="113" t="s">
        <v>639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761</v>
      </c>
      <c r="AI2" s="113"/>
      <c r="AJ2" s="113" t="s">
        <v>655</v>
      </c>
    </row>
    <row r="3" spans="1:43" hidden="1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hidden="1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hidden="1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hidden="1" x14ac:dyDescent="0.3">
      <c r="A6" s="1">
        <v>4</v>
      </c>
      <c r="B6" s="1" t="s">
        <v>14</v>
      </c>
      <c r="C6" s="1" t="s">
        <v>15</v>
      </c>
      <c r="D6" s="1" t="s">
        <v>28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13</v>
      </c>
      <c r="K6" s="1">
        <v>605</v>
      </c>
      <c r="L6" s="1">
        <v>605</v>
      </c>
      <c r="M6" s="1">
        <v>102000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102000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102000</v>
      </c>
      <c r="AJ6" s="1">
        <v>168</v>
      </c>
    </row>
    <row r="7" spans="1:43" hidden="1" x14ac:dyDescent="0.3">
      <c r="A7" s="1">
        <v>5</v>
      </c>
      <c r="B7" s="1" t="s">
        <v>14</v>
      </c>
      <c r="C7" s="1" t="s">
        <v>15</v>
      </c>
      <c r="D7" s="1" t="s">
        <v>28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6</v>
      </c>
      <c r="K7" s="1">
        <v>454</v>
      </c>
      <c r="L7" s="1">
        <v>454</v>
      </c>
      <c r="M7" s="1">
        <v>50000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50000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50000</v>
      </c>
      <c r="AJ7" s="1">
        <v>110</v>
      </c>
    </row>
    <row r="8" spans="1:43" hidden="1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hidden="1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hidden="1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hidden="1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hidden="1" x14ac:dyDescent="0.3">
      <c r="A12" s="1">
        <v>10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0</v>
      </c>
      <c r="AJ12" s="1">
        <v>0</v>
      </c>
    </row>
    <row r="13" spans="1:43" hidden="1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hidden="1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1059</v>
      </c>
      <c r="L14" s="2">
        <v>1059</v>
      </c>
      <c r="M14" s="2">
        <v>152000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152000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152000</v>
      </c>
      <c r="AJ14" s="2"/>
    </row>
    <row r="15" spans="1:43" hidden="1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hidden="1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hidden="1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12</v>
      </c>
      <c r="K17" s="1">
        <v>953</v>
      </c>
      <c r="L17" s="1">
        <v>953</v>
      </c>
      <c r="M17" s="1">
        <v>100000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100000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100000</v>
      </c>
      <c r="AJ17" s="1">
        <v>104</v>
      </c>
    </row>
    <row r="18" spans="1:36" hidden="1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hidden="1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9</v>
      </c>
      <c r="K19" s="1">
        <v>265</v>
      </c>
      <c r="L19" s="1">
        <v>265</v>
      </c>
      <c r="M19" s="1">
        <v>50000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50000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50000</v>
      </c>
      <c r="AJ19" s="1">
        <v>188</v>
      </c>
    </row>
    <row r="20" spans="1:36" hidden="1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1218</v>
      </c>
      <c r="L20" s="2">
        <v>1218</v>
      </c>
      <c r="M20" s="2">
        <v>150000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150000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150000</v>
      </c>
      <c r="AJ20" s="2"/>
    </row>
    <row r="21" spans="1:36" hidden="1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hidden="1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hidden="1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hidden="1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hidden="1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hidden="1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hidden="1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hidden="1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hidden="1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hidden="1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hidden="1" x14ac:dyDescent="0.3">
      <c r="A33" s="1">
        <v>13</v>
      </c>
      <c r="B33" s="1" t="s">
        <v>14</v>
      </c>
      <c r="C33" s="1" t="s">
        <v>60</v>
      </c>
      <c r="D33" s="1" t="s">
        <v>103</v>
      </c>
      <c r="E33" s="1" t="s">
        <v>17</v>
      </c>
      <c r="F33" s="1" t="s">
        <v>18</v>
      </c>
      <c r="G33" s="1" t="s">
        <v>104</v>
      </c>
      <c r="H33" s="1" t="s">
        <v>181</v>
      </c>
      <c r="I33" s="1" t="s">
        <v>21</v>
      </c>
      <c r="J33" s="1">
        <v>1</v>
      </c>
      <c r="K33" s="1">
        <v>64</v>
      </c>
      <c r="L33" s="1">
        <v>64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0</v>
      </c>
      <c r="AJ33" s="1">
        <v>0</v>
      </c>
    </row>
    <row r="34" spans="1:36" hidden="1" x14ac:dyDescent="0.3">
      <c r="A34" s="1">
        <v>14</v>
      </c>
      <c r="B34" s="1" t="s">
        <v>14</v>
      </c>
      <c r="C34" s="1" t="s">
        <v>60</v>
      </c>
      <c r="D34" s="1" t="s">
        <v>78</v>
      </c>
      <c r="E34" s="1" t="s">
        <v>17</v>
      </c>
      <c r="F34" s="1" t="s">
        <v>29</v>
      </c>
      <c r="G34" s="1" t="s">
        <v>79</v>
      </c>
      <c r="H34" s="1" t="s">
        <v>80</v>
      </c>
      <c r="I34" s="1" t="s">
        <v>26</v>
      </c>
      <c r="J34" s="1">
        <v>21</v>
      </c>
      <c r="K34" s="1">
        <v>2334</v>
      </c>
      <c r="L34" s="1">
        <v>2334</v>
      </c>
      <c r="M34" s="1">
        <v>347000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347000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347000</v>
      </c>
      <c r="AJ34" s="1">
        <v>148</v>
      </c>
    </row>
    <row r="35" spans="1:36" hidden="1" x14ac:dyDescent="0.3">
      <c r="A35" s="1">
        <v>15</v>
      </c>
      <c r="B35" s="1" t="s">
        <v>14</v>
      </c>
      <c r="C35" s="1" t="s">
        <v>60</v>
      </c>
      <c r="D35" s="1" t="s">
        <v>81</v>
      </c>
      <c r="E35" s="1" t="s">
        <v>17</v>
      </c>
      <c r="F35" s="1" t="s">
        <v>29</v>
      </c>
      <c r="G35" s="1" t="s">
        <v>61</v>
      </c>
      <c r="H35" s="1" t="s">
        <v>82</v>
      </c>
      <c r="I35" s="1" t="s">
        <v>26</v>
      </c>
      <c r="J35" s="1">
        <v>21</v>
      </c>
      <c r="K35" s="1">
        <v>3938</v>
      </c>
      <c r="L35" s="1">
        <v>3938</v>
      </c>
      <c r="M35" s="1">
        <v>414400</v>
      </c>
      <c r="N35" s="1">
        <v>0</v>
      </c>
      <c r="O35" s="1">
        <v>0</v>
      </c>
      <c r="P35" s="1">
        <v>0</v>
      </c>
      <c r="Q35" s="1">
        <v>35000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449400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449400</v>
      </c>
      <c r="AJ35" s="1">
        <v>105</v>
      </c>
    </row>
    <row r="36" spans="1:36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37</v>
      </c>
      <c r="G36" s="1" t="s">
        <v>83</v>
      </c>
      <c r="H36" s="1" t="s">
        <v>84</v>
      </c>
      <c r="I36" s="1" t="s">
        <v>49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hidden="1" x14ac:dyDescent="0.3">
      <c r="A37" s="1">
        <v>17</v>
      </c>
      <c r="B37" s="1" t="s">
        <v>14</v>
      </c>
      <c r="C37" s="1" t="s">
        <v>60</v>
      </c>
      <c r="D37" s="1" t="s">
        <v>16</v>
      </c>
      <c r="E37" s="1" t="s">
        <v>17</v>
      </c>
      <c r="F37" s="1" t="s">
        <v>29</v>
      </c>
      <c r="G37" s="1" t="s">
        <v>85</v>
      </c>
      <c r="H37" s="1" t="s">
        <v>86</v>
      </c>
      <c r="I37" s="1" t="s">
        <v>26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0</v>
      </c>
      <c r="AJ37" s="1">
        <v>0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87</v>
      </c>
      <c r="E38" s="1" t="s">
        <v>17</v>
      </c>
      <c r="F38" s="1" t="s">
        <v>49</v>
      </c>
      <c r="G38" s="1" t="s">
        <v>88</v>
      </c>
      <c r="H38" s="1" t="s">
        <v>89</v>
      </c>
      <c r="I38" s="1" t="s">
        <v>49</v>
      </c>
      <c r="J38" s="1">
        <v>10</v>
      </c>
      <c r="K38" s="1">
        <v>689</v>
      </c>
      <c r="L38" s="1">
        <v>689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0</v>
      </c>
      <c r="AJ38" s="1">
        <v>0</v>
      </c>
    </row>
    <row r="39" spans="1:36" x14ac:dyDescent="0.3">
      <c r="A39" s="1">
        <v>19</v>
      </c>
      <c r="B39" s="1" t="s">
        <v>14</v>
      </c>
      <c r="C39" s="1" t="s">
        <v>60</v>
      </c>
      <c r="D39" s="1" t="s">
        <v>591</v>
      </c>
      <c r="E39" s="1" t="s">
        <v>17</v>
      </c>
      <c r="F39" s="1" t="s">
        <v>49</v>
      </c>
      <c r="G39" s="1" t="s">
        <v>88</v>
      </c>
      <c r="H39" s="1" t="s">
        <v>91</v>
      </c>
      <c r="I39" s="1" t="s">
        <v>49</v>
      </c>
      <c r="J39" s="1">
        <v>24</v>
      </c>
      <c r="K39" s="1">
        <v>1703</v>
      </c>
      <c r="L39" s="1">
        <v>1703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2000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2000</v>
      </c>
      <c r="AI39" s="7">
        <v>2000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92</v>
      </c>
      <c r="E40" s="1" t="s">
        <v>17</v>
      </c>
      <c r="F40" s="1" t="s">
        <v>49</v>
      </c>
      <c r="G40" s="1" t="s">
        <v>88</v>
      </c>
      <c r="H40" s="1" t="s">
        <v>93</v>
      </c>
      <c r="I40" s="1" t="s">
        <v>49</v>
      </c>
      <c r="J40" s="1">
        <v>21</v>
      </c>
      <c r="K40" s="1">
        <v>2242</v>
      </c>
      <c r="L40" s="1">
        <v>2242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0</v>
      </c>
      <c r="AJ40" s="1">
        <v>0</v>
      </c>
    </row>
    <row r="41" spans="1:36" x14ac:dyDescent="0.3">
      <c r="A41" s="1">
        <v>21</v>
      </c>
      <c r="B41" s="1" t="s">
        <v>14</v>
      </c>
      <c r="C41" s="1" t="s">
        <v>60</v>
      </c>
      <c r="D41" s="1" t="s">
        <v>519</v>
      </c>
      <c r="E41" s="1" t="s">
        <v>17</v>
      </c>
      <c r="F41" s="1" t="s">
        <v>49</v>
      </c>
      <c r="G41" s="1" t="s">
        <v>88</v>
      </c>
      <c r="H41" s="1" t="s">
        <v>95</v>
      </c>
      <c r="I41" s="1" t="s">
        <v>49</v>
      </c>
      <c r="J41" s="1">
        <v>9</v>
      </c>
      <c r="K41" s="1">
        <v>528</v>
      </c>
      <c r="L41" s="1">
        <v>528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0</v>
      </c>
      <c r="AJ41" s="1">
        <v>0</v>
      </c>
    </row>
    <row r="42" spans="1:36" hidden="1" x14ac:dyDescent="0.3">
      <c r="A42" s="1">
        <v>22</v>
      </c>
      <c r="B42" s="1" t="s">
        <v>14</v>
      </c>
      <c r="C42" s="1" t="s">
        <v>60</v>
      </c>
      <c r="D42" s="1" t="s">
        <v>554</v>
      </c>
      <c r="E42" s="1" t="s">
        <v>17</v>
      </c>
      <c r="F42" s="1" t="s">
        <v>29</v>
      </c>
      <c r="G42" s="1" t="s">
        <v>30</v>
      </c>
      <c r="H42" s="1" t="s">
        <v>97</v>
      </c>
      <c r="I42" s="1" t="s">
        <v>26</v>
      </c>
      <c r="J42" s="1">
        <v>20</v>
      </c>
      <c r="K42" s="1">
        <v>2989</v>
      </c>
      <c r="L42" s="1">
        <v>2989</v>
      </c>
      <c r="M42" s="1">
        <v>350000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350000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350000</v>
      </c>
      <c r="AJ42" s="1">
        <v>117</v>
      </c>
    </row>
    <row r="43" spans="1:36" hidden="1" x14ac:dyDescent="0.3">
      <c r="A43" s="1">
        <v>23</v>
      </c>
      <c r="B43" s="1" t="s">
        <v>14</v>
      </c>
      <c r="C43" s="1" t="s">
        <v>60</v>
      </c>
      <c r="D43" s="1" t="s">
        <v>16</v>
      </c>
      <c r="E43" s="1" t="s">
        <v>17</v>
      </c>
      <c r="F43" s="1" t="s">
        <v>29</v>
      </c>
      <c r="G43" s="1" t="s">
        <v>98</v>
      </c>
      <c r="H43" s="1" t="s">
        <v>99</v>
      </c>
      <c r="I43" s="1" t="s">
        <v>26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0</v>
      </c>
      <c r="AJ43" s="1">
        <v>0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605</v>
      </c>
      <c r="E44" s="1" t="s">
        <v>17</v>
      </c>
      <c r="F44" s="1" t="s">
        <v>49</v>
      </c>
      <c r="G44" s="1" t="s">
        <v>101</v>
      </c>
      <c r="H44" s="1" t="s">
        <v>544</v>
      </c>
      <c r="I44" s="1" t="s">
        <v>49</v>
      </c>
      <c r="J44" s="1">
        <v>16</v>
      </c>
      <c r="K44" s="1">
        <v>2329</v>
      </c>
      <c r="L44" s="1">
        <v>2329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0</v>
      </c>
      <c r="AJ44" s="1">
        <v>0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100</v>
      </c>
      <c r="E45" s="1" t="s">
        <v>17</v>
      </c>
      <c r="F45" s="1" t="s">
        <v>49</v>
      </c>
      <c r="G45" s="1" t="s">
        <v>101</v>
      </c>
      <c r="H45" s="1" t="s">
        <v>102</v>
      </c>
      <c r="I45" s="1" t="s">
        <v>49</v>
      </c>
      <c r="J45" s="1">
        <v>21</v>
      </c>
      <c r="K45" s="1">
        <v>3119</v>
      </c>
      <c r="L45" s="1">
        <v>3107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0</v>
      </c>
      <c r="AJ45" s="1">
        <v>0</v>
      </c>
    </row>
    <row r="46" spans="1:36" hidden="1" x14ac:dyDescent="0.3">
      <c r="A46" s="1">
        <v>26</v>
      </c>
      <c r="B46" s="1" t="s">
        <v>14</v>
      </c>
      <c r="C46" s="1" t="s">
        <v>60</v>
      </c>
      <c r="D46" s="1" t="s">
        <v>103</v>
      </c>
      <c r="E46" s="1" t="s">
        <v>17</v>
      </c>
      <c r="F46" s="1" t="s">
        <v>18</v>
      </c>
      <c r="G46" s="1" t="s">
        <v>104</v>
      </c>
      <c r="H46" s="1" t="s">
        <v>105</v>
      </c>
      <c r="I46" s="1" t="s">
        <v>21</v>
      </c>
      <c r="J46" s="1">
        <v>20</v>
      </c>
      <c r="K46" s="1">
        <v>1982</v>
      </c>
      <c r="L46" s="1">
        <v>1982</v>
      </c>
      <c r="M46" s="1">
        <v>265000</v>
      </c>
      <c r="N46" s="1">
        <v>0</v>
      </c>
      <c r="O46" s="1">
        <v>0</v>
      </c>
      <c r="P46" s="1">
        <v>0</v>
      </c>
      <c r="Q46" s="1">
        <v>25000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290000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290000</v>
      </c>
      <c r="AJ46" s="1">
        <v>133</v>
      </c>
    </row>
    <row r="47" spans="1:36" hidden="1" x14ac:dyDescent="0.3">
      <c r="A47" s="1">
        <v>27</v>
      </c>
      <c r="B47" s="1" t="s">
        <v>14</v>
      </c>
      <c r="C47" s="1" t="s">
        <v>60</v>
      </c>
      <c r="D47" s="1" t="s">
        <v>106</v>
      </c>
      <c r="E47" s="1" t="s">
        <v>17</v>
      </c>
      <c r="F47" s="1" t="s">
        <v>18</v>
      </c>
      <c r="G47" s="1" t="s">
        <v>107</v>
      </c>
      <c r="H47" s="1" t="s">
        <v>108</v>
      </c>
      <c r="I47" s="1" t="s">
        <v>21</v>
      </c>
      <c r="J47" s="1">
        <v>6</v>
      </c>
      <c r="K47" s="1">
        <v>659</v>
      </c>
      <c r="L47" s="1">
        <v>659</v>
      </c>
      <c r="M47" s="1">
        <v>86000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86000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86000</v>
      </c>
      <c r="AJ47" s="1">
        <v>130</v>
      </c>
    </row>
    <row r="48" spans="1:36" hidden="1" x14ac:dyDescent="0.3">
      <c r="A48" s="1">
        <v>28</v>
      </c>
      <c r="B48" s="1" t="s">
        <v>14</v>
      </c>
      <c r="C48" s="1" t="s">
        <v>60</v>
      </c>
      <c r="D48" s="1" t="s">
        <v>109</v>
      </c>
      <c r="E48" s="1" t="s">
        <v>17</v>
      </c>
      <c r="F48" s="1" t="s">
        <v>18</v>
      </c>
      <c r="G48" s="1" t="s">
        <v>107</v>
      </c>
      <c r="H48" s="1" t="s">
        <v>110</v>
      </c>
      <c r="I48" s="1" t="s">
        <v>21</v>
      </c>
      <c r="J48" s="1">
        <v>19</v>
      </c>
      <c r="K48" s="1">
        <v>2464</v>
      </c>
      <c r="L48" s="1">
        <v>2464</v>
      </c>
      <c r="M48" s="1">
        <v>250000</v>
      </c>
      <c r="N48" s="1">
        <v>0</v>
      </c>
      <c r="O48" s="1">
        <v>0</v>
      </c>
      <c r="P48" s="1">
        <v>0</v>
      </c>
      <c r="Q48" s="1">
        <v>25000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275000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275000</v>
      </c>
      <c r="AJ48" s="1">
        <v>101</v>
      </c>
    </row>
    <row r="49" spans="1:36" hidden="1" x14ac:dyDescent="0.3">
      <c r="A49" s="1">
        <v>29</v>
      </c>
      <c r="B49" s="1" t="s">
        <v>14</v>
      </c>
      <c r="C49" s="1" t="s">
        <v>60</v>
      </c>
      <c r="D49" s="1" t="s">
        <v>111</v>
      </c>
      <c r="E49" s="1" t="s">
        <v>17</v>
      </c>
      <c r="F49" s="1" t="s">
        <v>40</v>
      </c>
      <c r="G49" s="1" t="s">
        <v>55</v>
      </c>
      <c r="H49" s="1" t="s">
        <v>112</v>
      </c>
      <c r="I49" s="1" t="s">
        <v>21</v>
      </c>
      <c r="J49" s="1">
        <v>20</v>
      </c>
      <c r="K49" s="1">
        <v>1852</v>
      </c>
      <c r="L49" s="1">
        <v>1852</v>
      </c>
      <c r="M49" s="1">
        <v>347000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347000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347000</v>
      </c>
      <c r="AJ49" s="1">
        <v>187</v>
      </c>
    </row>
    <row r="50" spans="1:36" hidden="1" x14ac:dyDescent="0.3">
      <c r="A50" s="1">
        <v>30</v>
      </c>
      <c r="B50" s="1" t="s">
        <v>14</v>
      </c>
      <c r="C50" s="1" t="s">
        <v>60</v>
      </c>
      <c r="D50" s="1" t="s">
        <v>113</v>
      </c>
      <c r="E50" s="1" t="s">
        <v>17</v>
      </c>
      <c r="F50" s="1" t="s">
        <v>29</v>
      </c>
      <c r="G50" s="1" t="s">
        <v>61</v>
      </c>
      <c r="H50" s="1" t="s">
        <v>114</v>
      </c>
      <c r="I50" s="1" t="s">
        <v>26</v>
      </c>
      <c r="J50" s="1">
        <v>21</v>
      </c>
      <c r="K50" s="1">
        <v>3159</v>
      </c>
      <c r="L50" s="1">
        <v>3159</v>
      </c>
      <c r="M50" s="1">
        <v>360000</v>
      </c>
      <c r="N50" s="1">
        <v>0</v>
      </c>
      <c r="O50" s="1">
        <v>0</v>
      </c>
      <c r="P50" s="1">
        <v>0</v>
      </c>
      <c r="Q50" s="1">
        <v>35000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395000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395000</v>
      </c>
      <c r="AJ50" s="1">
        <v>113</v>
      </c>
    </row>
    <row r="51" spans="1:36" hidden="1" x14ac:dyDescent="0.3">
      <c r="A51" s="1">
        <v>31</v>
      </c>
      <c r="B51" s="1" t="s">
        <v>14</v>
      </c>
      <c r="C51" s="1" t="s">
        <v>60</v>
      </c>
      <c r="D51" s="1" t="s">
        <v>140</v>
      </c>
      <c r="E51" s="1" t="s">
        <v>17</v>
      </c>
      <c r="F51" s="1" t="s">
        <v>29</v>
      </c>
      <c r="G51" s="1" t="s">
        <v>61</v>
      </c>
      <c r="H51" s="1" t="s">
        <v>116</v>
      </c>
      <c r="I51" s="1" t="s">
        <v>26</v>
      </c>
      <c r="J51" s="1">
        <v>23</v>
      </c>
      <c r="K51" s="1">
        <v>2601</v>
      </c>
      <c r="L51" s="1">
        <v>2591</v>
      </c>
      <c r="M51" s="1">
        <v>339999</v>
      </c>
      <c r="N51" s="1">
        <v>0</v>
      </c>
      <c r="O51" s="1">
        <v>0</v>
      </c>
      <c r="P51" s="1">
        <v>0</v>
      </c>
      <c r="Q51" s="1">
        <v>35000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374999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374999</v>
      </c>
      <c r="AJ51" s="1">
        <v>130</v>
      </c>
    </row>
    <row r="52" spans="1:36" hidden="1" x14ac:dyDescent="0.3">
      <c r="A52" s="1">
        <v>32</v>
      </c>
      <c r="B52" s="1" t="s">
        <v>14</v>
      </c>
      <c r="C52" s="1" t="s">
        <v>60</v>
      </c>
      <c r="D52" s="1" t="s">
        <v>117</v>
      </c>
      <c r="E52" s="1" t="s">
        <v>32</v>
      </c>
      <c r="F52" s="1" t="s">
        <v>118</v>
      </c>
      <c r="G52" s="1" t="s">
        <v>119</v>
      </c>
      <c r="H52" s="1" t="s">
        <v>120</v>
      </c>
      <c r="I52" s="1" t="s">
        <v>26</v>
      </c>
      <c r="J52" s="1">
        <v>2</v>
      </c>
      <c r="K52" s="1">
        <v>262</v>
      </c>
      <c r="L52" s="1">
        <v>262</v>
      </c>
      <c r="M52" s="1">
        <v>80000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80000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80000</v>
      </c>
      <c r="AJ52" s="1">
        <v>305</v>
      </c>
    </row>
    <row r="53" spans="1:36" hidden="1" x14ac:dyDescent="0.3">
      <c r="A53" s="1">
        <v>33</v>
      </c>
      <c r="B53" s="1" t="s">
        <v>14</v>
      </c>
      <c r="C53" s="1" t="s">
        <v>60</v>
      </c>
      <c r="D53" s="1" t="s">
        <v>16</v>
      </c>
      <c r="E53" s="1" t="s">
        <v>17</v>
      </c>
      <c r="F53" s="1" t="s">
        <v>37</v>
      </c>
      <c r="G53" s="1" t="s">
        <v>121</v>
      </c>
      <c r="H53" s="1" t="s">
        <v>122</v>
      </c>
      <c r="I53" s="1" t="s">
        <v>21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0</v>
      </c>
      <c r="AJ53" s="1">
        <v>0</v>
      </c>
    </row>
    <row r="54" spans="1:36" hidden="1" x14ac:dyDescent="0.3">
      <c r="A54" s="1">
        <v>34</v>
      </c>
      <c r="B54" s="1" t="s">
        <v>14</v>
      </c>
      <c r="C54" s="1" t="s">
        <v>60</v>
      </c>
      <c r="D54" s="1" t="s">
        <v>16</v>
      </c>
      <c r="E54" s="1" t="s">
        <v>17</v>
      </c>
      <c r="F54" s="1" t="s">
        <v>40</v>
      </c>
      <c r="G54" s="1" t="s">
        <v>123</v>
      </c>
      <c r="H54" s="1" t="s">
        <v>124</v>
      </c>
      <c r="I54" s="1" t="s">
        <v>21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0</v>
      </c>
      <c r="AJ54" s="1">
        <v>0</v>
      </c>
    </row>
    <row r="55" spans="1:36" hidden="1" x14ac:dyDescent="0.3">
      <c r="A55" s="1">
        <v>35</v>
      </c>
      <c r="B55" s="1" t="s">
        <v>14</v>
      </c>
      <c r="C55" s="1" t="s">
        <v>60</v>
      </c>
      <c r="D55" s="1" t="s">
        <v>16</v>
      </c>
      <c r="E55" s="1" t="s">
        <v>17</v>
      </c>
      <c r="F55" s="1" t="s">
        <v>37</v>
      </c>
      <c r="G55" s="1" t="s">
        <v>121</v>
      </c>
      <c r="H55" s="1" t="s">
        <v>125</v>
      </c>
      <c r="I55" s="1" t="s">
        <v>26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0</v>
      </c>
      <c r="AJ55" s="1">
        <v>0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201</v>
      </c>
      <c r="E56" s="1" t="s">
        <v>17</v>
      </c>
      <c r="F56" s="1" t="s">
        <v>49</v>
      </c>
      <c r="G56" s="1" t="s">
        <v>101</v>
      </c>
      <c r="H56" s="1" t="s">
        <v>127</v>
      </c>
      <c r="I56" s="1" t="s">
        <v>49</v>
      </c>
      <c r="J56" s="1">
        <v>22</v>
      </c>
      <c r="K56" s="1">
        <v>1570</v>
      </c>
      <c r="L56" s="1">
        <v>1512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0</v>
      </c>
      <c r="AJ56" s="1">
        <v>0</v>
      </c>
    </row>
    <row r="57" spans="1:36" hidden="1" x14ac:dyDescent="0.3">
      <c r="A57" s="1">
        <v>37</v>
      </c>
      <c r="B57" s="1" t="s">
        <v>14</v>
      </c>
      <c r="C57" s="1" t="s">
        <v>60</v>
      </c>
      <c r="D57" s="1" t="s">
        <v>555</v>
      </c>
      <c r="E57" s="1" t="s">
        <v>17</v>
      </c>
      <c r="F57" s="1" t="s">
        <v>29</v>
      </c>
      <c r="G57" s="1" t="s">
        <v>129</v>
      </c>
      <c r="H57" s="1" t="s">
        <v>130</v>
      </c>
      <c r="I57" s="1" t="s">
        <v>21</v>
      </c>
      <c r="J57" s="1">
        <v>22</v>
      </c>
      <c r="K57" s="1">
        <v>1648</v>
      </c>
      <c r="L57" s="1">
        <v>1648</v>
      </c>
      <c r="M57" s="1">
        <v>250000</v>
      </c>
      <c r="N57" s="1">
        <v>0</v>
      </c>
      <c r="O57" s="1">
        <v>0</v>
      </c>
      <c r="P57" s="1">
        <v>0</v>
      </c>
      <c r="Q57" s="1">
        <v>35000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285000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285000</v>
      </c>
      <c r="AJ57" s="1">
        <v>151</v>
      </c>
    </row>
    <row r="58" spans="1:36" hidden="1" x14ac:dyDescent="0.3">
      <c r="A58" s="1">
        <v>38</v>
      </c>
      <c r="B58" s="1" t="s">
        <v>14</v>
      </c>
      <c r="C58" s="1" t="s">
        <v>60</v>
      </c>
      <c r="D58" s="1" t="s">
        <v>128</v>
      </c>
      <c r="E58" s="1" t="s">
        <v>17</v>
      </c>
      <c r="F58" s="1" t="s">
        <v>29</v>
      </c>
      <c r="G58" s="1" t="s">
        <v>129</v>
      </c>
      <c r="H58" s="1" t="s">
        <v>132</v>
      </c>
      <c r="I58" s="1" t="s">
        <v>21</v>
      </c>
      <c r="J58" s="1">
        <v>22</v>
      </c>
      <c r="K58" s="1">
        <v>3486</v>
      </c>
      <c r="L58" s="1">
        <v>3486</v>
      </c>
      <c r="M58" s="1">
        <v>590000</v>
      </c>
      <c r="N58" s="1">
        <v>0</v>
      </c>
      <c r="O58" s="1">
        <v>0</v>
      </c>
      <c r="P58" s="1">
        <v>0</v>
      </c>
      <c r="Q58" s="1">
        <v>35000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625000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625000</v>
      </c>
      <c r="AJ58" s="1">
        <v>169</v>
      </c>
    </row>
    <row r="59" spans="1:36" hidden="1" x14ac:dyDescent="0.3">
      <c r="A59" s="1">
        <v>39</v>
      </c>
      <c r="B59" s="1" t="s">
        <v>14</v>
      </c>
      <c r="C59" s="1" t="s">
        <v>60</v>
      </c>
      <c r="D59" s="1" t="s">
        <v>16</v>
      </c>
      <c r="E59" s="1" t="s">
        <v>17</v>
      </c>
      <c r="F59" s="1" t="s">
        <v>29</v>
      </c>
      <c r="G59" s="1" t="s">
        <v>85</v>
      </c>
      <c r="H59" s="1" t="s">
        <v>133</v>
      </c>
      <c r="I59" s="1" t="s">
        <v>26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0</v>
      </c>
      <c r="AJ59" s="1">
        <v>0</v>
      </c>
    </row>
    <row r="60" spans="1:36" hidden="1" x14ac:dyDescent="0.3">
      <c r="A60" s="1">
        <v>40</v>
      </c>
      <c r="B60" s="1" t="s">
        <v>14</v>
      </c>
      <c r="C60" s="1" t="s">
        <v>60</v>
      </c>
      <c r="D60" s="1" t="s">
        <v>134</v>
      </c>
      <c r="E60" s="1" t="s">
        <v>17</v>
      </c>
      <c r="F60" s="1" t="s">
        <v>29</v>
      </c>
      <c r="G60" s="1" t="s">
        <v>61</v>
      </c>
      <c r="H60" s="1" t="s">
        <v>135</v>
      </c>
      <c r="I60" s="1" t="s">
        <v>26</v>
      </c>
      <c r="J60" s="1">
        <v>22</v>
      </c>
      <c r="K60" s="1">
        <v>2858</v>
      </c>
      <c r="L60" s="1">
        <v>2858</v>
      </c>
      <c r="M60" s="1">
        <v>313000</v>
      </c>
      <c r="N60" s="1">
        <v>0</v>
      </c>
      <c r="O60" s="1">
        <v>0</v>
      </c>
      <c r="P60" s="1">
        <v>0</v>
      </c>
      <c r="Q60" s="1">
        <v>35000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348000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348000</v>
      </c>
      <c r="AJ60" s="1">
        <v>109</v>
      </c>
    </row>
    <row r="61" spans="1:36" hidden="1" x14ac:dyDescent="0.3">
      <c r="A61" s="1">
        <v>41</v>
      </c>
      <c r="B61" s="1" t="s">
        <v>14</v>
      </c>
      <c r="C61" s="1" t="s">
        <v>60</v>
      </c>
      <c r="D61" s="1" t="s">
        <v>136</v>
      </c>
      <c r="E61" s="1" t="s">
        <v>32</v>
      </c>
      <c r="F61" s="1" t="s">
        <v>29</v>
      </c>
      <c r="G61" s="1" t="s">
        <v>33</v>
      </c>
      <c r="H61" s="1" t="s">
        <v>137</v>
      </c>
      <c r="I61" s="1" t="s">
        <v>26</v>
      </c>
      <c r="J61" s="1">
        <v>22</v>
      </c>
      <c r="K61" s="1">
        <v>2270</v>
      </c>
      <c r="L61" s="1">
        <v>2270</v>
      </c>
      <c r="M61" s="1">
        <v>240000</v>
      </c>
      <c r="N61" s="1">
        <v>0</v>
      </c>
      <c r="O61" s="1">
        <v>0</v>
      </c>
      <c r="P61" s="1">
        <v>0</v>
      </c>
      <c r="Q61" s="1">
        <v>60000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300000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300000</v>
      </c>
      <c r="AJ61" s="1">
        <v>105</v>
      </c>
    </row>
    <row r="62" spans="1:36" hidden="1" x14ac:dyDescent="0.3">
      <c r="A62" s="1">
        <v>42</v>
      </c>
      <c r="B62" s="1" t="s">
        <v>14</v>
      </c>
      <c r="C62" s="1" t="s">
        <v>60</v>
      </c>
      <c r="D62" s="1" t="s">
        <v>16</v>
      </c>
      <c r="E62" s="1" t="s">
        <v>17</v>
      </c>
      <c r="F62" s="1" t="s">
        <v>29</v>
      </c>
      <c r="G62" s="1" t="s">
        <v>138</v>
      </c>
      <c r="H62" s="1" t="s">
        <v>139</v>
      </c>
      <c r="I62" s="1" t="s">
        <v>26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0</v>
      </c>
      <c r="AJ62" s="1">
        <v>0</v>
      </c>
    </row>
    <row r="63" spans="1:36" hidden="1" x14ac:dyDescent="0.3">
      <c r="A63" s="1">
        <v>43</v>
      </c>
      <c r="B63" s="1" t="s">
        <v>14</v>
      </c>
      <c r="C63" s="1" t="s">
        <v>60</v>
      </c>
      <c r="D63" s="1" t="s">
        <v>16</v>
      </c>
      <c r="E63" s="1" t="s">
        <v>17</v>
      </c>
      <c r="F63" s="1" t="s">
        <v>29</v>
      </c>
      <c r="G63" s="1" t="s">
        <v>98</v>
      </c>
      <c r="H63" s="1" t="s">
        <v>141</v>
      </c>
      <c r="I63" s="1" t="s">
        <v>26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0</v>
      </c>
      <c r="AJ63" s="1">
        <v>0</v>
      </c>
    </row>
    <row r="64" spans="1:36" hidden="1" x14ac:dyDescent="0.3">
      <c r="A64" s="1">
        <v>44</v>
      </c>
      <c r="B64" s="1" t="s">
        <v>14</v>
      </c>
      <c r="C64" s="1" t="s">
        <v>60</v>
      </c>
      <c r="D64" s="1" t="s">
        <v>16</v>
      </c>
      <c r="E64" s="1" t="s">
        <v>17</v>
      </c>
      <c r="F64" s="1" t="s">
        <v>29</v>
      </c>
      <c r="G64" s="1" t="s">
        <v>61</v>
      </c>
      <c r="H64" s="1" t="s">
        <v>142</v>
      </c>
      <c r="I64" s="1" t="s">
        <v>26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0</v>
      </c>
      <c r="AJ64" s="1">
        <v>0</v>
      </c>
    </row>
    <row r="65" spans="1:36" hidden="1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32</v>
      </c>
      <c r="F65" s="1" t="s">
        <v>29</v>
      </c>
      <c r="G65" s="1" t="s">
        <v>33</v>
      </c>
      <c r="H65" s="1" t="s">
        <v>143</v>
      </c>
      <c r="I65" s="1" t="s">
        <v>26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hidden="1" x14ac:dyDescent="0.3">
      <c r="A66" s="1">
        <v>46</v>
      </c>
      <c r="B66" s="1" t="s">
        <v>14</v>
      </c>
      <c r="C66" s="1" t="s">
        <v>60</v>
      </c>
      <c r="D66" s="1" t="s">
        <v>16</v>
      </c>
      <c r="E66" s="1" t="s">
        <v>17</v>
      </c>
      <c r="F66" s="1" t="s">
        <v>29</v>
      </c>
      <c r="G66" s="1" t="s">
        <v>144</v>
      </c>
      <c r="H66" s="1" t="s">
        <v>145</v>
      </c>
      <c r="I66" s="1" t="s">
        <v>21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0</v>
      </c>
      <c r="AJ66" s="1">
        <v>0</v>
      </c>
    </row>
    <row r="67" spans="1:36" hidden="1" x14ac:dyDescent="0.3">
      <c r="A67" s="1">
        <v>47</v>
      </c>
      <c r="B67" s="1" t="s">
        <v>14</v>
      </c>
      <c r="C67" s="1" t="s">
        <v>60</v>
      </c>
      <c r="D67" s="1" t="s">
        <v>16</v>
      </c>
      <c r="E67" s="1" t="s">
        <v>17</v>
      </c>
      <c r="F67" s="1" t="s">
        <v>29</v>
      </c>
      <c r="G67" s="1" t="s">
        <v>61</v>
      </c>
      <c r="H67" s="1" t="s">
        <v>146</v>
      </c>
      <c r="I67" s="1" t="s">
        <v>26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0</v>
      </c>
      <c r="AJ67" s="1">
        <v>0</v>
      </c>
    </row>
    <row r="68" spans="1:36" hidden="1" x14ac:dyDescent="0.3">
      <c r="A68" s="1">
        <v>48</v>
      </c>
      <c r="B68" s="1" t="s">
        <v>14</v>
      </c>
      <c r="C68" s="1" t="s">
        <v>60</v>
      </c>
      <c r="D68" s="1" t="s">
        <v>16</v>
      </c>
      <c r="E68" s="1" t="s">
        <v>17</v>
      </c>
      <c r="F68" s="1" t="s">
        <v>29</v>
      </c>
      <c r="G68" s="1" t="s">
        <v>61</v>
      </c>
      <c r="H68" s="1" t="s">
        <v>147</v>
      </c>
      <c r="I68" s="1" t="s">
        <v>26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0</v>
      </c>
      <c r="AJ68" s="1">
        <v>0</v>
      </c>
    </row>
    <row r="69" spans="1:36" hidden="1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29</v>
      </c>
      <c r="G69" s="1" t="s">
        <v>61</v>
      </c>
      <c r="H69" s="1" t="s">
        <v>148</v>
      </c>
      <c r="I69" s="1" t="s">
        <v>26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hidden="1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29</v>
      </c>
      <c r="G70" s="1" t="s">
        <v>61</v>
      </c>
      <c r="H70" s="1" t="s">
        <v>149</v>
      </c>
      <c r="I70" s="1" t="s">
        <v>26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hidden="1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29</v>
      </c>
      <c r="G71" s="1" t="s">
        <v>150</v>
      </c>
      <c r="H71" s="1" t="s">
        <v>151</v>
      </c>
      <c r="I71" s="1" t="s">
        <v>21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hidden="1" x14ac:dyDescent="0.3">
      <c r="A72" s="1">
        <v>52</v>
      </c>
      <c r="B72" s="1" t="s">
        <v>14</v>
      </c>
      <c r="C72" s="1" t="s">
        <v>60</v>
      </c>
      <c r="D72" s="1" t="s">
        <v>16</v>
      </c>
      <c r="E72" s="1" t="s">
        <v>17</v>
      </c>
      <c r="F72" s="1" t="s">
        <v>152</v>
      </c>
      <c r="G72" s="1" t="s">
        <v>153</v>
      </c>
      <c r="H72" s="1" t="s">
        <v>154</v>
      </c>
      <c r="I72" s="1" t="s">
        <v>21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0</v>
      </c>
      <c r="AJ72" s="1">
        <v>0</v>
      </c>
    </row>
    <row r="73" spans="1:36" hidden="1" x14ac:dyDescent="0.3">
      <c r="A73" s="1">
        <v>53</v>
      </c>
      <c r="B73" s="1" t="s">
        <v>14</v>
      </c>
      <c r="C73" s="1" t="s">
        <v>60</v>
      </c>
      <c r="D73" s="1" t="s">
        <v>16</v>
      </c>
      <c r="E73" s="1" t="s">
        <v>17</v>
      </c>
      <c r="F73" s="1" t="s">
        <v>37</v>
      </c>
      <c r="G73" s="1" t="s">
        <v>155</v>
      </c>
      <c r="H73" s="1" t="s">
        <v>156</v>
      </c>
      <c r="I73" s="1" t="s">
        <v>21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0</v>
      </c>
      <c r="AJ73" s="1">
        <v>0</v>
      </c>
    </row>
    <row r="74" spans="1:36" hidden="1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44</v>
      </c>
      <c r="H74" s="1" t="s">
        <v>157</v>
      </c>
      <c r="I74" s="1" t="s">
        <v>21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hidden="1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44</v>
      </c>
      <c r="H75" s="1" t="s">
        <v>158</v>
      </c>
      <c r="I75" s="1" t="s">
        <v>21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hidden="1" x14ac:dyDescent="0.3">
      <c r="A76" s="1">
        <v>56</v>
      </c>
      <c r="B76" s="1" t="s">
        <v>14</v>
      </c>
      <c r="C76" s="1" t="s">
        <v>60</v>
      </c>
      <c r="D76" s="1" t="s">
        <v>16</v>
      </c>
      <c r="E76" s="1" t="s">
        <v>17</v>
      </c>
      <c r="F76" s="1" t="s">
        <v>29</v>
      </c>
      <c r="G76" s="1" t="s">
        <v>44</v>
      </c>
      <c r="H76" s="1" t="s">
        <v>159</v>
      </c>
      <c r="I76" s="1" t="s">
        <v>21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0</v>
      </c>
      <c r="AJ76" s="1">
        <v>0</v>
      </c>
    </row>
    <row r="77" spans="1:36" hidden="1" x14ac:dyDescent="0.3">
      <c r="A77" s="1">
        <v>57</v>
      </c>
      <c r="B77" s="1" t="s">
        <v>14</v>
      </c>
      <c r="C77" s="1" t="s">
        <v>60</v>
      </c>
      <c r="D77" s="1" t="s">
        <v>16</v>
      </c>
      <c r="E77" s="1" t="s">
        <v>17</v>
      </c>
      <c r="F77" s="1" t="s">
        <v>29</v>
      </c>
      <c r="G77" s="1" t="s">
        <v>85</v>
      </c>
      <c r="H77" s="1" t="s">
        <v>160</v>
      </c>
      <c r="I77" s="1" t="s">
        <v>26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7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7">
        <v>0</v>
      </c>
      <c r="AI77" s="7">
        <v>0</v>
      </c>
      <c r="AJ77" s="1">
        <v>0</v>
      </c>
    </row>
    <row r="78" spans="1:36" hidden="1" x14ac:dyDescent="0.3">
      <c r="A78" s="1">
        <v>58</v>
      </c>
      <c r="B78" s="1" t="s">
        <v>14</v>
      </c>
      <c r="C78" s="1" t="s">
        <v>60</v>
      </c>
      <c r="D78" s="1" t="s">
        <v>16</v>
      </c>
      <c r="E78" s="1" t="s">
        <v>17</v>
      </c>
      <c r="F78" s="1" t="s">
        <v>29</v>
      </c>
      <c r="G78" s="1" t="s">
        <v>161</v>
      </c>
      <c r="H78" s="1" t="s">
        <v>162</v>
      </c>
      <c r="I78" s="1" t="s">
        <v>26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hidden="1" x14ac:dyDescent="0.3">
      <c r="A79" s="2"/>
      <c r="B79" s="2" t="s">
        <v>47</v>
      </c>
      <c r="C79" s="2" t="s">
        <v>60</v>
      </c>
      <c r="D79" s="2"/>
      <c r="E79" s="2"/>
      <c r="F79" s="2"/>
      <c r="G79" s="2"/>
      <c r="H79" s="2"/>
      <c r="I79" s="2"/>
      <c r="J79" s="2"/>
      <c r="K79" s="2">
        <v>44746</v>
      </c>
      <c r="L79" s="2">
        <v>44666</v>
      </c>
      <c r="M79" s="2">
        <v>4232399</v>
      </c>
      <c r="N79" s="2">
        <v>0</v>
      </c>
      <c r="O79" s="2">
        <v>0</v>
      </c>
      <c r="P79" s="2">
        <v>0</v>
      </c>
      <c r="Q79" s="2">
        <v>320000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4552399</v>
      </c>
      <c r="X79" s="2">
        <v>0</v>
      </c>
      <c r="Y79" s="2">
        <v>0</v>
      </c>
      <c r="Z79" s="2">
        <v>2000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2000</v>
      </c>
      <c r="AI79" s="2">
        <v>4554399</v>
      </c>
      <c r="AJ79" s="2"/>
    </row>
    <row r="80" spans="1:36" hidden="1" x14ac:dyDescent="0.3">
      <c r="A80" s="1">
        <v>1</v>
      </c>
      <c r="B80" s="1" t="s">
        <v>14</v>
      </c>
      <c r="C80" s="1" t="s">
        <v>163</v>
      </c>
      <c r="D80" s="1" t="s">
        <v>16</v>
      </c>
      <c r="E80" s="1" t="s">
        <v>32</v>
      </c>
      <c r="F80" s="1" t="s">
        <v>118</v>
      </c>
      <c r="G80" s="1" t="s">
        <v>164</v>
      </c>
      <c r="H80" s="1" t="s">
        <v>165</v>
      </c>
      <c r="I80" s="1" t="s">
        <v>26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hidden="1" x14ac:dyDescent="0.3">
      <c r="A81" s="1">
        <v>2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18</v>
      </c>
      <c r="G81" s="1" t="s">
        <v>19</v>
      </c>
      <c r="H81" s="1" t="s">
        <v>166</v>
      </c>
      <c r="I81" s="1" t="s">
        <v>21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hidden="1" x14ac:dyDescent="0.3">
      <c r="A82" s="1">
        <v>3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49</v>
      </c>
      <c r="G82" s="1" t="s">
        <v>63</v>
      </c>
      <c r="H82" s="1" t="s">
        <v>167</v>
      </c>
      <c r="I82" s="1" t="s">
        <v>49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hidden="1" x14ac:dyDescent="0.3">
      <c r="A83" s="1">
        <v>4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49</v>
      </c>
      <c r="G83" s="1" t="s">
        <v>63</v>
      </c>
      <c r="H83" s="1" t="s">
        <v>168</v>
      </c>
      <c r="I83" s="1" t="s">
        <v>49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hidden="1" x14ac:dyDescent="0.3">
      <c r="A84" s="1">
        <v>5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49</v>
      </c>
      <c r="G84" s="1" t="s">
        <v>63</v>
      </c>
      <c r="H84" s="1" t="s">
        <v>169</v>
      </c>
      <c r="I84" s="1" t="s">
        <v>49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hidden="1" x14ac:dyDescent="0.3">
      <c r="A85" s="1">
        <v>6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170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hidden="1" x14ac:dyDescent="0.3">
      <c r="A86" s="1">
        <v>7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171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hidden="1" x14ac:dyDescent="0.3">
      <c r="A87" s="1">
        <v>8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18</v>
      </c>
      <c r="G87" s="1" t="s">
        <v>19</v>
      </c>
      <c r="H87" s="1" t="s">
        <v>172</v>
      </c>
      <c r="I87" s="1" t="s">
        <v>21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hidden="1" x14ac:dyDescent="0.3">
      <c r="A88" s="1">
        <v>9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18</v>
      </c>
      <c r="G88" s="1" t="s">
        <v>19</v>
      </c>
      <c r="H88" s="1" t="s">
        <v>173</v>
      </c>
      <c r="I88" s="1" t="s">
        <v>21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hidden="1" x14ac:dyDescent="0.3">
      <c r="A89" s="1">
        <v>10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29</v>
      </c>
      <c r="G89" s="1" t="s">
        <v>61</v>
      </c>
      <c r="H89" s="1" t="s">
        <v>174</v>
      </c>
      <c r="I89" s="1" t="s">
        <v>26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hidden="1" x14ac:dyDescent="0.3">
      <c r="A90" s="1">
        <v>11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18</v>
      </c>
      <c r="G90" s="1" t="s">
        <v>69</v>
      </c>
      <c r="H90" s="1" t="s">
        <v>175</v>
      </c>
      <c r="I90" s="1" t="s">
        <v>21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hidden="1" x14ac:dyDescent="0.3">
      <c r="A91" s="1">
        <v>12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29</v>
      </c>
      <c r="G91" s="1" t="s">
        <v>61</v>
      </c>
      <c r="H91" s="1" t="s">
        <v>176</v>
      </c>
      <c r="I91" s="1" t="s">
        <v>26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hidden="1" x14ac:dyDescent="0.3">
      <c r="A92" s="1">
        <v>13</v>
      </c>
      <c r="B92" s="1" t="s">
        <v>14</v>
      </c>
      <c r="C92" s="1" t="s">
        <v>163</v>
      </c>
      <c r="D92" s="1" t="s">
        <v>16</v>
      </c>
      <c r="E92" s="1" t="s">
        <v>17</v>
      </c>
      <c r="F92" s="1" t="s">
        <v>18</v>
      </c>
      <c r="G92" s="1" t="s">
        <v>69</v>
      </c>
      <c r="H92" s="1" t="s">
        <v>177</v>
      </c>
      <c r="I92" s="1" t="s">
        <v>21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hidden="1" x14ac:dyDescent="0.3">
      <c r="A93" s="1">
        <v>14</v>
      </c>
      <c r="B93" s="1" t="s">
        <v>14</v>
      </c>
      <c r="C93" s="1" t="s">
        <v>163</v>
      </c>
      <c r="D93" s="1" t="s">
        <v>16</v>
      </c>
      <c r="E93" s="1" t="s">
        <v>17</v>
      </c>
      <c r="F93" s="1" t="s">
        <v>29</v>
      </c>
      <c r="G93" s="1" t="s">
        <v>61</v>
      </c>
      <c r="H93" s="1" t="s">
        <v>178</v>
      </c>
      <c r="I93" s="1" t="s">
        <v>26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0</v>
      </c>
      <c r="AJ93" s="1">
        <v>0</v>
      </c>
    </row>
    <row r="94" spans="1:36" hidden="1" x14ac:dyDescent="0.3">
      <c r="A94" s="1">
        <v>15</v>
      </c>
      <c r="B94" s="1" t="s">
        <v>14</v>
      </c>
      <c r="C94" s="1" t="s">
        <v>163</v>
      </c>
      <c r="D94" s="1" t="s">
        <v>16</v>
      </c>
      <c r="E94" s="1" t="s">
        <v>22</v>
      </c>
      <c r="F94" s="1" t="s">
        <v>23</v>
      </c>
      <c r="G94" s="1" t="s">
        <v>24</v>
      </c>
      <c r="H94" s="1" t="s">
        <v>179</v>
      </c>
      <c r="I94" s="1" t="s">
        <v>26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0</v>
      </c>
      <c r="AJ94" s="1">
        <v>0</v>
      </c>
    </row>
    <row r="95" spans="1:36" hidden="1" x14ac:dyDescent="0.3">
      <c r="A95" s="1">
        <v>16</v>
      </c>
      <c r="B95" s="1" t="s">
        <v>14</v>
      </c>
      <c r="C95" s="1" t="s">
        <v>163</v>
      </c>
      <c r="D95" s="1" t="s">
        <v>199</v>
      </c>
      <c r="E95" s="1" t="s">
        <v>17</v>
      </c>
      <c r="F95" s="1" t="s">
        <v>29</v>
      </c>
      <c r="G95" s="1" t="s">
        <v>79</v>
      </c>
      <c r="H95" s="1" t="s">
        <v>183</v>
      </c>
      <c r="I95" s="1" t="s">
        <v>26</v>
      </c>
      <c r="J95" s="1">
        <v>23</v>
      </c>
      <c r="K95" s="1">
        <v>2169</v>
      </c>
      <c r="L95" s="1">
        <v>2169</v>
      </c>
      <c r="M95" s="1">
        <v>338000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338000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338000</v>
      </c>
      <c r="AJ95" s="1">
        <v>155</v>
      </c>
    </row>
    <row r="96" spans="1:36" hidden="1" x14ac:dyDescent="0.3">
      <c r="A96" s="1">
        <v>17</v>
      </c>
      <c r="B96" s="1" t="s">
        <v>14</v>
      </c>
      <c r="C96" s="1" t="s">
        <v>163</v>
      </c>
      <c r="D96" s="1" t="s">
        <v>606</v>
      </c>
      <c r="E96" s="1" t="s">
        <v>17</v>
      </c>
      <c r="F96" s="1" t="s">
        <v>49</v>
      </c>
      <c r="G96" s="1" t="s">
        <v>88</v>
      </c>
      <c r="H96" s="1" t="s">
        <v>185</v>
      </c>
      <c r="I96" s="1" t="s">
        <v>49</v>
      </c>
      <c r="J96" s="1">
        <v>23</v>
      </c>
      <c r="K96" s="1">
        <v>964</v>
      </c>
      <c r="L96" s="1">
        <v>964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0</v>
      </c>
      <c r="AJ96" s="1">
        <v>0</v>
      </c>
    </row>
    <row r="97" spans="1:36" hidden="1" x14ac:dyDescent="0.3">
      <c r="A97" s="1">
        <v>18</v>
      </c>
      <c r="B97" s="1" t="s">
        <v>14</v>
      </c>
      <c r="C97" s="1" t="s">
        <v>163</v>
      </c>
      <c r="D97" s="1" t="s">
        <v>126</v>
      </c>
      <c r="E97" s="1" t="s">
        <v>17</v>
      </c>
      <c r="F97" s="1" t="s">
        <v>49</v>
      </c>
      <c r="G97" s="1" t="s">
        <v>88</v>
      </c>
      <c r="H97" s="1" t="s">
        <v>187</v>
      </c>
      <c r="I97" s="1" t="s">
        <v>49</v>
      </c>
      <c r="J97" s="1">
        <v>25</v>
      </c>
      <c r="K97" s="1">
        <v>1090</v>
      </c>
      <c r="L97" s="1">
        <v>1090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hidden="1" x14ac:dyDescent="0.3">
      <c r="A98" s="1">
        <v>19</v>
      </c>
      <c r="B98" s="1" t="s">
        <v>14</v>
      </c>
      <c r="C98" s="1" t="s">
        <v>163</v>
      </c>
      <c r="D98" s="1" t="s">
        <v>180</v>
      </c>
      <c r="E98" s="1" t="s">
        <v>17</v>
      </c>
      <c r="F98" s="1" t="s">
        <v>49</v>
      </c>
      <c r="G98" s="1" t="s">
        <v>88</v>
      </c>
      <c r="H98" s="1" t="s">
        <v>189</v>
      </c>
      <c r="I98" s="1" t="s">
        <v>49</v>
      </c>
      <c r="J98" s="1">
        <v>4</v>
      </c>
      <c r="K98" s="1">
        <v>341</v>
      </c>
      <c r="L98" s="1">
        <v>341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hidden="1" x14ac:dyDescent="0.3">
      <c r="A99" s="1">
        <v>20</v>
      </c>
      <c r="B99" s="1" t="s">
        <v>14</v>
      </c>
      <c r="C99" s="1" t="s">
        <v>163</v>
      </c>
      <c r="D99" s="1" t="s">
        <v>190</v>
      </c>
      <c r="E99" s="1" t="s">
        <v>17</v>
      </c>
      <c r="F99" s="1" t="s">
        <v>49</v>
      </c>
      <c r="G99" s="1" t="s">
        <v>88</v>
      </c>
      <c r="H99" s="1" t="s">
        <v>191</v>
      </c>
      <c r="I99" s="1" t="s">
        <v>49</v>
      </c>
      <c r="J99" s="1">
        <v>21</v>
      </c>
      <c r="K99" s="1">
        <v>947</v>
      </c>
      <c r="L99" s="1">
        <v>947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0</v>
      </c>
      <c r="AJ99" s="1">
        <v>0</v>
      </c>
    </row>
    <row r="100" spans="1:36" hidden="1" x14ac:dyDescent="0.3">
      <c r="A100" s="1">
        <v>21</v>
      </c>
      <c r="B100" s="1" t="s">
        <v>14</v>
      </c>
      <c r="C100" s="1" t="s">
        <v>163</v>
      </c>
      <c r="D100" s="1" t="s">
        <v>493</v>
      </c>
      <c r="E100" s="1" t="s">
        <v>17</v>
      </c>
      <c r="F100" s="1" t="s">
        <v>29</v>
      </c>
      <c r="G100" s="1" t="s">
        <v>30</v>
      </c>
      <c r="H100" s="1" t="s">
        <v>193</v>
      </c>
      <c r="I100" s="1" t="s">
        <v>26</v>
      </c>
      <c r="J100" s="1">
        <v>19</v>
      </c>
      <c r="K100" s="1">
        <v>3332</v>
      </c>
      <c r="L100" s="1">
        <v>3332</v>
      </c>
      <c r="M100" s="1">
        <v>400000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400000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400000</v>
      </c>
      <c r="AJ100" s="1">
        <v>120</v>
      </c>
    </row>
    <row r="101" spans="1:36" hidden="1" x14ac:dyDescent="0.3">
      <c r="A101" s="1">
        <v>22</v>
      </c>
      <c r="B101" s="1" t="s">
        <v>14</v>
      </c>
      <c r="C101" s="1" t="s">
        <v>163</v>
      </c>
      <c r="D101" s="1" t="s">
        <v>16</v>
      </c>
      <c r="E101" s="1" t="s">
        <v>17</v>
      </c>
      <c r="F101" s="1" t="s">
        <v>29</v>
      </c>
      <c r="G101" s="1" t="s">
        <v>98</v>
      </c>
      <c r="H101" s="1" t="s">
        <v>194</v>
      </c>
      <c r="I101" s="1" t="s">
        <v>26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0</v>
      </c>
      <c r="AJ101" s="1">
        <v>0</v>
      </c>
    </row>
    <row r="102" spans="1:36" hidden="1" x14ac:dyDescent="0.3">
      <c r="A102" s="1">
        <v>23</v>
      </c>
      <c r="B102" s="1" t="s">
        <v>14</v>
      </c>
      <c r="C102" s="1" t="s">
        <v>163</v>
      </c>
      <c r="D102" s="1" t="s">
        <v>16</v>
      </c>
      <c r="E102" s="1" t="s">
        <v>17</v>
      </c>
      <c r="F102" s="1" t="s">
        <v>49</v>
      </c>
      <c r="G102" s="1" t="s">
        <v>195</v>
      </c>
      <c r="H102" s="1" t="s">
        <v>196</v>
      </c>
      <c r="I102" s="1" t="s">
        <v>49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0</v>
      </c>
      <c r="AJ102" s="1">
        <v>0</v>
      </c>
    </row>
    <row r="103" spans="1:36" hidden="1" x14ac:dyDescent="0.3">
      <c r="A103" s="1">
        <v>24</v>
      </c>
      <c r="B103" s="1" t="s">
        <v>14</v>
      </c>
      <c r="C103" s="1" t="s">
        <v>163</v>
      </c>
      <c r="D103" s="1" t="s">
        <v>16</v>
      </c>
      <c r="E103" s="1" t="s">
        <v>17</v>
      </c>
      <c r="F103" s="1" t="s">
        <v>18</v>
      </c>
      <c r="G103" s="1" t="s">
        <v>19</v>
      </c>
      <c r="H103" s="1" t="s">
        <v>197</v>
      </c>
      <c r="I103" s="1" t="s">
        <v>198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0</v>
      </c>
      <c r="AJ103" s="1">
        <v>0</v>
      </c>
    </row>
    <row r="104" spans="1:36" hidden="1" x14ac:dyDescent="0.3">
      <c r="A104" s="1">
        <v>25</v>
      </c>
      <c r="B104" s="1" t="s">
        <v>14</v>
      </c>
      <c r="C104" s="1" t="s">
        <v>163</v>
      </c>
      <c r="D104" s="1" t="s">
        <v>510</v>
      </c>
      <c r="E104" s="1" t="s">
        <v>17</v>
      </c>
      <c r="F104" s="1" t="s">
        <v>49</v>
      </c>
      <c r="G104" s="1" t="s">
        <v>101</v>
      </c>
      <c r="H104" s="1" t="s">
        <v>200</v>
      </c>
      <c r="I104" s="1" t="s">
        <v>49</v>
      </c>
      <c r="J104" s="1">
        <v>23</v>
      </c>
      <c r="K104" s="1">
        <v>1392</v>
      </c>
      <c r="L104" s="1">
        <v>1392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0</v>
      </c>
      <c r="AJ104" s="1">
        <v>0</v>
      </c>
    </row>
    <row r="105" spans="1:36" hidden="1" x14ac:dyDescent="0.3">
      <c r="A105" s="1">
        <v>26</v>
      </c>
      <c r="B105" s="1" t="s">
        <v>14</v>
      </c>
      <c r="C105" s="1" t="s">
        <v>163</v>
      </c>
      <c r="D105" s="1" t="s">
        <v>184</v>
      </c>
      <c r="E105" s="1" t="s">
        <v>17</v>
      </c>
      <c r="F105" s="1" t="s">
        <v>49</v>
      </c>
      <c r="G105" s="1" t="s">
        <v>101</v>
      </c>
      <c r="H105" s="1" t="s">
        <v>202</v>
      </c>
      <c r="I105" s="1" t="s">
        <v>49</v>
      </c>
      <c r="J105" s="1">
        <v>24</v>
      </c>
      <c r="K105" s="1">
        <v>1543</v>
      </c>
      <c r="L105" s="1">
        <v>1543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0</v>
      </c>
      <c r="AJ105" s="1">
        <v>0</v>
      </c>
    </row>
    <row r="106" spans="1:36" hidden="1" x14ac:dyDescent="0.3">
      <c r="A106" s="1">
        <v>27</v>
      </c>
      <c r="B106" s="1" t="s">
        <v>14</v>
      </c>
      <c r="C106" s="1" t="s">
        <v>163</v>
      </c>
      <c r="D106" s="1" t="s">
        <v>16</v>
      </c>
      <c r="E106" s="1" t="s">
        <v>17</v>
      </c>
      <c r="F106" s="1" t="s">
        <v>37</v>
      </c>
      <c r="G106" s="1" t="s">
        <v>123</v>
      </c>
      <c r="H106" s="1" t="s">
        <v>203</v>
      </c>
      <c r="I106" s="1" t="s">
        <v>21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0</v>
      </c>
      <c r="AJ106" s="1">
        <v>0</v>
      </c>
    </row>
    <row r="107" spans="1:36" hidden="1" x14ac:dyDescent="0.3">
      <c r="A107" s="1">
        <v>28</v>
      </c>
      <c r="B107" s="1" t="s">
        <v>14</v>
      </c>
      <c r="C107" s="1" t="s">
        <v>163</v>
      </c>
      <c r="D107" s="1" t="s">
        <v>204</v>
      </c>
      <c r="E107" s="1" t="s">
        <v>17</v>
      </c>
      <c r="F107" s="1" t="s">
        <v>18</v>
      </c>
      <c r="G107" s="1" t="s">
        <v>107</v>
      </c>
      <c r="H107" s="1" t="s">
        <v>205</v>
      </c>
      <c r="I107" s="1" t="s">
        <v>21</v>
      </c>
      <c r="J107" s="1">
        <v>10</v>
      </c>
      <c r="K107" s="1">
        <v>244</v>
      </c>
      <c r="L107" s="1">
        <v>244</v>
      </c>
      <c r="M107" s="1">
        <v>30000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30000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30000</v>
      </c>
      <c r="AJ107" s="1">
        <v>122</v>
      </c>
    </row>
    <row r="108" spans="1:36" hidden="1" x14ac:dyDescent="0.3">
      <c r="A108" s="1">
        <v>29</v>
      </c>
      <c r="B108" s="1" t="s">
        <v>14</v>
      </c>
      <c r="C108" s="1" t="s">
        <v>163</v>
      </c>
      <c r="D108" s="1" t="s">
        <v>212</v>
      </c>
      <c r="E108" s="1" t="s">
        <v>17</v>
      </c>
      <c r="F108" s="1" t="s">
        <v>18</v>
      </c>
      <c r="G108" s="1" t="s">
        <v>107</v>
      </c>
      <c r="H108" s="1" t="s">
        <v>207</v>
      </c>
      <c r="I108" s="1" t="s">
        <v>21</v>
      </c>
      <c r="J108" s="1">
        <v>22</v>
      </c>
      <c r="K108" s="1">
        <v>919</v>
      </c>
      <c r="L108" s="1">
        <v>919</v>
      </c>
      <c r="M108" s="1">
        <v>174000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174000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174000</v>
      </c>
      <c r="AJ108" s="1">
        <v>189</v>
      </c>
    </row>
    <row r="109" spans="1:36" hidden="1" x14ac:dyDescent="0.3">
      <c r="A109" s="1">
        <v>30</v>
      </c>
      <c r="B109" s="1" t="s">
        <v>14</v>
      </c>
      <c r="C109" s="1" t="s">
        <v>163</v>
      </c>
      <c r="D109" s="1" t="s">
        <v>208</v>
      </c>
      <c r="E109" s="1" t="s">
        <v>17</v>
      </c>
      <c r="F109" s="1" t="s">
        <v>18</v>
      </c>
      <c r="G109" s="1" t="s">
        <v>107</v>
      </c>
      <c r="H109" s="1" t="s">
        <v>209</v>
      </c>
      <c r="I109" s="1" t="s">
        <v>21</v>
      </c>
      <c r="J109" s="1">
        <v>19</v>
      </c>
      <c r="K109" s="1">
        <v>1886</v>
      </c>
      <c r="L109" s="1">
        <v>1886</v>
      </c>
      <c r="M109" s="1">
        <v>243000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243000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243000</v>
      </c>
      <c r="AJ109" s="1">
        <v>128</v>
      </c>
    </row>
    <row r="110" spans="1:36" hidden="1" x14ac:dyDescent="0.3">
      <c r="A110" s="1">
        <v>31</v>
      </c>
      <c r="B110" s="1" t="s">
        <v>14</v>
      </c>
      <c r="C110" s="1" t="s">
        <v>163</v>
      </c>
      <c r="D110" s="1" t="s">
        <v>560</v>
      </c>
      <c r="E110" s="1" t="s">
        <v>17</v>
      </c>
      <c r="F110" s="1" t="s">
        <v>29</v>
      </c>
      <c r="G110" s="1" t="s">
        <v>61</v>
      </c>
      <c r="H110" s="1" t="s">
        <v>213</v>
      </c>
      <c r="I110" s="1" t="s">
        <v>26</v>
      </c>
      <c r="J110" s="1">
        <v>24</v>
      </c>
      <c r="K110" s="1">
        <v>3293</v>
      </c>
      <c r="L110" s="1">
        <v>3293</v>
      </c>
      <c r="M110" s="1">
        <v>350000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350000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350000</v>
      </c>
      <c r="AJ110" s="1">
        <v>106</v>
      </c>
    </row>
    <row r="111" spans="1:36" hidden="1" x14ac:dyDescent="0.3">
      <c r="A111" s="1">
        <v>32</v>
      </c>
      <c r="B111" s="1" t="s">
        <v>14</v>
      </c>
      <c r="C111" s="1" t="s">
        <v>163</v>
      </c>
      <c r="D111" s="1" t="s">
        <v>593</v>
      </c>
      <c r="E111" s="1" t="s">
        <v>17</v>
      </c>
      <c r="F111" s="1" t="s">
        <v>49</v>
      </c>
      <c r="G111" s="1" t="s">
        <v>101</v>
      </c>
      <c r="H111" s="1" t="s">
        <v>215</v>
      </c>
      <c r="I111" s="1" t="s">
        <v>49</v>
      </c>
      <c r="J111" s="1">
        <v>24</v>
      </c>
      <c r="K111" s="1">
        <v>2380</v>
      </c>
      <c r="L111" s="1">
        <v>2380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0</v>
      </c>
      <c r="AJ111" s="1">
        <v>0</v>
      </c>
    </row>
    <row r="112" spans="1:36" hidden="1" x14ac:dyDescent="0.3">
      <c r="A112" s="1">
        <v>33</v>
      </c>
      <c r="B112" s="1" t="s">
        <v>14</v>
      </c>
      <c r="C112" s="1" t="s">
        <v>163</v>
      </c>
      <c r="D112" s="1" t="s">
        <v>16</v>
      </c>
      <c r="E112" s="1" t="s">
        <v>17</v>
      </c>
      <c r="F112" s="1" t="s">
        <v>37</v>
      </c>
      <c r="G112" s="1" t="s">
        <v>38</v>
      </c>
      <c r="H112" s="1" t="s">
        <v>216</v>
      </c>
      <c r="I112" s="1" t="s">
        <v>21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0</v>
      </c>
      <c r="AJ112" s="1">
        <v>0</v>
      </c>
    </row>
    <row r="113" spans="1:36" hidden="1" x14ac:dyDescent="0.3">
      <c r="A113" s="1">
        <v>34</v>
      </c>
      <c r="B113" s="1" t="s">
        <v>14</v>
      </c>
      <c r="C113" s="1" t="s">
        <v>163</v>
      </c>
      <c r="D113" s="1" t="s">
        <v>217</v>
      </c>
      <c r="E113" s="1" t="s">
        <v>17</v>
      </c>
      <c r="F113" s="1" t="s">
        <v>29</v>
      </c>
      <c r="G113" s="1" t="s">
        <v>129</v>
      </c>
      <c r="H113" s="1" t="s">
        <v>218</v>
      </c>
      <c r="I113" s="1" t="s">
        <v>21</v>
      </c>
      <c r="J113" s="1">
        <v>24</v>
      </c>
      <c r="K113" s="1">
        <v>1864</v>
      </c>
      <c r="L113" s="1">
        <v>1864</v>
      </c>
      <c r="M113" s="1">
        <v>442000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442000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442000</v>
      </c>
      <c r="AJ113" s="1">
        <v>237</v>
      </c>
    </row>
    <row r="114" spans="1:36" hidden="1" x14ac:dyDescent="0.3">
      <c r="A114" s="1">
        <v>35</v>
      </c>
      <c r="B114" s="1" t="s">
        <v>14</v>
      </c>
      <c r="C114" s="1" t="s">
        <v>163</v>
      </c>
      <c r="D114" s="1" t="s">
        <v>180</v>
      </c>
      <c r="E114" s="1" t="s">
        <v>17</v>
      </c>
      <c r="F114" s="1" t="s">
        <v>29</v>
      </c>
      <c r="G114" s="1" t="s">
        <v>129</v>
      </c>
      <c r="H114" s="1" t="s">
        <v>220</v>
      </c>
      <c r="I114" s="1" t="s">
        <v>21</v>
      </c>
      <c r="J114" s="1">
        <v>27</v>
      </c>
      <c r="K114" s="1">
        <v>1434</v>
      </c>
      <c r="L114" s="1">
        <v>1434</v>
      </c>
      <c r="M114" s="1">
        <v>274000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274000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274000</v>
      </c>
      <c r="AJ114" s="1">
        <v>191</v>
      </c>
    </row>
    <row r="115" spans="1:36" hidden="1" x14ac:dyDescent="0.3">
      <c r="A115" s="1">
        <v>36</v>
      </c>
      <c r="B115" s="1" t="s">
        <v>14</v>
      </c>
      <c r="C115" s="1" t="s">
        <v>163</v>
      </c>
      <c r="D115" s="1" t="s">
        <v>16</v>
      </c>
      <c r="E115" s="1" t="s">
        <v>17</v>
      </c>
      <c r="F115" s="1" t="s">
        <v>49</v>
      </c>
      <c r="G115" s="1" t="s">
        <v>221</v>
      </c>
      <c r="H115" s="1" t="s">
        <v>222</v>
      </c>
      <c r="I115" s="1" t="s">
        <v>49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0</v>
      </c>
      <c r="AJ115" s="1">
        <v>0</v>
      </c>
    </row>
    <row r="116" spans="1:36" hidden="1" x14ac:dyDescent="0.3">
      <c r="A116" s="1">
        <v>37</v>
      </c>
      <c r="B116" s="1" t="s">
        <v>14</v>
      </c>
      <c r="C116" s="1" t="s">
        <v>163</v>
      </c>
      <c r="D116" s="1" t="s">
        <v>16</v>
      </c>
      <c r="E116" s="1" t="s">
        <v>17</v>
      </c>
      <c r="F116" s="1" t="s">
        <v>152</v>
      </c>
      <c r="G116" s="1" t="s">
        <v>223</v>
      </c>
      <c r="H116" s="1" t="s">
        <v>224</v>
      </c>
      <c r="I116" s="1" t="s">
        <v>198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0</v>
      </c>
      <c r="AJ116" s="1">
        <v>0</v>
      </c>
    </row>
    <row r="117" spans="1:36" hidden="1" x14ac:dyDescent="0.3">
      <c r="A117" s="1">
        <v>38</v>
      </c>
      <c r="B117" s="1" t="s">
        <v>14</v>
      </c>
      <c r="C117" s="1" t="s">
        <v>163</v>
      </c>
      <c r="D117" s="1" t="s">
        <v>225</v>
      </c>
      <c r="E117" s="1" t="s">
        <v>32</v>
      </c>
      <c r="F117" s="1" t="s">
        <v>29</v>
      </c>
      <c r="G117" s="1" t="s">
        <v>33</v>
      </c>
      <c r="H117" s="1" t="s">
        <v>226</v>
      </c>
      <c r="I117" s="1" t="s">
        <v>26</v>
      </c>
      <c r="J117" s="1">
        <v>23</v>
      </c>
      <c r="K117" s="1">
        <v>1615</v>
      </c>
      <c r="L117" s="1">
        <v>1615</v>
      </c>
      <c r="M117" s="1">
        <v>247000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247000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247000</v>
      </c>
      <c r="AJ117" s="1">
        <v>152</v>
      </c>
    </row>
    <row r="118" spans="1:36" hidden="1" x14ac:dyDescent="0.3">
      <c r="A118" s="1">
        <v>39</v>
      </c>
      <c r="B118" s="1" t="s">
        <v>14</v>
      </c>
      <c r="C118" s="1" t="s">
        <v>163</v>
      </c>
      <c r="D118" s="1" t="s">
        <v>16</v>
      </c>
      <c r="E118" s="1" t="s">
        <v>17</v>
      </c>
      <c r="F118" s="1" t="s">
        <v>29</v>
      </c>
      <c r="G118" s="1" t="s">
        <v>227</v>
      </c>
      <c r="H118" s="1" t="s">
        <v>228</v>
      </c>
      <c r="I118" s="1" t="s">
        <v>26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0</v>
      </c>
      <c r="AJ118" s="1">
        <v>0</v>
      </c>
    </row>
    <row r="119" spans="1:36" hidden="1" x14ac:dyDescent="0.3">
      <c r="A119" s="1">
        <v>40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29</v>
      </c>
      <c r="G119" s="1" t="s">
        <v>61</v>
      </c>
      <c r="H119" s="1" t="s">
        <v>229</v>
      </c>
      <c r="I119" s="1" t="s">
        <v>26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hidden="1" x14ac:dyDescent="0.3">
      <c r="A120" s="1">
        <v>41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29</v>
      </c>
      <c r="G120" s="1" t="s">
        <v>61</v>
      </c>
      <c r="H120" s="1" t="s">
        <v>230</v>
      </c>
      <c r="I120" s="1" t="s">
        <v>26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hidden="1" x14ac:dyDescent="0.3">
      <c r="A121" s="1">
        <v>42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37</v>
      </c>
      <c r="G121" s="1" t="s">
        <v>123</v>
      </c>
      <c r="H121" s="1" t="s">
        <v>231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hidden="1" x14ac:dyDescent="0.3">
      <c r="A122" s="1">
        <v>43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29</v>
      </c>
      <c r="G122" s="1" t="s">
        <v>98</v>
      </c>
      <c r="H122" s="1" t="s">
        <v>232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hidden="1" x14ac:dyDescent="0.3">
      <c r="A123" s="1">
        <v>44</v>
      </c>
      <c r="B123" s="1" t="s">
        <v>14</v>
      </c>
      <c r="C123" s="1" t="s">
        <v>163</v>
      </c>
      <c r="D123" s="1" t="s">
        <v>16</v>
      </c>
      <c r="E123" s="1" t="s">
        <v>17</v>
      </c>
      <c r="F123" s="1" t="s">
        <v>18</v>
      </c>
      <c r="G123" s="1" t="s">
        <v>69</v>
      </c>
      <c r="H123" s="1" t="s">
        <v>233</v>
      </c>
      <c r="I123" s="1" t="s">
        <v>21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0</v>
      </c>
      <c r="AJ123" s="1">
        <v>0</v>
      </c>
    </row>
    <row r="124" spans="1:36" hidden="1" x14ac:dyDescent="0.3">
      <c r="A124" s="1">
        <v>45</v>
      </c>
      <c r="B124" s="1" t="s">
        <v>14</v>
      </c>
      <c r="C124" s="1" t="s">
        <v>163</v>
      </c>
      <c r="D124" s="1" t="s">
        <v>16</v>
      </c>
      <c r="E124" s="1" t="s">
        <v>17</v>
      </c>
      <c r="F124" s="1" t="s">
        <v>29</v>
      </c>
      <c r="G124" s="1" t="s">
        <v>44</v>
      </c>
      <c r="H124" s="1" t="s">
        <v>234</v>
      </c>
      <c r="I124" s="1" t="s">
        <v>21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0</v>
      </c>
      <c r="AJ124" s="1">
        <v>0</v>
      </c>
    </row>
    <row r="125" spans="1:36" hidden="1" x14ac:dyDescent="0.3">
      <c r="A125" s="1">
        <v>46</v>
      </c>
      <c r="B125" s="1" t="s">
        <v>14</v>
      </c>
      <c r="C125" s="1" t="s">
        <v>163</v>
      </c>
      <c r="D125" s="1" t="s">
        <v>16</v>
      </c>
      <c r="E125" s="1" t="s">
        <v>17</v>
      </c>
      <c r="F125" s="1" t="s">
        <v>29</v>
      </c>
      <c r="G125" s="1" t="s">
        <v>44</v>
      </c>
      <c r="H125" s="1" t="s">
        <v>235</v>
      </c>
      <c r="I125" s="1" t="s">
        <v>21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7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7">
        <v>0</v>
      </c>
      <c r="AI125" s="7">
        <v>0</v>
      </c>
      <c r="AJ125" s="1">
        <v>0</v>
      </c>
    </row>
    <row r="126" spans="1:36" hidden="1" x14ac:dyDescent="0.3">
      <c r="A126" s="1">
        <v>47</v>
      </c>
      <c r="B126" s="1" t="s">
        <v>14</v>
      </c>
      <c r="C126" s="1" t="s">
        <v>163</v>
      </c>
      <c r="D126" s="1" t="s">
        <v>16</v>
      </c>
      <c r="E126" s="1" t="s">
        <v>17</v>
      </c>
      <c r="F126" s="1" t="s">
        <v>29</v>
      </c>
      <c r="G126" s="1" t="s">
        <v>44</v>
      </c>
      <c r="H126" s="1" t="s">
        <v>236</v>
      </c>
      <c r="I126" s="1" t="s">
        <v>21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0</v>
      </c>
      <c r="AJ126" s="1">
        <v>0</v>
      </c>
    </row>
    <row r="127" spans="1:36" hidden="1" x14ac:dyDescent="0.3">
      <c r="A127" s="2"/>
      <c r="B127" s="2" t="s">
        <v>47</v>
      </c>
      <c r="C127" s="2" t="s">
        <v>163</v>
      </c>
      <c r="D127" s="2"/>
      <c r="E127" s="2"/>
      <c r="F127" s="2"/>
      <c r="G127" s="2"/>
      <c r="H127" s="2"/>
      <c r="I127" s="2"/>
      <c r="J127" s="2"/>
      <c r="K127" s="2">
        <v>25413</v>
      </c>
      <c r="L127" s="2">
        <v>25413</v>
      </c>
      <c r="M127" s="2">
        <v>2498000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2498000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2498000</v>
      </c>
      <c r="AJ127" s="2"/>
    </row>
    <row r="128" spans="1:36" hidden="1" x14ac:dyDescent="0.3">
      <c r="A128" s="1">
        <v>1</v>
      </c>
      <c r="B128" s="1" t="s">
        <v>14</v>
      </c>
      <c r="C128" s="1" t="s">
        <v>237</v>
      </c>
      <c r="D128" s="1" t="s">
        <v>16</v>
      </c>
      <c r="E128" s="1" t="s">
        <v>17</v>
      </c>
      <c r="F128" s="1" t="s">
        <v>49</v>
      </c>
      <c r="G128" s="1" t="s">
        <v>63</v>
      </c>
      <c r="H128" s="1" t="s">
        <v>238</v>
      </c>
      <c r="I128" s="1" t="s">
        <v>49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hidden="1" x14ac:dyDescent="0.3">
      <c r="A129" s="1">
        <v>2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29</v>
      </c>
      <c r="G129" s="1" t="s">
        <v>61</v>
      </c>
      <c r="H129" s="1" t="s">
        <v>239</v>
      </c>
      <c r="I129" s="1" t="s">
        <v>26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hidden="1" x14ac:dyDescent="0.3">
      <c r="A130" s="1">
        <v>3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29</v>
      </c>
      <c r="G130" s="1" t="s">
        <v>61</v>
      </c>
      <c r="H130" s="1" t="s">
        <v>240</v>
      </c>
      <c r="I130" s="1" t="s">
        <v>26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hidden="1" x14ac:dyDescent="0.3">
      <c r="A131" s="1">
        <v>4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61</v>
      </c>
      <c r="H131" s="1" t="s">
        <v>241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hidden="1" x14ac:dyDescent="0.3">
      <c r="A132" s="1">
        <v>5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40</v>
      </c>
      <c r="G132" s="1" t="s">
        <v>242</v>
      </c>
      <c r="H132" s="1" t="s">
        <v>243</v>
      </c>
      <c r="I132" s="1" t="s">
        <v>26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hidden="1" x14ac:dyDescent="0.3">
      <c r="A133" s="1">
        <v>6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29</v>
      </c>
      <c r="G133" s="1" t="s">
        <v>61</v>
      </c>
      <c r="H133" s="1" t="s">
        <v>244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hidden="1" x14ac:dyDescent="0.3">
      <c r="A134" s="1">
        <v>7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18</v>
      </c>
      <c r="G134" s="1" t="s">
        <v>69</v>
      </c>
      <c r="H134" s="1" t="s">
        <v>245</v>
      </c>
      <c r="I134" s="1" t="s">
        <v>21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hidden="1" x14ac:dyDescent="0.3">
      <c r="A135" s="1">
        <v>8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246</v>
      </c>
      <c r="H135" s="1" t="s">
        <v>247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hidden="1" x14ac:dyDescent="0.3">
      <c r="A136" s="1">
        <v>9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246</v>
      </c>
      <c r="H136" s="1" t="s">
        <v>248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hidden="1" x14ac:dyDescent="0.3">
      <c r="A137" s="1">
        <v>10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61</v>
      </c>
      <c r="H137" s="1" t="s">
        <v>249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hidden="1" x14ac:dyDescent="0.3">
      <c r="A138" s="1">
        <v>11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61</v>
      </c>
      <c r="H138" s="1" t="s">
        <v>250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hidden="1" x14ac:dyDescent="0.3">
      <c r="A139" s="1">
        <v>12</v>
      </c>
      <c r="B139" s="1" t="s">
        <v>14</v>
      </c>
      <c r="C139" s="1" t="s">
        <v>237</v>
      </c>
      <c r="D139" s="1" t="s">
        <v>16</v>
      </c>
      <c r="E139" s="1" t="s">
        <v>17</v>
      </c>
      <c r="F139" s="1" t="s">
        <v>29</v>
      </c>
      <c r="G139" s="1" t="s">
        <v>61</v>
      </c>
      <c r="H139" s="1" t="s">
        <v>251</v>
      </c>
      <c r="I139" s="1" t="s">
        <v>26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0</v>
      </c>
      <c r="AJ139" s="1">
        <v>0</v>
      </c>
    </row>
    <row r="140" spans="1:36" hidden="1" x14ac:dyDescent="0.3">
      <c r="A140" s="1">
        <v>13</v>
      </c>
      <c r="B140" s="1" t="s">
        <v>14</v>
      </c>
      <c r="C140" s="1" t="s">
        <v>237</v>
      </c>
      <c r="D140" s="1" t="s">
        <v>261</v>
      </c>
      <c r="E140" s="1" t="s">
        <v>17</v>
      </c>
      <c r="F140" s="1" t="s">
        <v>29</v>
      </c>
      <c r="G140" s="1" t="s">
        <v>79</v>
      </c>
      <c r="H140" s="1" t="s">
        <v>253</v>
      </c>
      <c r="I140" s="1" t="s">
        <v>26</v>
      </c>
      <c r="J140" s="1">
        <v>17</v>
      </c>
      <c r="K140" s="1">
        <v>3026</v>
      </c>
      <c r="L140" s="1">
        <v>3026</v>
      </c>
      <c r="M140" s="1">
        <v>390000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390000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390000</v>
      </c>
      <c r="AJ140" s="1">
        <v>128</v>
      </c>
    </row>
    <row r="141" spans="1:36" hidden="1" x14ac:dyDescent="0.3">
      <c r="A141" s="1">
        <v>14</v>
      </c>
      <c r="B141" s="1" t="s">
        <v>14</v>
      </c>
      <c r="C141" s="1" t="s">
        <v>237</v>
      </c>
      <c r="D141" s="1" t="s">
        <v>265</v>
      </c>
      <c r="E141" s="1" t="s">
        <v>17</v>
      </c>
      <c r="F141" s="1" t="s">
        <v>18</v>
      </c>
      <c r="G141" s="1" t="s">
        <v>104</v>
      </c>
      <c r="H141" s="1" t="s">
        <v>181</v>
      </c>
      <c r="I141" s="1" t="s">
        <v>21</v>
      </c>
      <c r="J141" s="1">
        <v>10</v>
      </c>
      <c r="K141" s="1">
        <v>736</v>
      </c>
      <c r="L141" s="1">
        <v>736</v>
      </c>
      <c r="M141" s="1">
        <v>76000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76000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0</v>
      </c>
      <c r="AI141" s="7">
        <v>76000</v>
      </c>
      <c r="AJ141" s="1">
        <v>103</v>
      </c>
    </row>
    <row r="142" spans="1:36" hidden="1" x14ac:dyDescent="0.3">
      <c r="A142" s="1">
        <v>15</v>
      </c>
      <c r="B142" s="1" t="s">
        <v>14</v>
      </c>
      <c r="C142" s="1" t="s">
        <v>237</v>
      </c>
      <c r="D142" s="1" t="s">
        <v>255</v>
      </c>
      <c r="E142" s="1" t="s">
        <v>17</v>
      </c>
      <c r="F142" s="1" t="s">
        <v>29</v>
      </c>
      <c r="G142" s="1" t="s">
        <v>61</v>
      </c>
      <c r="H142" s="1" t="s">
        <v>256</v>
      </c>
      <c r="I142" s="1" t="s">
        <v>26</v>
      </c>
      <c r="J142" s="1">
        <v>20</v>
      </c>
      <c r="K142" s="1">
        <v>3540</v>
      </c>
      <c r="L142" s="1">
        <v>3540</v>
      </c>
      <c r="M142" s="1">
        <v>350000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350000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350000</v>
      </c>
      <c r="AJ142" s="1">
        <v>98</v>
      </c>
    </row>
    <row r="143" spans="1:36" hidden="1" x14ac:dyDescent="0.3">
      <c r="A143" s="1">
        <v>16</v>
      </c>
      <c r="B143" s="1" t="s">
        <v>14</v>
      </c>
      <c r="C143" s="1" t="s">
        <v>237</v>
      </c>
      <c r="D143" s="1" t="s">
        <v>608</v>
      </c>
      <c r="E143" s="1" t="s">
        <v>17</v>
      </c>
      <c r="F143" s="1" t="s">
        <v>29</v>
      </c>
      <c r="G143" s="1" t="s">
        <v>61</v>
      </c>
      <c r="H143" s="1" t="s">
        <v>258</v>
      </c>
      <c r="I143" s="1" t="s">
        <v>26</v>
      </c>
      <c r="J143" s="1">
        <v>23</v>
      </c>
      <c r="K143" s="1">
        <v>3543</v>
      </c>
      <c r="L143" s="1">
        <v>3543</v>
      </c>
      <c r="M143" s="1">
        <v>420000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420000</v>
      </c>
      <c r="X143" s="1">
        <v>0</v>
      </c>
      <c r="Y143" s="1">
        <v>0</v>
      </c>
      <c r="Z143" s="1">
        <v>1000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1000</v>
      </c>
      <c r="AI143" s="7">
        <v>421000</v>
      </c>
      <c r="AJ143" s="1">
        <v>118</v>
      </c>
    </row>
    <row r="144" spans="1:36" hidden="1" x14ac:dyDescent="0.3">
      <c r="A144" s="1">
        <v>17</v>
      </c>
      <c r="B144" s="1" t="s">
        <v>14</v>
      </c>
      <c r="C144" s="1" t="s">
        <v>237</v>
      </c>
      <c r="D144" s="1" t="s">
        <v>259</v>
      </c>
      <c r="E144" s="1" t="s">
        <v>17</v>
      </c>
      <c r="F144" s="1" t="s">
        <v>29</v>
      </c>
      <c r="G144" s="1" t="s">
        <v>61</v>
      </c>
      <c r="H144" s="1" t="s">
        <v>260</v>
      </c>
      <c r="I144" s="1" t="s">
        <v>26</v>
      </c>
      <c r="J144" s="1">
        <v>18</v>
      </c>
      <c r="K144" s="1">
        <v>2733</v>
      </c>
      <c r="L144" s="1">
        <v>2733</v>
      </c>
      <c r="M144" s="1">
        <v>350000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350000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0</v>
      </c>
      <c r="AI144" s="7">
        <v>350000</v>
      </c>
      <c r="AJ144" s="1">
        <v>128</v>
      </c>
    </row>
    <row r="145" spans="1:36" hidden="1" x14ac:dyDescent="0.3">
      <c r="A145" s="1">
        <v>18</v>
      </c>
      <c r="B145" s="1" t="s">
        <v>14</v>
      </c>
      <c r="C145" s="1" t="s">
        <v>237</v>
      </c>
      <c r="D145" s="1" t="s">
        <v>252</v>
      </c>
      <c r="E145" s="1" t="s">
        <v>17</v>
      </c>
      <c r="F145" s="1" t="s">
        <v>29</v>
      </c>
      <c r="G145" s="1" t="s">
        <v>30</v>
      </c>
      <c r="H145" s="1" t="s">
        <v>262</v>
      </c>
      <c r="I145" s="1" t="s">
        <v>26</v>
      </c>
      <c r="J145" s="1">
        <v>20</v>
      </c>
      <c r="K145" s="1">
        <v>3856</v>
      </c>
      <c r="L145" s="1">
        <v>3856</v>
      </c>
      <c r="M145" s="1">
        <v>350000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350000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350000</v>
      </c>
      <c r="AJ145" s="1">
        <v>90</v>
      </c>
    </row>
    <row r="146" spans="1:36" hidden="1" x14ac:dyDescent="0.3">
      <c r="A146" s="1">
        <v>19</v>
      </c>
      <c r="B146" s="1" t="s">
        <v>14</v>
      </c>
      <c r="C146" s="1" t="s">
        <v>237</v>
      </c>
      <c r="D146" s="1" t="s">
        <v>263</v>
      </c>
      <c r="E146" s="1" t="s">
        <v>32</v>
      </c>
      <c r="F146" s="1" t="s">
        <v>75</v>
      </c>
      <c r="G146" s="1" t="s">
        <v>76</v>
      </c>
      <c r="H146" s="1" t="s">
        <v>264</v>
      </c>
      <c r="I146" s="1" t="s">
        <v>26</v>
      </c>
      <c r="J146" s="1">
        <v>2</v>
      </c>
      <c r="K146" s="1">
        <v>210</v>
      </c>
      <c r="L146" s="1">
        <v>210</v>
      </c>
      <c r="M146" s="1">
        <v>97000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97000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97000</v>
      </c>
      <c r="AJ146" s="1">
        <v>461</v>
      </c>
    </row>
    <row r="147" spans="1:36" hidden="1" x14ac:dyDescent="0.3">
      <c r="A147" s="1">
        <v>20</v>
      </c>
      <c r="B147" s="1" t="s">
        <v>14</v>
      </c>
      <c r="C147" s="1" t="s">
        <v>237</v>
      </c>
      <c r="D147" s="1" t="s">
        <v>267</v>
      </c>
      <c r="E147" s="1" t="s">
        <v>17</v>
      </c>
      <c r="F147" s="1" t="s">
        <v>40</v>
      </c>
      <c r="G147" s="1" t="s">
        <v>55</v>
      </c>
      <c r="H147" s="1" t="s">
        <v>266</v>
      </c>
      <c r="I147" s="1" t="s">
        <v>21</v>
      </c>
      <c r="J147" s="1">
        <v>16</v>
      </c>
      <c r="K147" s="1">
        <v>1875</v>
      </c>
      <c r="L147" s="1">
        <v>1838</v>
      </c>
      <c r="M147" s="1">
        <v>210000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210000</v>
      </c>
      <c r="X147" s="1">
        <v>0</v>
      </c>
      <c r="Y147" s="1">
        <v>0</v>
      </c>
      <c r="Z147" s="1">
        <v>4000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4000</v>
      </c>
      <c r="AI147" s="7">
        <v>214000</v>
      </c>
      <c r="AJ147" s="1">
        <v>112</v>
      </c>
    </row>
    <row r="148" spans="1:36" hidden="1" x14ac:dyDescent="0.3">
      <c r="A148" s="1">
        <v>21</v>
      </c>
      <c r="B148" s="1" t="s">
        <v>14</v>
      </c>
      <c r="C148" s="1" t="s">
        <v>237</v>
      </c>
      <c r="D148" s="1" t="s">
        <v>267</v>
      </c>
      <c r="E148" s="1" t="s">
        <v>32</v>
      </c>
      <c r="F148" s="1" t="s">
        <v>29</v>
      </c>
      <c r="G148" s="1" t="s">
        <v>268</v>
      </c>
      <c r="H148" s="1" t="s">
        <v>269</v>
      </c>
      <c r="I148" s="1" t="s">
        <v>26</v>
      </c>
      <c r="J148" s="1">
        <v>24</v>
      </c>
      <c r="K148" s="1">
        <v>1908</v>
      </c>
      <c r="L148" s="1">
        <v>1908</v>
      </c>
      <c r="M148" s="1">
        <v>370000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370000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0</v>
      </c>
      <c r="AI148" s="7">
        <v>370000</v>
      </c>
      <c r="AJ148" s="1">
        <v>193</v>
      </c>
    </row>
    <row r="149" spans="1:36" hidden="1" x14ac:dyDescent="0.3">
      <c r="A149" s="1">
        <v>22</v>
      </c>
      <c r="B149" s="1" t="s">
        <v>14</v>
      </c>
      <c r="C149" s="1" t="s">
        <v>237</v>
      </c>
      <c r="D149" s="1" t="s">
        <v>16</v>
      </c>
      <c r="E149" s="1" t="s">
        <v>17</v>
      </c>
      <c r="F149" s="1" t="s">
        <v>29</v>
      </c>
      <c r="G149" s="1" t="s">
        <v>246</v>
      </c>
      <c r="H149" s="1" t="s">
        <v>270</v>
      </c>
      <c r="I149" s="1" t="s">
        <v>21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0</v>
      </c>
      <c r="AJ149" s="1">
        <v>0</v>
      </c>
    </row>
    <row r="150" spans="1:36" hidden="1" x14ac:dyDescent="0.3">
      <c r="A150" s="1">
        <v>23</v>
      </c>
      <c r="B150" s="1" t="s">
        <v>14</v>
      </c>
      <c r="C150" s="1" t="s">
        <v>237</v>
      </c>
      <c r="D150" s="1" t="s">
        <v>263</v>
      </c>
      <c r="E150" s="1" t="s">
        <v>17</v>
      </c>
      <c r="F150" s="1" t="s">
        <v>49</v>
      </c>
      <c r="G150" s="1" t="s">
        <v>101</v>
      </c>
      <c r="H150" s="1" t="s">
        <v>271</v>
      </c>
      <c r="I150" s="1" t="s">
        <v>49</v>
      </c>
      <c r="J150" s="1">
        <v>22</v>
      </c>
      <c r="K150" s="1">
        <v>2187</v>
      </c>
      <c r="L150" s="1">
        <v>2187</v>
      </c>
      <c r="M150" s="1">
        <v>0</v>
      </c>
      <c r="N150" s="1">
        <v>2000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2000</v>
      </c>
      <c r="X150" s="1">
        <v>0</v>
      </c>
      <c r="Y150" s="1">
        <v>0</v>
      </c>
      <c r="Z150" s="1">
        <v>3650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3650</v>
      </c>
      <c r="AI150" s="7">
        <v>5650</v>
      </c>
      <c r="AJ150" s="1">
        <v>0</v>
      </c>
    </row>
    <row r="151" spans="1:36" hidden="1" x14ac:dyDescent="0.3">
      <c r="A151" s="1">
        <v>24</v>
      </c>
      <c r="B151" s="1" t="s">
        <v>14</v>
      </c>
      <c r="C151" s="1" t="s">
        <v>237</v>
      </c>
      <c r="D151" s="1" t="s">
        <v>254</v>
      </c>
      <c r="E151" s="1" t="s">
        <v>17</v>
      </c>
      <c r="F151" s="1" t="s">
        <v>29</v>
      </c>
      <c r="G151" s="1" t="s">
        <v>129</v>
      </c>
      <c r="H151" s="1" t="s">
        <v>273</v>
      </c>
      <c r="I151" s="1" t="s">
        <v>21</v>
      </c>
      <c r="J151" s="1">
        <v>23</v>
      </c>
      <c r="K151" s="1">
        <v>4387</v>
      </c>
      <c r="L151" s="1">
        <v>4387</v>
      </c>
      <c r="M151" s="1">
        <v>626000</v>
      </c>
      <c r="N151" s="1">
        <v>1900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7">
        <v>627900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627900</v>
      </c>
      <c r="AJ151" s="1">
        <v>142</v>
      </c>
    </row>
    <row r="152" spans="1:36" hidden="1" x14ac:dyDescent="0.3">
      <c r="A152" s="1">
        <v>25</v>
      </c>
      <c r="B152" s="1" t="s">
        <v>14</v>
      </c>
      <c r="C152" s="1" t="s">
        <v>237</v>
      </c>
      <c r="D152" s="1" t="s">
        <v>16</v>
      </c>
      <c r="E152" s="1" t="s">
        <v>17</v>
      </c>
      <c r="F152" s="1" t="s">
        <v>37</v>
      </c>
      <c r="G152" s="1" t="s">
        <v>83</v>
      </c>
      <c r="H152" s="1" t="s">
        <v>274</v>
      </c>
      <c r="I152" s="1" t="s">
        <v>49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0</v>
      </c>
      <c r="AJ152" s="1">
        <v>0</v>
      </c>
    </row>
    <row r="153" spans="1:36" hidden="1" x14ac:dyDescent="0.3">
      <c r="A153" s="1">
        <v>26</v>
      </c>
      <c r="B153" s="1" t="s">
        <v>14</v>
      </c>
      <c r="C153" s="1" t="s">
        <v>237</v>
      </c>
      <c r="D153" s="1" t="s">
        <v>562</v>
      </c>
      <c r="E153" s="1" t="s">
        <v>17</v>
      </c>
      <c r="F153" s="1" t="s">
        <v>29</v>
      </c>
      <c r="G153" s="1" t="s">
        <v>61</v>
      </c>
      <c r="H153" s="1" t="s">
        <v>276</v>
      </c>
      <c r="I153" s="1" t="s">
        <v>26</v>
      </c>
      <c r="J153" s="1">
        <v>22</v>
      </c>
      <c r="K153" s="1">
        <v>2358</v>
      </c>
      <c r="L153" s="1">
        <v>2358</v>
      </c>
      <c r="M153" s="1">
        <v>280000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280000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280000</v>
      </c>
      <c r="AJ153" s="1">
        <v>118</v>
      </c>
    </row>
    <row r="154" spans="1:36" hidden="1" x14ac:dyDescent="0.3">
      <c r="A154" s="1">
        <v>27</v>
      </c>
      <c r="B154" s="1" t="s">
        <v>14</v>
      </c>
      <c r="C154" s="1" t="s">
        <v>237</v>
      </c>
      <c r="D154" s="1" t="s">
        <v>563</v>
      </c>
      <c r="E154" s="1" t="s">
        <v>17</v>
      </c>
      <c r="F154" s="1" t="s">
        <v>29</v>
      </c>
      <c r="G154" s="1" t="s">
        <v>61</v>
      </c>
      <c r="H154" s="1" t="s">
        <v>278</v>
      </c>
      <c r="I154" s="1" t="s">
        <v>26</v>
      </c>
      <c r="J154" s="1">
        <v>19</v>
      </c>
      <c r="K154" s="1">
        <v>2730</v>
      </c>
      <c r="L154" s="1">
        <v>2730</v>
      </c>
      <c r="M154" s="1">
        <v>280000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280000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280000</v>
      </c>
      <c r="AJ154" s="1">
        <v>102</v>
      </c>
    </row>
    <row r="155" spans="1:36" hidden="1" x14ac:dyDescent="0.3">
      <c r="A155" s="1">
        <v>28</v>
      </c>
      <c r="B155" s="1" t="s">
        <v>14</v>
      </c>
      <c r="C155" s="1" t="s">
        <v>237</v>
      </c>
      <c r="D155" s="1" t="s">
        <v>279</v>
      </c>
      <c r="E155" s="1" t="s">
        <v>17</v>
      </c>
      <c r="F155" s="1" t="s">
        <v>29</v>
      </c>
      <c r="G155" s="1" t="s">
        <v>61</v>
      </c>
      <c r="H155" s="1" t="s">
        <v>280</v>
      </c>
      <c r="I155" s="1" t="s">
        <v>26</v>
      </c>
      <c r="J155" s="1">
        <v>25</v>
      </c>
      <c r="K155" s="1">
        <v>4132</v>
      </c>
      <c r="L155" s="1">
        <v>4132</v>
      </c>
      <c r="M155" s="1">
        <v>430000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430000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430000</v>
      </c>
      <c r="AJ155" s="1">
        <v>104</v>
      </c>
    </row>
    <row r="156" spans="1:36" hidden="1" x14ac:dyDescent="0.3">
      <c r="A156" s="1">
        <v>29</v>
      </c>
      <c r="B156" s="1" t="s">
        <v>14</v>
      </c>
      <c r="C156" s="1" t="s">
        <v>237</v>
      </c>
      <c r="D156" s="1" t="s">
        <v>596</v>
      </c>
      <c r="E156" s="1" t="s">
        <v>32</v>
      </c>
      <c r="F156" s="1" t="s">
        <v>29</v>
      </c>
      <c r="G156" s="1" t="s">
        <v>33</v>
      </c>
      <c r="H156" s="1" t="s">
        <v>281</v>
      </c>
      <c r="I156" s="1" t="s">
        <v>26</v>
      </c>
      <c r="J156" s="1">
        <v>23</v>
      </c>
      <c r="K156" s="1">
        <v>3339</v>
      </c>
      <c r="L156" s="1">
        <v>3339</v>
      </c>
      <c r="M156" s="1">
        <v>490000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490000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490000</v>
      </c>
      <c r="AJ156" s="1">
        <v>146</v>
      </c>
    </row>
    <row r="157" spans="1:36" hidden="1" x14ac:dyDescent="0.3">
      <c r="A157" s="1">
        <v>30</v>
      </c>
      <c r="B157" s="1" t="s">
        <v>14</v>
      </c>
      <c r="C157" s="1" t="s">
        <v>237</v>
      </c>
      <c r="D157" s="1" t="s">
        <v>16</v>
      </c>
      <c r="E157" s="1" t="s">
        <v>17</v>
      </c>
      <c r="F157" s="1" t="s">
        <v>29</v>
      </c>
      <c r="G157" s="1" t="s">
        <v>282</v>
      </c>
      <c r="H157" s="1" t="s">
        <v>283</v>
      </c>
      <c r="I157" s="1" t="s">
        <v>21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0</v>
      </c>
      <c r="AJ157" s="1">
        <v>0</v>
      </c>
    </row>
    <row r="158" spans="1:36" hidden="1" x14ac:dyDescent="0.3">
      <c r="A158" s="1">
        <v>31</v>
      </c>
      <c r="B158" s="1" t="s">
        <v>14</v>
      </c>
      <c r="C158" s="1" t="s">
        <v>237</v>
      </c>
      <c r="D158" s="1" t="s">
        <v>16</v>
      </c>
      <c r="E158" s="1" t="s">
        <v>32</v>
      </c>
      <c r="F158" s="1" t="s">
        <v>29</v>
      </c>
      <c r="G158" s="1" t="s">
        <v>33</v>
      </c>
      <c r="H158" s="1" t="s">
        <v>284</v>
      </c>
      <c r="I158" s="1" t="s">
        <v>26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0</v>
      </c>
      <c r="AJ158" s="1">
        <v>0</v>
      </c>
    </row>
    <row r="159" spans="1:36" hidden="1" x14ac:dyDescent="0.3">
      <c r="A159" s="1">
        <v>32</v>
      </c>
      <c r="B159" s="1" t="s">
        <v>14</v>
      </c>
      <c r="C159" s="1" t="s">
        <v>237</v>
      </c>
      <c r="D159" s="1" t="s">
        <v>16</v>
      </c>
      <c r="E159" s="1" t="s">
        <v>17</v>
      </c>
      <c r="F159" s="1" t="s">
        <v>29</v>
      </c>
      <c r="G159" s="1" t="s">
        <v>144</v>
      </c>
      <c r="H159" s="1" t="s">
        <v>285</v>
      </c>
      <c r="I159" s="1" t="s">
        <v>21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0</v>
      </c>
      <c r="AJ159" s="1">
        <v>0</v>
      </c>
    </row>
    <row r="160" spans="1:36" hidden="1" x14ac:dyDescent="0.3">
      <c r="A160" s="1">
        <v>33</v>
      </c>
      <c r="B160" s="1" t="s">
        <v>14</v>
      </c>
      <c r="C160" s="1" t="s">
        <v>237</v>
      </c>
      <c r="D160" s="1" t="s">
        <v>16</v>
      </c>
      <c r="E160" s="1" t="s">
        <v>17</v>
      </c>
      <c r="F160" s="1" t="s">
        <v>29</v>
      </c>
      <c r="G160" s="1" t="s">
        <v>61</v>
      </c>
      <c r="H160" s="1" t="s">
        <v>286</v>
      </c>
      <c r="I160" s="1" t="s">
        <v>26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0</v>
      </c>
      <c r="AJ160" s="1">
        <v>0</v>
      </c>
    </row>
    <row r="161" spans="1:36" hidden="1" x14ac:dyDescent="0.3">
      <c r="A161" s="1">
        <v>34</v>
      </c>
      <c r="B161" s="1" t="s">
        <v>14</v>
      </c>
      <c r="C161" s="1" t="s">
        <v>237</v>
      </c>
      <c r="D161" s="1" t="s">
        <v>16</v>
      </c>
      <c r="E161" s="1" t="s">
        <v>17</v>
      </c>
      <c r="F161" s="1" t="s">
        <v>29</v>
      </c>
      <c r="G161" s="1" t="s">
        <v>61</v>
      </c>
      <c r="H161" s="1" t="s">
        <v>287</v>
      </c>
      <c r="I161" s="1" t="s">
        <v>26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0</v>
      </c>
      <c r="AJ161" s="1">
        <v>0</v>
      </c>
    </row>
    <row r="162" spans="1:36" hidden="1" x14ac:dyDescent="0.3">
      <c r="A162" s="1">
        <v>35</v>
      </c>
      <c r="B162" s="1" t="s">
        <v>14</v>
      </c>
      <c r="C162" s="1" t="s">
        <v>237</v>
      </c>
      <c r="D162" s="1" t="s">
        <v>16</v>
      </c>
      <c r="E162" s="1" t="s">
        <v>17</v>
      </c>
      <c r="F162" s="1" t="s">
        <v>29</v>
      </c>
      <c r="G162" s="1" t="s">
        <v>61</v>
      </c>
      <c r="H162" s="1" t="s">
        <v>288</v>
      </c>
      <c r="I162" s="1" t="s">
        <v>26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0</v>
      </c>
      <c r="AJ162" s="1">
        <v>0</v>
      </c>
    </row>
    <row r="163" spans="1:36" hidden="1" x14ac:dyDescent="0.3">
      <c r="A163" s="1">
        <v>36</v>
      </c>
      <c r="B163" s="1" t="s">
        <v>14</v>
      </c>
      <c r="C163" s="1" t="s">
        <v>237</v>
      </c>
      <c r="D163" s="1" t="s">
        <v>16</v>
      </c>
      <c r="E163" s="1" t="s">
        <v>17</v>
      </c>
      <c r="F163" s="1" t="s">
        <v>29</v>
      </c>
      <c r="G163" s="1" t="s">
        <v>61</v>
      </c>
      <c r="H163" s="1" t="s">
        <v>289</v>
      </c>
      <c r="I163" s="1" t="s">
        <v>26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0</v>
      </c>
      <c r="AJ163" s="1">
        <v>0</v>
      </c>
    </row>
    <row r="164" spans="1:36" hidden="1" x14ac:dyDescent="0.3">
      <c r="A164" s="1">
        <v>37</v>
      </c>
      <c r="B164" s="1" t="s">
        <v>14</v>
      </c>
      <c r="C164" s="1" t="s">
        <v>237</v>
      </c>
      <c r="D164" s="1" t="s">
        <v>16</v>
      </c>
      <c r="E164" s="1" t="s">
        <v>17</v>
      </c>
      <c r="F164" s="1" t="s">
        <v>29</v>
      </c>
      <c r="G164" s="1" t="s">
        <v>61</v>
      </c>
      <c r="H164" s="1" t="s">
        <v>290</v>
      </c>
      <c r="I164" s="1" t="s">
        <v>26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0</v>
      </c>
      <c r="AJ164" s="1">
        <v>0</v>
      </c>
    </row>
    <row r="165" spans="1:36" hidden="1" x14ac:dyDescent="0.3">
      <c r="A165" s="1">
        <v>38</v>
      </c>
      <c r="B165" s="1" t="s">
        <v>14</v>
      </c>
      <c r="C165" s="1" t="s">
        <v>237</v>
      </c>
      <c r="D165" s="1" t="s">
        <v>16</v>
      </c>
      <c r="E165" s="1" t="s">
        <v>17</v>
      </c>
      <c r="F165" s="1" t="s">
        <v>29</v>
      </c>
      <c r="G165" s="1" t="s">
        <v>61</v>
      </c>
      <c r="H165" s="1" t="s">
        <v>291</v>
      </c>
      <c r="I165" s="1" t="s">
        <v>26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0</v>
      </c>
      <c r="AJ165" s="1">
        <v>0</v>
      </c>
    </row>
    <row r="166" spans="1:36" hidden="1" x14ac:dyDescent="0.3">
      <c r="A166" s="1">
        <v>39</v>
      </c>
      <c r="B166" s="1" t="s">
        <v>14</v>
      </c>
      <c r="C166" s="1" t="s">
        <v>237</v>
      </c>
      <c r="D166" s="1" t="s">
        <v>16</v>
      </c>
      <c r="E166" s="1" t="s">
        <v>17</v>
      </c>
      <c r="F166" s="1" t="s">
        <v>29</v>
      </c>
      <c r="G166" s="1" t="s">
        <v>44</v>
      </c>
      <c r="H166" s="1" t="s">
        <v>292</v>
      </c>
      <c r="I166" s="1" t="s">
        <v>21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7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0</v>
      </c>
      <c r="AJ166" s="1">
        <v>0</v>
      </c>
    </row>
    <row r="167" spans="1:36" hidden="1" x14ac:dyDescent="0.3">
      <c r="A167" s="1">
        <v>40</v>
      </c>
      <c r="B167" s="1" t="s">
        <v>14</v>
      </c>
      <c r="C167" s="1" t="s">
        <v>237</v>
      </c>
      <c r="D167" s="1" t="s">
        <v>16</v>
      </c>
      <c r="E167" s="1" t="s">
        <v>17</v>
      </c>
      <c r="F167" s="1" t="s">
        <v>29</v>
      </c>
      <c r="G167" s="1" t="s">
        <v>98</v>
      </c>
      <c r="H167" s="1" t="s">
        <v>293</v>
      </c>
      <c r="I167" s="1" t="s">
        <v>21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0</v>
      </c>
      <c r="AJ167" s="1">
        <v>0</v>
      </c>
    </row>
    <row r="168" spans="1:36" hidden="1" x14ac:dyDescent="0.3">
      <c r="A168" s="1">
        <v>41</v>
      </c>
      <c r="B168" s="1" t="s">
        <v>14</v>
      </c>
      <c r="C168" s="1" t="s">
        <v>237</v>
      </c>
      <c r="D168" s="1" t="s">
        <v>16</v>
      </c>
      <c r="E168" s="1" t="s">
        <v>17</v>
      </c>
      <c r="F168" s="1" t="s">
        <v>37</v>
      </c>
      <c r="G168" s="1" t="s">
        <v>83</v>
      </c>
      <c r="H168" s="1" t="s">
        <v>294</v>
      </c>
      <c r="I168" s="1" t="s">
        <v>21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hidden="1" x14ac:dyDescent="0.3">
      <c r="A169" s="2"/>
      <c r="B169" s="2" t="s">
        <v>47</v>
      </c>
      <c r="C169" s="2" t="s">
        <v>237</v>
      </c>
      <c r="D169" s="2"/>
      <c r="E169" s="2"/>
      <c r="F169" s="2"/>
      <c r="G169" s="2"/>
      <c r="H169" s="2"/>
      <c r="I169" s="2"/>
      <c r="J169" s="2"/>
      <c r="K169" s="2">
        <v>40560</v>
      </c>
      <c r="L169" s="2">
        <v>40523</v>
      </c>
      <c r="M169" s="2">
        <v>4719000</v>
      </c>
      <c r="N169" s="2">
        <v>3900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4722900</v>
      </c>
      <c r="X169" s="2">
        <v>0</v>
      </c>
      <c r="Y169" s="2">
        <v>0</v>
      </c>
      <c r="Z169" s="2">
        <v>8650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8650</v>
      </c>
      <c r="AI169" s="2">
        <v>4731550</v>
      </c>
      <c r="AJ169" s="2"/>
    </row>
    <row r="170" spans="1:36" hidden="1" x14ac:dyDescent="0.3">
      <c r="A170" s="1">
        <v>1</v>
      </c>
      <c r="B170" s="1" t="s">
        <v>14</v>
      </c>
      <c r="C170" s="1" t="s">
        <v>295</v>
      </c>
      <c r="D170" s="1" t="s">
        <v>16</v>
      </c>
      <c r="E170" s="1" t="s">
        <v>17</v>
      </c>
      <c r="F170" s="1" t="s">
        <v>29</v>
      </c>
      <c r="G170" s="1" t="s">
        <v>61</v>
      </c>
      <c r="H170" s="1" t="s">
        <v>296</v>
      </c>
      <c r="I170" s="1" t="s">
        <v>26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hidden="1" x14ac:dyDescent="0.3">
      <c r="A171" s="1">
        <v>2</v>
      </c>
      <c r="B171" s="1" t="s">
        <v>14</v>
      </c>
      <c r="C171" s="1" t="s">
        <v>295</v>
      </c>
      <c r="D171" s="1" t="s">
        <v>16</v>
      </c>
      <c r="E171" s="1" t="s">
        <v>17</v>
      </c>
      <c r="F171" s="1" t="s">
        <v>18</v>
      </c>
      <c r="G171" s="1" t="s">
        <v>19</v>
      </c>
      <c r="H171" s="1" t="s">
        <v>297</v>
      </c>
      <c r="I171" s="1" t="s">
        <v>21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hidden="1" x14ac:dyDescent="0.3">
      <c r="A172" s="1">
        <v>3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29</v>
      </c>
      <c r="G172" s="1" t="s">
        <v>246</v>
      </c>
      <c r="H172" s="1" t="s">
        <v>298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hidden="1" x14ac:dyDescent="0.3">
      <c r="A173" s="1">
        <v>4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18</v>
      </c>
      <c r="G173" s="1" t="s">
        <v>19</v>
      </c>
      <c r="H173" s="1" t="s">
        <v>299</v>
      </c>
      <c r="I173" s="1" t="s">
        <v>21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hidden="1" x14ac:dyDescent="0.3">
      <c r="A174" s="1">
        <v>5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29</v>
      </c>
      <c r="G174" s="1" t="s">
        <v>61</v>
      </c>
      <c r="H174" s="1" t="s">
        <v>300</v>
      </c>
      <c r="I174" s="1" t="s">
        <v>26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hidden="1" x14ac:dyDescent="0.3">
      <c r="A175" s="1">
        <v>6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29</v>
      </c>
      <c r="G175" s="1" t="s">
        <v>61</v>
      </c>
      <c r="H175" s="1" t="s">
        <v>301</v>
      </c>
      <c r="I175" s="1" t="s">
        <v>26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hidden="1" x14ac:dyDescent="0.3">
      <c r="A176" s="1">
        <v>7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18</v>
      </c>
      <c r="G176" s="1" t="s">
        <v>19</v>
      </c>
      <c r="H176" s="1" t="s">
        <v>302</v>
      </c>
      <c r="I176" s="1" t="s">
        <v>198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hidden="1" x14ac:dyDescent="0.3">
      <c r="A177" s="1">
        <v>8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40</v>
      </c>
      <c r="G177" s="1" t="s">
        <v>242</v>
      </c>
      <c r="H177" s="1" t="s">
        <v>303</v>
      </c>
      <c r="I177" s="1" t="s">
        <v>26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hidden="1" x14ac:dyDescent="0.3">
      <c r="A178" s="1">
        <v>9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304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hidden="1" x14ac:dyDescent="0.3">
      <c r="A179" s="1">
        <v>10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29</v>
      </c>
      <c r="G179" s="1" t="s">
        <v>61</v>
      </c>
      <c r="H179" s="1" t="s">
        <v>305</v>
      </c>
      <c r="I179" s="1" t="s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hidden="1" x14ac:dyDescent="0.3">
      <c r="A180" s="1">
        <v>11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29</v>
      </c>
      <c r="G180" s="1" t="s">
        <v>61</v>
      </c>
      <c r="H180" s="1" t="s">
        <v>306</v>
      </c>
      <c r="I180" s="1" t="s">
        <v>26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hidden="1" x14ac:dyDescent="0.3">
      <c r="A181" s="1">
        <v>12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29</v>
      </c>
      <c r="G181" s="1" t="s">
        <v>61</v>
      </c>
      <c r="H181" s="1" t="s">
        <v>307</v>
      </c>
      <c r="I181" s="1" t="s">
        <v>26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hidden="1" x14ac:dyDescent="0.3">
      <c r="A182" s="1">
        <v>13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18</v>
      </c>
      <c r="G182" s="1" t="s">
        <v>69</v>
      </c>
      <c r="H182" s="1" t="s">
        <v>308</v>
      </c>
      <c r="I182" s="1" t="s">
        <v>21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hidden="1" x14ac:dyDescent="0.3">
      <c r="A183" s="1">
        <v>14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18</v>
      </c>
      <c r="G183" s="1" t="s">
        <v>69</v>
      </c>
      <c r="H183" s="1" t="s">
        <v>309</v>
      </c>
      <c r="I183" s="1" t="s">
        <v>21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hidden="1" x14ac:dyDescent="0.3">
      <c r="A184" s="1">
        <v>15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29</v>
      </c>
      <c r="G184" s="1" t="s">
        <v>61</v>
      </c>
      <c r="H184" s="1" t="s">
        <v>310</v>
      </c>
      <c r="I184" s="1" t="s">
        <v>26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hidden="1" x14ac:dyDescent="0.3">
      <c r="A185" s="1">
        <v>16</v>
      </c>
      <c r="B185" s="1" t="s">
        <v>14</v>
      </c>
      <c r="C185" s="1" t="s">
        <v>295</v>
      </c>
      <c r="D185" s="1" t="s">
        <v>542</v>
      </c>
      <c r="E185" s="1" t="s">
        <v>17</v>
      </c>
      <c r="F185" s="1" t="s">
        <v>29</v>
      </c>
      <c r="G185" s="1" t="s">
        <v>79</v>
      </c>
      <c r="H185" s="1" t="s">
        <v>312</v>
      </c>
      <c r="I185" s="1" t="s">
        <v>26</v>
      </c>
      <c r="J185" s="1">
        <v>16</v>
      </c>
      <c r="K185" s="1">
        <v>2882</v>
      </c>
      <c r="L185" s="1">
        <v>2882</v>
      </c>
      <c r="M185" s="1">
        <v>320000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320000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320000</v>
      </c>
      <c r="AJ185" s="1">
        <v>111</v>
      </c>
    </row>
    <row r="186" spans="1:36" hidden="1" x14ac:dyDescent="0.3">
      <c r="A186" s="1">
        <v>17</v>
      </c>
      <c r="B186" s="1" t="s">
        <v>14</v>
      </c>
      <c r="C186" s="1" t="s">
        <v>295</v>
      </c>
      <c r="D186" s="1" t="s">
        <v>317</v>
      </c>
      <c r="E186" s="1" t="s">
        <v>17</v>
      </c>
      <c r="F186" s="1" t="s">
        <v>18</v>
      </c>
      <c r="G186" s="1" t="s">
        <v>104</v>
      </c>
      <c r="H186" s="1" t="s">
        <v>314</v>
      </c>
      <c r="I186" s="1" t="s">
        <v>21</v>
      </c>
      <c r="J186" s="1">
        <v>11</v>
      </c>
      <c r="K186" s="1">
        <v>1613</v>
      </c>
      <c r="L186" s="1">
        <v>1613</v>
      </c>
      <c r="M186" s="1">
        <v>168975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168975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168975</v>
      </c>
      <c r="AJ186" s="1">
        <v>104</v>
      </c>
    </row>
    <row r="187" spans="1:36" hidden="1" x14ac:dyDescent="0.3">
      <c r="A187" s="1">
        <v>18</v>
      </c>
      <c r="B187" s="1" t="s">
        <v>14</v>
      </c>
      <c r="C187" s="1" t="s">
        <v>295</v>
      </c>
      <c r="D187" s="1" t="s">
        <v>319</v>
      </c>
      <c r="E187" s="1" t="s">
        <v>17</v>
      </c>
      <c r="F187" s="1" t="s">
        <v>29</v>
      </c>
      <c r="G187" s="1" t="s">
        <v>79</v>
      </c>
      <c r="H187" s="1" t="s">
        <v>316</v>
      </c>
      <c r="I187" s="1" t="s">
        <v>26</v>
      </c>
      <c r="J187" s="1">
        <v>21</v>
      </c>
      <c r="K187" s="1">
        <v>2367</v>
      </c>
      <c r="L187" s="1">
        <v>2367</v>
      </c>
      <c r="M187" s="1">
        <v>214000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214000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214000</v>
      </c>
      <c r="AJ187" s="1">
        <v>90</v>
      </c>
    </row>
    <row r="188" spans="1:36" hidden="1" x14ac:dyDescent="0.3">
      <c r="A188" s="1">
        <v>19</v>
      </c>
      <c r="B188" s="1" t="s">
        <v>14</v>
      </c>
      <c r="C188" s="1" t="s">
        <v>295</v>
      </c>
      <c r="D188" s="1" t="s">
        <v>337</v>
      </c>
      <c r="E188" s="1" t="s">
        <v>17</v>
      </c>
      <c r="F188" s="1" t="s">
        <v>29</v>
      </c>
      <c r="G188" s="1" t="s">
        <v>79</v>
      </c>
      <c r="H188" s="1" t="s">
        <v>318</v>
      </c>
      <c r="I188" s="1" t="s">
        <v>26</v>
      </c>
      <c r="J188" s="1">
        <v>20</v>
      </c>
      <c r="K188" s="1">
        <v>2975</v>
      </c>
      <c r="L188" s="1">
        <v>2949</v>
      </c>
      <c r="M188" s="1">
        <v>324429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324429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324429</v>
      </c>
      <c r="AJ188" s="1">
        <v>109</v>
      </c>
    </row>
    <row r="189" spans="1:36" hidden="1" x14ac:dyDescent="0.3">
      <c r="A189" s="1">
        <v>20</v>
      </c>
      <c r="B189" s="1" t="s">
        <v>14</v>
      </c>
      <c r="C189" s="1" t="s">
        <v>295</v>
      </c>
      <c r="D189" s="1" t="s">
        <v>315</v>
      </c>
      <c r="E189" s="1" t="s">
        <v>17</v>
      </c>
      <c r="F189" s="1" t="s">
        <v>18</v>
      </c>
      <c r="G189" s="1" t="s">
        <v>104</v>
      </c>
      <c r="H189" s="1" t="s">
        <v>320</v>
      </c>
      <c r="I189" s="1" t="s">
        <v>21</v>
      </c>
      <c r="J189" s="1">
        <v>2</v>
      </c>
      <c r="K189" s="1">
        <v>222</v>
      </c>
      <c r="L189" s="1">
        <v>222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hidden="1" x14ac:dyDescent="0.3">
      <c r="A190" s="1">
        <v>21</v>
      </c>
      <c r="B190" s="1" t="s">
        <v>14</v>
      </c>
      <c r="C190" s="1" t="s">
        <v>295</v>
      </c>
      <c r="D190" s="1" t="s">
        <v>16</v>
      </c>
      <c r="E190" s="1" t="s">
        <v>17</v>
      </c>
      <c r="F190" s="1" t="s">
        <v>29</v>
      </c>
      <c r="G190" s="1" t="s">
        <v>85</v>
      </c>
      <c r="H190" s="1" t="s">
        <v>321</v>
      </c>
      <c r="I190" s="1" t="s">
        <v>26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hidden="1" x14ac:dyDescent="0.3">
      <c r="A191" s="1">
        <v>22</v>
      </c>
      <c r="B191" s="1" t="s">
        <v>14</v>
      </c>
      <c r="C191" s="1" t="s">
        <v>295</v>
      </c>
      <c r="D191" s="1" t="s">
        <v>313</v>
      </c>
      <c r="E191" s="1" t="s">
        <v>17</v>
      </c>
      <c r="F191" s="1" t="s">
        <v>29</v>
      </c>
      <c r="G191" s="1" t="s">
        <v>30</v>
      </c>
      <c r="H191" s="1" t="s">
        <v>323</v>
      </c>
      <c r="I191" s="1" t="s">
        <v>21</v>
      </c>
      <c r="J191" s="1">
        <v>10</v>
      </c>
      <c r="K191" s="1">
        <v>1557</v>
      </c>
      <c r="L191" s="1">
        <v>1557</v>
      </c>
      <c r="M191" s="1">
        <v>109000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109000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109000</v>
      </c>
      <c r="AJ191" s="1">
        <v>70</v>
      </c>
    </row>
    <row r="192" spans="1:36" hidden="1" x14ac:dyDescent="0.3">
      <c r="A192" s="1">
        <v>23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29</v>
      </c>
      <c r="G192" s="1" t="s">
        <v>246</v>
      </c>
      <c r="H192" s="1" t="s">
        <v>324</v>
      </c>
      <c r="I192" s="1" t="s">
        <v>26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hidden="1" x14ac:dyDescent="0.3">
      <c r="A193" s="1">
        <v>24</v>
      </c>
      <c r="B193" s="1" t="s">
        <v>14</v>
      </c>
      <c r="C193" s="1" t="s">
        <v>295</v>
      </c>
      <c r="D193" s="1" t="s">
        <v>16</v>
      </c>
      <c r="E193" s="1" t="s">
        <v>17</v>
      </c>
      <c r="F193" s="1" t="s">
        <v>29</v>
      </c>
      <c r="G193" s="1" t="s">
        <v>30</v>
      </c>
      <c r="H193" s="1" t="s">
        <v>325</v>
      </c>
      <c r="I193" s="1" t="s">
        <v>26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hidden="1" x14ac:dyDescent="0.3">
      <c r="A194" s="1">
        <v>25</v>
      </c>
      <c r="B194" s="1" t="s">
        <v>14</v>
      </c>
      <c r="C194" s="1" t="s">
        <v>295</v>
      </c>
      <c r="D194" s="1" t="s">
        <v>16</v>
      </c>
      <c r="E194" s="1" t="s">
        <v>32</v>
      </c>
      <c r="F194" s="1" t="s">
        <v>75</v>
      </c>
      <c r="G194" s="1" t="s">
        <v>76</v>
      </c>
      <c r="H194" s="1" t="s">
        <v>326</v>
      </c>
      <c r="I194" s="1" t="s">
        <v>26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hidden="1" x14ac:dyDescent="0.3">
      <c r="A195" s="1">
        <v>26</v>
      </c>
      <c r="B195" s="1" t="s">
        <v>14</v>
      </c>
      <c r="C195" s="1" t="s">
        <v>295</v>
      </c>
      <c r="D195" s="1" t="s">
        <v>16</v>
      </c>
      <c r="E195" s="1" t="s">
        <v>17</v>
      </c>
      <c r="F195" s="1" t="s">
        <v>37</v>
      </c>
      <c r="G195" s="1" t="s">
        <v>83</v>
      </c>
      <c r="H195" s="1" t="s">
        <v>327</v>
      </c>
      <c r="I195" s="1" t="s">
        <v>21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hidden="1" x14ac:dyDescent="0.3">
      <c r="A196" s="1">
        <v>27</v>
      </c>
      <c r="B196" s="1" t="s">
        <v>14</v>
      </c>
      <c r="C196" s="1" t="s">
        <v>295</v>
      </c>
      <c r="D196" s="1" t="s">
        <v>16</v>
      </c>
      <c r="E196" s="1" t="s">
        <v>17</v>
      </c>
      <c r="F196" s="1" t="s">
        <v>37</v>
      </c>
      <c r="G196" s="1" t="s">
        <v>38</v>
      </c>
      <c r="H196" s="1" t="s">
        <v>328</v>
      </c>
      <c r="I196" s="1" t="s">
        <v>21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0</v>
      </c>
      <c r="AJ196" s="1">
        <v>0</v>
      </c>
    </row>
    <row r="197" spans="1:36" hidden="1" x14ac:dyDescent="0.3">
      <c r="A197" s="1">
        <v>28</v>
      </c>
      <c r="B197" s="1" t="s">
        <v>14</v>
      </c>
      <c r="C197" s="1" t="s">
        <v>295</v>
      </c>
      <c r="D197" s="1" t="s">
        <v>16</v>
      </c>
      <c r="E197" s="1" t="s">
        <v>17</v>
      </c>
      <c r="F197" s="1" t="s">
        <v>37</v>
      </c>
      <c r="G197" s="1" t="s">
        <v>38</v>
      </c>
      <c r="H197" s="1" t="s">
        <v>329</v>
      </c>
      <c r="I197" s="1" t="s">
        <v>21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0</v>
      </c>
      <c r="AJ197" s="1">
        <v>0</v>
      </c>
    </row>
    <row r="198" spans="1:36" hidden="1" x14ac:dyDescent="0.3">
      <c r="A198" s="1">
        <v>29</v>
      </c>
      <c r="B198" s="1" t="s">
        <v>14</v>
      </c>
      <c r="C198" s="1" t="s">
        <v>295</v>
      </c>
      <c r="D198" s="1" t="s">
        <v>567</v>
      </c>
      <c r="E198" s="1" t="s">
        <v>32</v>
      </c>
      <c r="F198" s="1" t="s">
        <v>29</v>
      </c>
      <c r="G198" s="1" t="s">
        <v>268</v>
      </c>
      <c r="H198" s="1" t="s">
        <v>331</v>
      </c>
      <c r="I198" s="1" t="s">
        <v>26</v>
      </c>
      <c r="J198" s="1">
        <v>23</v>
      </c>
      <c r="K198" s="1">
        <v>1655</v>
      </c>
      <c r="L198" s="1">
        <v>1655</v>
      </c>
      <c r="M198" s="1">
        <v>297000</v>
      </c>
      <c r="N198" s="1">
        <v>0</v>
      </c>
      <c r="O198" s="1">
        <v>0</v>
      </c>
      <c r="P198" s="1">
        <v>0</v>
      </c>
      <c r="Q198" s="1">
        <v>4000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301000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301000</v>
      </c>
      <c r="AJ198" s="1">
        <v>179</v>
      </c>
    </row>
    <row r="199" spans="1:36" hidden="1" x14ac:dyDescent="0.3">
      <c r="A199" s="1">
        <v>30</v>
      </c>
      <c r="B199" s="1" t="s">
        <v>14</v>
      </c>
      <c r="C199" s="1" t="s">
        <v>295</v>
      </c>
      <c r="D199" s="1" t="s">
        <v>16</v>
      </c>
      <c r="E199" s="1" t="s">
        <v>17</v>
      </c>
      <c r="F199" s="1" t="s">
        <v>37</v>
      </c>
      <c r="G199" s="1" t="s">
        <v>38</v>
      </c>
      <c r="H199" s="1" t="s">
        <v>332</v>
      </c>
      <c r="I199" s="1" t="s">
        <v>21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0</v>
      </c>
      <c r="AJ199" s="1">
        <v>0</v>
      </c>
    </row>
    <row r="200" spans="1:36" hidden="1" x14ac:dyDescent="0.3">
      <c r="A200" s="1">
        <v>31</v>
      </c>
      <c r="B200" s="1" t="s">
        <v>14</v>
      </c>
      <c r="C200" s="1" t="s">
        <v>295</v>
      </c>
      <c r="D200" s="1" t="s">
        <v>333</v>
      </c>
      <c r="E200" s="1" t="s">
        <v>17</v>
      </c>
      <c r="F200" s="1" t="s">
        <v>18</v>
      </c>
      <c r="G200" s="1" t="s">
        <v>104</v>
      </c>
      <c r="H200" s="1" t="s">
        <v>334</v>
      </c>
      <c r="I200" s="1" t="s">
        <v>21</v>
      </c>
      <c r="J200" s="1">
        <v>20</v>
      </c>
      <c r="K200" s="1">
        <v>4659</v>
      </c>
      <c r="L200" s="1">
        <v>4659</v>
      </c>
      <c r="M200" s="1">
        <v>454000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454000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454000</v>
      </c>
      <c r="AJ200" s="1">
        <v>97</v>
      </c>
    </row>
    <row r="201" spans="1:36" hidden="1" x14ac:dyDescent="0.3">
      <c r="A201" s="1">
        <v>32</v>
      </c>
      <c r="B201" s="1" t="s">
        <v>14</v>
      </c>
      <c r="C201" s="1" t="s">
        <v>295</v>
      </c>
      <c r="D201" s="1" t="s">
        <v>335</v>
      </c>
      <c r="E201" s="1" t="s">
        <v>17</v>
      </c>
      <c r="F201" s="1" t="s">
        <v>18</v>
      </c>
      <c r="G201" s="1" t="s">
        <v>107</v>
      </c>
      <c r="H201" s="1" t="s">
        <v>336</v>
      </c>
      <c r="I201" s="1" t="s">
        <v>21</v>
      </c>
      <c r="J201" s="1">
        <v>19</v>
      </c>
      <c r="K201" s="1">
        <v>2585</v>
      </c>
      <c r="L201" s="1">
        <v>2585</v>
      </c>
      <c r="M201" s="1">
        <v>264000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264000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264000</v>
      </c>
      <c r="AJ201" s="1">
        <v>102</v>
      </c>
    </row>
    <row r="202" spans="1:36" hidden="1" x14ac:dyDescent="0.3">
      <c r="A202" s="1">
        <v>33</v>
      </c>
      <c r="B202" s="1" t="s">
        <v>14</v>
      </c>
      <c r="C202" s="1" t="s">
        <v>295</v>
      </c>
      <c r="D202" s="1" t="s">
        <v>346</v>
      </c>
      <c r="E202" s="1" t="s">
        <v>17</v>
      </c>
      <c r="F202" s="1" t="s">
        <v>29</v>
      </c>
      <c r="G202" s="1" t="s">
        <v>61</v>
      </c>
      <c r="H202" s="1" t="s">
        <v>338</v>
      </c>
      <c r="I202" s="1" t="s">
        <v>26</v>
      </c>
      <c r="J202" s="1">
        <v>26</v>
      </c>
      <c r="K202" s="1">
        <v>1748</v>
      </c>
      <c r="L202" s="1">
        <v>1748</v>
      </c>
      <c r="M202" s="1">
        <v>220000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220000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220000</v>
      </c>
      <c r="AJ202" s="1">
        <v>125</v>
      </c>
    </row>
    <row r="203" spans="1:36" hidden="1" x14ac:dyDescent="0.3">
      <c r="A203" s="1">
        <v>34</v>
      </c>
      <c r="B203" s="1" t="s">
        <v>14</v>
      </c>
      <c r="C203" s="1" t="s">
        <v>295</v>
      </c>
      <c r="D203" s="1" t="s">
        <v>315</v>
      </c>
      <c r="E203" s="1" t="s">
        <v>17</v>
      </c>
      <c r="F203" s="1" t="s">
        <v>29</v>
      </c>
      <c r="G203" s="1" t="s">
        <v>61</v>
      </c>
      <c r="H203" s="1" t="s">
        <v>339</v>
      </c>
      <c r="I203" s="1" t="s">
        <v>26</v>
      </c>
      <c r="J203" s="1">
        <v>21</v>
      </c>
      <c r="K203" s="1">
        <v>3782</v>
      </c>
      <c r="L203" s="1">
        <v>3782</v>
      </c>
      <c r="M203" s="1">
        <v>420000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420000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420000</v>
      </c>
      <c r="AJ203" s="1">
        <v>111</v>
      </c>
    </row>
    <row r="204" spans="1:36" hidden="1" x14ac:dyDescent="0.3">
      <c r="A204" s="1">
        <v>35</v>
      </c>
      <c r="B204" s="1" t="s">
        <v>14</v>
      </c>
      <c r="C204" s="1" t="s">
        <v>295</v>
      </c>
      <c r="D204" s="1" t="s">
        <v>340</v>
      </c>
      <c r="E204" s="1" t="s">
        <v>17</v>
      </c>
      <c r="F204" s="1" t="s">
        <v>18</v>
      </c>
      <c r="G204" s="1" t="s">
        <v>69</v>
      </c>
      <c r="H204" s="1" t="s">
        <v>341</v>
      </c>
      <c r="I204" s="1" t="s">
        <v>21</v>
      </c>
      <c r="J204" s="1">
        <v>20</v>
      </c>
      <c r="K204" s="1">
        <v>2569</v>
      </c>
      <c r="L204" s="1">
        <v>2569</v>
      </c>
      <c r="M204" s="1">
        <v>262850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262850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262850</v>
      </c>
      <c r="AJ204" s="1">
        <v>102</v>
      </c>
    </row>
    <row r="205" spans="1:36" hidden="1" x14ac:dyDescent="0.3">
      <c r="A205" s="1">
        <v>36</v>
      </c>
      <c r="B205" s="1" t="s">
        <v>14</v>
      </c>
      <c r="C205" s="1" t="s">
        <v>295</v>
      </c>
      <c r="D205" s="1" t="s">
        <v>344</v>
      </c>
      <c r="E205" s="1" t="s">
        <v>17</v>
      </c>
      <c r="F205" s="1" t="s">
        <v>49</v>
      </c>
      <c r="G205" s="1" t="s">
        <v>101</v>
      </c>
      <c r="H205" s="1" t="s">
        <v>343</v>
      </c>
      <c r="I205" s="1" t="s">
        <v>49</v>
      </c>
      <c r="J205" s="1">
        <v>23</v>
      </c>
      <c r="K205" s="1">
        <v>3055</v>
      </c>
      <c r="L205" s="1">
        <v>3055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0</v>
      </c>
      <c r="AJ205" s="1">
        <v>0</v>
      </c>
    </row>
    <row r="206" spans="1:36" hidden="1" x14ac:dyDescent="0.3">
      <c r="A206" s="1">
        <v>37</v>
      </c>
      <c r="B206" s="1" t="s">
        <v>14</v>
      </c>
      <c r="C206" s="1" t="s">
        <v>295</v>
      </c>
      <c r="D206" s="1" t="s">
        <v>681</v>
      </c>
      <c r="E206" s="1" t="s">
        <v>17</v>
      </c>
      <c r="F206" s="1" t="s">
        <v>29</v>
      </c>
      <c r="G206" s="1" t="s">
        <v>129</v>
      </c>
      <c r="H206" s="1" t="s">
        <v>345</v>
      </c>
      <c r="I206" s="1" t="s">
        <v>21</v>
      </c>
      <c r="J206" s="1">
        <v>23</v>
      </c>
      <c r="K206" s="1">
        <v>3333</v>
      </c>
      <c r="L206" s="1">
        <v>3333</v>
      </c>
      <c r="M206" s="1">
        <v>550000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550000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550000</v>
      </c>
      <c r="AJ206" s="1">
        <v>165</v>
      </c>
    </row>
    <row r="207" spans="1:36" hidden="1" x14ac:dyDescent="0.3">
      <c r="A207" s="1">
        <v>38</v>
      </c>
      <c r="B207" s="1" t="s">
        <v>14</v>
      </c>
      <c r="C207" s="1" t="s">
        <v>295</v>
      </c>
      <c r="D207" s="1" t="s">
        <v>568</v>
      </c>
      <c r="E207" s="1" t="s">
        <v>17</v>
      </c>
      <c r="F207" s="1" t="s">
        <v>29</v>
      </c>
      <c r="G207" s="1" t="s">
        <v>129</v>
      </c>
      <c r="H207" s="1" t="s">
        <v>347</v>
      </c>
      <c r="I207" s="1" t="s">
        <v>21</v>
      </c>
      <c r="J207" s="1">
        <v>22</v>
      </c>
      <c r="K207" s="1">
        <v>1471</v>
      </c>
      <c r="L207" s="1">
        <v>1471</v>
      </c>
      <c r="M207" s="1">
        <v>305000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305000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305000</v>
      </c>
      <c r="AJ207" s="1">
        <v>207</v>
      </c>
    </row>
    <row r="208" spans="1:36" hidden="1" x14ac:dyDescent="0.3">
      <c r="A208" s="1">
        <v>39</v>
      </c>
      <c r="B208" s="1" t="s">
        <v>14</v>
      </c>
      <c r="C208" s="1" t="s">
        <v>295</v>
      </c>
      <c r="D208" s="1" t="s">
        <v>348</v>
      </c>
      <c r="E208" s="1" t="s">
        <v>17</v>
      </c>
      <c r="F208" s="1" t="s">
        <v>40</v>
      </c>
      <c r="G208" s="1" t="s">
        <v>55</v>
      </c>
      <c r="H208" s="1" t="s">
        <v>349</v>
      </c>
      <c r="I208" s="1" t="s">
        <v>21</v>
      </c>
      <c r="J208" s="1">
        <v>18</v>
      </c>
      <c r="K208" s="1">
        <v>3487</v>
      </c>
      <c r="L208" s="1">
        <v>3487</v>
      </c>
      <c r="M208" s="1">
        <v>362000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362000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362000</v>
      </c>
      <c r="AJ208" s="1">
        <v>103</v>
      </c>
    </row>
    <row r="209" spans="1:36" hidden="1" x14ac:dyDescent="0.3">
      <c r="A209" s="1">
        <v>40</v>
      </c>
      <c r="B209" s="1" t="s">
        <v>14</v>
      </c>
      <c r="C209" s="1" t="s">
        <v>295</v>
      </c>
      <c r="D209" s="1" t="s">
        <v>569</v>
      </c>
      <c r="E209" s="1" t="s">
        <v>17</v>
      </c>
      <c r="F209" s="1" t="s">
        <v>29</v>
      </c>
      <c r="G209" s="1" t="s">
        <v>61</v>
      </c>
      <c r="H209" s="1" t="s">
        <v>351</v>
      </c>
      <c r="I209" s="1" t="s">
        <v>26</v>
      </c>
      <c r="J209" s="1">
        <v>24</v>
      </c>
      <c r="K209" s="1">
        <v>4216</v>
      </c>
      <c r="L209" s="1">
        <v>4216</v>
      </c>
      <c r="M209" s="1">
        <v>450000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450000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450000</v>
      </c>
      <c r="AJ209" s="1">
        <v>106</v>
      </c>
    </row>
    <row r="210" spans="1:36" hidden="1" x14ac:dyDescent="0.3">
      <c r="A210" s="1">
        <v>41</v>
      </c>
      <c r="B210" s="1" t="s">
        <v>14</v>
      </c>
      <c r="C210" s="1" t="s">
        <v>295</v>
      </c>
      <c r="D210" s="1" t="s">
        <v>570</v>
      </c>
      <c r="E210" s="1" t="s">
        <v>17</v>
      </c>
      <c r="F210" s="1" t="s">
        <v>29</v>
      </c>
      <c r="G210" s="1" t="s">
        <v>246</v>
      </c>
      <c r="H210" s="1" t="s">
        <v>353</v>
      </c>
      <c r="I210" s="1" t="s">
        <v>26</v>
      </c>
      <c r="J210" s="1">
        <v>21</v>
      </c>
      <c r="K210" s="1">
        <v>1167</v>
      </c>
      <c r="L210" s="1">
        <v>1167</v>
      </c>
      <c r="M210" s="1">
        <v>257000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257000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257000</v>
      </c>
      <c r="AJ210" s="1">
        <v>220</v>
      </c>
    </row>
    <row r="211" spans="1:36" hidden="1" x14ac:dyDescent="0.3">
      <c r="A211" s="1">
        <v>42</v>
      </c>
      <c r="B211" s="1" t="s">
        <v>14</v>
      </c>
      <c r="C211" s="1" t="s">
        <v>295</v>
      </c>
      <c r="D211" s="1" t="s">
        <v>571</v>
      </c>
      <c r="E211" s="1" t="s">
        <v>32</v>
      </c>
      <c r="F211" s="1" t="s">
        <v>29</v>
      </c>
      <c r="G211" s="1" t="s">
        <v>33</v>
      </c>
      <c r="H211" s="1" t="s">
        <v>354</v>
      </c>
      <c r="I211" s="1" t="s">
        <v>26</v>
      </c>
      <c r="J211" s="1">
        <v>20</v>
      </c>
      <c r="K211" s="1">
        <v>3329</v>
      </c>
      <c r="L211" s="1">
        <v>3329</v>
      </c>
      <c r="M211" s="1">
        <v>400000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400000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400000</v>
      </c>
      <c r="AJ211" s="1">
        <v>120</v>
      </c>
    </row>
    <row r="212" spans="1:36" hidden="1" x14ac:dyDescent="0.3">
      <c r="A212" s="1">
        <v>43</v>
      </c>
      <c r="B212" s="1" t="s">
        <v>14</v>
      </c>
      <c r="C212" s="1" t="s">
        <v>295</v>
      </c>
      <c r="D212" s="1" t="s">
        <v>16</v>
      </c>
      <c r="E212" s="1" t="s">
        <v>17</v>
      </c>
      <c r="F212" s="1" t="s">
        <v>29</v>
      </c>
      <c r="G212" s="1" t="s">
        <v>98</v>
      </c>
      <c r="H212" s="1" t="s">
        <v>355</v>
      </c>
      <c r="I212" s="1" t="s">
        <v>26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hidden="1" x14ac:dyDescent="0.3">
      <c r="A213" s="1">
        <v>44</v>
      </c>
      <c r="B213" s="1" t="s">
        <v>14</v>
      </c>
      <c r="C213" s="1" t="s">
        <v>295</v>
      </c>
      <c r="D213" s="1" t="s">
        <v>16</v>
      </c>
      <c r="E213" s="1" t="s">
        <v>17</v>
      </c>
      <c r="F213" s="1" t="s">
        <v>29</v>
      </c>
      <c r="G213" s="1" t="s">
        <v>61</v>
      </c>
      <c r="H213" s="1" t="s">
        <v>356</v>
      </c>
      <c r="I213" s="1" t="s">
        <v>26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hidden="1" x14ac:dyDescent="0.3">
      <c r="A214" s="1">
        <v>45</v>
      </c>
      <c r="B214" s="1" t="s">
        <v>14</v>
      </c>
      <c r="C214" s="1" t="s">
        <v>295</v>
      </c>
      <c r="D214" s="1" t="s">
        <v>16</v>
      </c>
      <c r="E214" s="1" t="s">
        <v>17</v>
      </c>
      <c r="F214" s="1" t="s">
        <v>29</v>
      </c>
      <c r="G214" s="1" t="s">
        <v>61</v>
      </c>
      <c r="H214" s="1" t="s">
        <v>357</v>
      </c>
      <c r="I214" s="1" t="s">
        <v>26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0</v>
      </c>
      <c r="AJ214" s="1">
        <v>0</v>
      </c>
    </row>
    <row r="215" spans="1:36" hidden="1" x14ac:dyDescent="0.3">
      <c r="A215" s="1">
        <v>46</v>
      </c>
      <c r="B215" s="1" t="s">
        <v>14</v>
      </c>
      <c r="C215" s="1" t="s">
        <v>295</v>
      </c>
      <c r="D215" s="1" t="s">
        <v>16</v>
      </c>
      <c r="E215" s="1" t="s">
        <v>17</v>
      </c>
      <c r="F215" s="1" t="s">
        <v>29</v>
      </c>
      <c r="G215" s="1" t="s">
        <v>61</v>
      </c>
      <c r="H215" s="1" t="s">
        <v>358</v>
      </c>
      <c r="I215" s="1" t="s">
        <v>26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0</v>
      </c>
      <c r="AJ215" s="1">
        <v>0</v>
      </c>
    </row>
    <row r="216" spans="1:36" hidden="1" x14ac:dyDescent="0.3">
      <c r="A216" s="1">
        <v>47</v>
      </c>
      <c r="B216" s="1" t="s">
        <v>14</v>
      </c>
      <c r="C216" s="1" t="s">
        <v>295</v>
      </c>
      <c r="D216" s="1" t="s">
        <v>16</v>
      </c>
      <c r="E216" s="1" t="s">
        <v>17</v>
      </c>
      <c r="F216" s="1" t="s">
        <v>37</v>
      </c>
      <c r="G216" s="1" t="s">
        <v>38</v>
      </c>
      <c r="H216" s="1" t="s">
        <v>359</v>
      </c>
      <c r="I216" s="1" t="s">
        <v>21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0</v>
      </c>
      <c r="AJ216" s="1">
        <v>0</v>
      </c>
    </row>
    <row r="217" spans="1:36" hidden="1" x14ac:dyDescent="0.3">
      <c r="A217" s="1">
        <v>48</v>
      </c>
      <c r="B217" s="1" t="s">
        <v>14</v>
      </c>
      <c r="C217" s="1" t="s">
        <v>295</v>
      </c>
      <c r="D217" s="1" t="s">
        <v>16</v>
      </c>
      <c r="E217" s="1" t="s">
        <v>17</v>
      </c>
      <c r="F217" s="1" t="s">
        <v>29</v>
      </c>
      <c r="G217" s="1" t="s">
        <v>61</v>
      </c>
      <c r="H217" s="1" t="s">
        <v>360</v>
      </c>
      <c r="I217" s="1" t="s">
        <v>26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0</v>
      </c>
      <c r="AJ217" s="1">
        <v>0</v>
      </c>
    </row>
    <row r="218" spans="1:36" hidden="1" x14ac:dyDescent="0.3">
      <c r="A218" s="1">
        <v>49</v>
      </c>
      <c r="B218" s="1" t="s">
        <v>14</v>
      </c>
      <c r="C218" s="1" t="s">
        <v>295</v>
      </c>
      <c r="D218" s="1" t="s">
        <v>16</v>
      </c>
      <c r="E218" s="1" t="s">
        <v>17</v>
      </c>
      <c r="F218" s="1" t="s">
        <v>29</v>
      </c>
      <c r="G218" s="1" t="s">
        <v>61</v>
      </c>
      <c r="H218" s="1" t="s">
        <v>361</v>
      </c>
      <c r="I218" s="1" t="s">
        <v>26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0</v>
      </c>
      <c r="AJ218" s="1">
        <v>0</v>
      </c>
    </row>
    <row r="219" spans="1:36" hidden="1" x14ac:dyDescent="0.3">
      <c r="A219" s="1">
        <v>50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29</v>
      </c>
      <c r="G219" s="1" t="s">
        <v>61</v>
      </c>
      <c r="H219" s="1" t="s">
        <v>362</v>
      </c>
      <c r="I219" s="1" t="s">
        <v>26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hidden="1" x14ac:dyDescent="0.3">
      <c r="A220" s="1">
        <v>51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29</v>
      </c>
      <c r="G220" s="1" t="s">
        <v>363</v>
      </c>
      <c r="H220" s="1" t="s">
        <v>364</v>
      </c>
      <c r="I220" s="1" t="s">
        <v>21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hidden="1" x14ac:dyDescent="0.3">
      <c r="A221" s="1">
        <v>52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37</v>
      </c>
      <c r="G221" s="1" t="s">
        <v>83</v>
      </c>
      <c r="H221" s="1" t="s">
        <v>365</v>
      </c>
      <c r="I221" s="1" t="s">
        <v>21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hidden="1" x14ac:dyDescent="0.3">
      <c r="A222" s="1">
        <v>53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29</v>
      </c>
      <c r="G222" s="1" t="s">
        <v>44</v>
      </c>
      <c r="H222" s="1" t="s">
        <v>366</v>
      </c>
      <c r="I222" s="1" t="s">
        <v>21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hidden="1" x14ac:dyDescent="0.3">
      <c r="A223" s="1">
        <v>54</v>
      </c>
      <c r="B223" s="1" t="s">
        <v>14</v>
      </c>
      <c r="C223" s="1" t="s">
        <v>295</v>
      </c>
      <c r="D223" s="1" t="s">
        <v>16</v>
      </c>
      <c r="E223" s="1" t="s">
        <v>17</v>
      </c>
      <c r="F223" s="1" t="s">
        <v>29</v>
      </c>
      <c r="G223" s="1" t="s">
        <v>44</v>
      </c>
      <c r="H223" s="1" t="s">
        <v>367</v>
      </c>
      <c r="I223" s="1" t="s">
        <v>21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0</v>
      </c>
      <c r="AJ223" s="1">
        <v>0</v>
      </c>
    </row>
    <row r="224" spans="1:36" hidden="1" x14ac:dyDescent="0.3">
      <c r="A224" s="1">
        <v>55</v>
      </c>
      <c r="B224" s="1" t="s">
        <v>14</v>
      </c>
      <c r="C224" s="1" t="s">
        <v>295</v>
      </c>
      <c r="D224" s="1" t="s">
        <v>16</v>
      </c>
      <c r="E224" s="1" t="s">
        <v>17</v>
      </c>
      <c r="F224" s="1" t="s">
        <v>18</v>
      </c>
      <c r="G224" s="1" t="s">
        <v>368</v>
      </c>
      <c r="H224" s="1" t="s">
        <v>369</v>
      </c>
      <c r="I224" s="1" t="s">
        <v>21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0</v>
      </c>
      <c r="AJ224" s="1">
        <v>0</v>
      </c>
    </row>
    <row r="225" spans="1:36" hidden="1" x14ac:dyDescent="0.3">
      <c r="A225" s="1">
        <v>56</v>
      </c>
      <c r="B225" s="1" t="s">
        <v>14</v>
      </c>
      <c r="C225" s="1" t="s">
        <v>295</v>
      </c>
      <c r="D225" s="1" t="s">
        <v>16</v>
      </c>
      <c r="E225" s="1" t="s">
        <v>17</v>
      </c>
      <c r="F225" s="1" t="s">
        <v>18</v>
      </c>
      <c r="G225" s="1" t="s">
        <v>368</v>
      </c>
      <c r="H225" s="1" t="s">
        <v>370</v>
      </c>
      <c r="I225" s="1" t="s">
        <v>21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0</v>
      </c>
      <c r="AJ225" s="1">
        <v>0</v>
      </c>
    </row>
    <row r="226" spans="1:36" hidden="1" x14ac:dyDescent="0.3">
      <c r="A226" s="1">
        <v>57</v>
      </c>
      <c r="B226" s="1" t="s">
        <v>14</v>
      </c>
      <c r="C226" s="1" t="s">
        <v>295</v>
      </c>
      <c r="D226" s="1" t="s">
        <v>16</v>
      </c>
      <c r="E226" s="1" t="s">
        <v>17</v>
      </c>
      <c r="F226" s="1" t="s">
        <v>18</v>
      </c>
      <c r="G226" s="1" t="s">
        <v>368</v>
      </c>
      <c r="H226" s="1" t="s">
        <v>371</v>
      </c>
      <c r="I226" s="1" t="s">
        <v>21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hidden="1" x14ac:dyDescent="0.3">
      <c r="A227" s="1">
        <v>58</v>
      </c>
      <c r="B227" s="1" t="s">
        <v>14</v>
      </c>
      <c r="C227" s="1" t="s">
        <v>295</v>
      </c>
      <c r="D227" s="1" t="s">
        <v>16</v>
      </c>
      <c r="E227" s="1" t="s">
        <v>17</v>
      </c>
      <c r="F227" s="1" t="s">
        <v>29</v>
      </c>
      <c r="G227" s="1" t="s">
        <v>372</v>
      </c>
      <c r="H227" s="1" t="s">
        <v>373</v>
      </c>
      <c r="I227" s="1" t="s">
        <v>26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hidden="1" x14ac:dyDescent="0.3">
      <c r="A228" s="1">
        <v>59</v>
      </c>
      <c r="B228" s="1" t="s">
        <v>14</v>
      </c>
      <c r="C228" s="1" t="s">
        <v>295</v>
      </c>
      <c r="D228" s="1" t="s">
        <v>16</v>
      </c>
      <c r="E228" s="1" t="s">
        <v>17</v>
      </c>
      <c r="F228" s="1" t="s">
        <v>29</v>
      </c>
      <c r="G228" s="1" t="s">
        <v>372</v>
      </c>
      <c r="H228" s="1" t="s">
        <v>374</v>
      </c>
      <c r="I228" s="1" t="s">
        <v>26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0</v>
      </c>
      <c r="AJ228" s="1">
        <v>0</v>
      </c>
    </row>
    <row r="229" spans="1:36" hidden="1" x14ac:dyDescent="0.3">
      <c r="A229" s="2"/>
      <c r="B229" s="2" t="s">
        <v>47</v>
      </c>
      <c r="C229" s="2" t="s">
        <v>295</v>
      </c>
      <c r="D229" s="2"/>
      <c r="E229" s="2"/>
      <c r="F229" s="2"/>
      <c r="G229" s="2"/>
      <c r="H229" s="2"/>
      <c r="I229" s="2"/>
      <c r="J229" s="2"/>
      <c r="K229" s="2">
        <v>48672</v>
      </c>
      <c r="L229" s="2">
        <v>48646</v>
      </c>
      <c r="M229" s="2">
        <v>5378254</v>
      </c>
      <c r="N229" s="2">
        <v>0</v>
      </c>
      <c r="O229" s="2">
        <v>0</v>
      </c>
      <c r="P229" s="2">
        <v>0</v>
      </c>
      <c r="Q229" s="2">
        <v>4000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5382254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5382254</v>
      </c>
      <c r="AJ229" s="2"/>
    </row>
    <row r="230" spans="1:36" hidden="1" x14ac:dyDescent="0.3">
      <c r="A230" s="1">
        <v>1</v>
      </c>
      <c r="B230" s="1" t="s">
        <v>14</v>
      </c>
      <c r="C230" s="1" t="s">
        <v>375</v>
      </c>
      <c r="D230" s="1" t="s">
        <v>16</v>
      </c>
      <c r="E230" s="1" t="s">
        <v>32</v>
      </c>
      <c r="F230" s="1" t="s">
        <v>118</v>
      </c>
      <c r="G230" s="1" t="s">
        <v>164</v>
      </c>
      <c r="H230" s="1" t="s">
        <v>376</v>
      </c>
      <c r="I230" s="1" t="s">
        <v>26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hidden="1" x14ac:dyDescent="0.3">
      <c r="A231" s="1">
        <v>2</v>
      </c>
      <c r="B231" s="1" t="s">
        <v>14</v>
      </c>
      <c r="C231" s="1" t="s">
        <v>375</v>
      </c>
      <c r="D231" s="1" t="s">
        <v>16</v>
      </c>
      <c r="E231" s="1" t="s">
        <v>17</v>
      </c>
      <c r="F231" s="1" t="s">
        <v>49</v>
      </c>
      <c r="G231" s="1" t="s">
        <v>63</v>
      </c>
      <c r="H231" s="1" t="s">
        <v>377</v>
      </c>
      <c r="I231" s="1" t="s">
        <v>49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hidden="1" x14ac:dyDescent="0.3">
      <c r="A232" s="1">
        <v>3</v>
      </c>
      <c r="B232" s="1" t="s">
        <v>14</v>
      </c>
      <c r="C232" s="1" t="s">
        <v>375</v>
      </c>
      <c r="D232" s="1" t="s">
        <v>16</v>
      </c>
      <c r="E232" s="1" t="s">
        <v>17</v>
      </c>
      <c r="F232" s="1" t="s">
        <v>29</v>
      </c>
      <c r="G232" s="1" t="s">
        <v>61</v>
      </c>
      <c r="H232" s="1" t="s">
        <v>378</v>
      </c>
      <c r="I232" s="1" t="s">
        <v>26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hidden="1" x14ac:dyDescent="0.3">
      <c r="A233" s="1">
        <v>4</v>
      </c>
      <c r="B233" s="1" t="s">
        <v>14</v>
      </c>
      <c r="C233" s="1" t="s">
        <v>375</v>
      </c>
      <c r="D233" s="1" t="s">
        <v>16</v>
      </c>
      <c r="E233" s="1" t="s">
        <v>17</v>
      </c>
      <c r="F233" s="1" t="s">
        <v>29</v>
      </c>
      <c r="G233" s="1" t="s">
        <v>61</v>
      </c>
      <c r="H233" s="1" t="s">
        <v>379</v>
      </c>
      <c r="I233" s="1" t="s">
        <v>26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hidden="1" x14ac:dyDescent="0.3">
      <c r="A234" s="1">
        <v>5</v>
      </c>
      <c r="B234" s="1" t="s">
        <v>14</v>
      </c>
      <c r="C234" s="1" t="s">
        <v>375</v>
      </c>
      <c r="D234" s="1" t="s">
        <v>16</v>
      </c>
      <c r="E234" s="1" t="s">
        <v>17</v>
      </c>
      <c r="F234" s="1" t="s">
        <v>29</v>
      </c>
      <c r="G234" s="1" t="s">
        <v>61</v>
      </c>
      <c r="H234" s="1" t="s">
        <v>380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hidden="1" x14ac:dyDescent="0.3">
      <c r="A235" s="1">
        <v>6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29</v>
      </c>
      <c r="G235" s="1" t="s">
        <v>61</v>
      </c>
      <c r="H235" s="1" t="s">
        <v>381</v>
      </c>
      <c r="I235" s="1" t="s">
        <v>26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hidden="1" x14ac:dyDescent="0.3">
      <c r="A236" s="1">
        <v>7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18</v>
      </c>
      <c r="G236" s="1" t="s">
        <v>69</v>
      </c>
      <c r="H236" s="1" t="s">
        <v>382</v>
      </c>
      <c r="I236" s="1" t="s">
        <v>21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hidden="1" x14ac:dyDescent="0.3">
      <c r="A237" s="1">
        <v>8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29</v>
      </c>
      <c r="G237" s="1" t="s">
        <v>61</v>
      </c>
      <c r="H237" s="1" t="s">
        <v>383</v>
      </c>
      <c r="I237" s="1" t="s">
        <v>26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hidden="1" x14ac:dyDescent="0.3">
      <c r="A238" s="1">
        <v>9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29</v>
      </c>
      <c r="G238" s="1" t="s">
        <v>61</v>
      </c>
      <c r="H238" s="1" t="s">
        <v>384</v>
      </c>
      <c r="I238" s="1" t="s">
        <v>26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hidden="1" x14ac:dyDescent="0.3">
      <c r="A239" s="1">
        <v>10</v>
      </c>
      <c r="B239" s="1" t="s">
        <v>14</v>
      </c>
      <c r="C239" s="1" t="s">
        <v>375</v>
      </c>
      <c r="D239" s="1" t="s">
        <v>16</v>
      </c>
      <c r="E239" s="1" t="s">
        <v>17</v>
      </c>
      <c r="F239" s="1" t="s">
        <v>29</v>
      </c>
      <c r="G239" s="1" t="s">
        <v>61</v>
      </c>
      <c r="H239" s="1" t="s">
        <v>385</v>
      </c>
      <c r="I239" s="1" t="s">
        <v>26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hidden="1" x14ac:dyDescent="0.3">
      <c r="A240" s="1">
        <v>11</v>
      </c>
      <c r="B240" s="1" t="s">
        <v>14</v>
      </c>
      <c r="C240" s="1" t="s">
        <v>375</v>
      </c>
      <c r="D240" s="1" t="s">
        <v>16</v>
      </c>
      <c r="E240" s="1" t="s">
        <v>17</v>
      </c>
      <c r="F240" s="1" t="s">
        <v>18</v>
      </c>
      <c r="G240" s="1" t="s">
        <v>19</v>
      </c>
      <c r="H240" s="1" t="s">
        <v>386</v>
      </c>
      <c r="I240" s="1" t="s">
        <v>198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hidden="1" x14ac:dyDescent="0.3">
      <c r="A241" s="1">
        <v>12</v>
      </c>
      <c r="B241" s="1" t="s">
        <v>14</v>
      </c>
      <c r="C241" s="1" t="s">
        <v>375</v>
      </c>
      <c r="D241" s="1" t="s">
        <v>572</v>
      </c>
      <c r="E241" s="1" t="s">
        <v>17</v>
      </c>
      <c r="F241" s="1" t="s">
        <v>29</v>
      </c>
      <c r="G241" s="1" t="s">
        <v>79</v>
      </c>
      <c r="H241" s="1" t="s">
        <v>388</v>
      </c>
      <c r="I241" s="1" t="s">
        <v>26</v>
      </c>
      <c r="J241" s="1">
        <v>25</v>
      </c>
      <c r="K241" s="1">
        <v>1283</v>
      </c>
      <c r="L241" s="1">
        <v>1283</v>
      </c>
      <c r="M241" s="1">
        <v>140000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140000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140000</v>
      </c>
      <c r="AJ241" s="1">
        <v>109</v>
      </c>
    </row>
    <row r="242" spans="1:36" hidden="1" x14ac:dyDescent="0.3">
      <c r="A242" s="1">
        <v>13</v>
      </c>
      <c r="B242" s="1" t="s">
        <v>14</v>
      </c>
      <c r="C242" s="1" t="s">
        <v>375</v>
      </c>
      <c r="D242" s="1" t="s">
        <v>572</v>
      </c>
      <c r="E242" s="1" t="s">
        <v>17</v>
      </c>
      <c r="F242" s="1" t="s">
        <v>18</v>
      </c>
      <c r="G242" s="1" t="s">
        <v>104</v>
      </c>
      <c r="H242" s="1" t="s">
        <v>390</v>
      </c>
      <c r="I242" s="1" t="s">
        <v>21</v>
      </c>
      <c r="J242" s="1">
        <v>17</v>
      </c>
      <c r="K242" s="1">
        <v>2109</v>
      </c>
      <c r="L242" s="1">
        <v>2109</v>
      </c>
      <c r="M242" s="1">
        <v>230000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230000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230000</v>
      </c>
      <c r="AJ242" s="1">
        <v>109</v>
      </c>
    </row>
    <row r="243" spans="1:36" hidden="1" x14ac:dyDescent="0.3">
      <c r="A243" s="1">
        <v>14</v>
      </c>
      <c r="B243" s="1" t="s">
        <v>14</v>
      </c>
      <c r="C243" s="1" t="s">
        <v>375</v>
      </c>
      <c r="D243" s="1" t="s">
        <v>391</v>
      </c>
      <c r="E243" s="1" t="s">
        <v>17</v>
      </c>
      <c r="F243" s="1" t="s">
        <v>29</v>
      </c>
      <c r="G243" s="1" t="s">
        <v>30</v>
      </c>
      <c r="H243" s="1" t="s">
        <v>392</v>
      </c>
      <c r="I243" s="1" t="s">
        <v>21</v>
      </c>
      <c r="J243" s="1">
        <v>20</v>
      </c>
      <c r="K243" s="1">
        <v>2644</v>
      </c>
      <c r="L243" s="1">
        <v>2644</v>
      </c>
      <c r="M243" s="1">
        <v>360000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360000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360000</v>
      </c>
      <c r="AJ243" s="1">
        <v>136</v>
      </c>
    </row>
    <row r="244" spans="1:36" hidden="1" x14ac:dyDescent="0.3">
      <c r="A244" s="1">
        <v>15</v>
      </c>
      <c r="B244" s="1" t="s">
        <v>14</v>
      </c>
      <c r="C244" s="1" t="s">
        <v>375</v>
      </c>
      <c r="D244" s="1" t="s">
        <v>16</v>
      </c>
      <c r="E244" s="1" t="s">
        <v>17</v>
      </c>
      <c r="F244" s="1" t="s">
        <v>29</v>
      </c>
      <c r="G244" s="1" t="s">
        <v>195</v>
      </c>
      <c r="H244" s="1" t="s">
        <v>393</v>
      </c>
      <c r="I244" s="1" t="s">
        <v>26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hidden="1" x14ac:dyDescent="0.3">
      <c r="A245" s="1">
        <v>16</v>
      </c>
      <c r="B245" s="1" t="s">
        <v>14</v>
      </c>
      <c r="C245" s="1" t="s">
        <v>375</v>
      </c>
      <c r="D245" s="1" t="s">
        <v>402</v>
      </c>
      <c r="E245" s="1" t="s">
        <v>17</v>
      </c>
      <c r="F245" s="1" t="s">
        <v>29</v>
      </c>
      <c r="G245" s="1" t="s">
        <v>30</v>
      </c>
      <c r="H245" s="1" t="s">
        <v>395</v>
      </c>
      <c r="I245" s="1" t="s">
        <v>26</v>
      </c>
      <c r="J245" s="1">
        <v>20</v>
      </c>
      <c r="K245" s="1">
        <v>2805</v>
      </c>
      <c r="L245" s="1">
        <v>2805</v>
      </c>
      <c r="M245" s="1">
        <v>314000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314000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314000</v>
      </c>
      <c r="AJ245" s="1">
        <v>111</v>
      </c>
    </row>
    <row r="246" spans="1:36" hidden="1" x14ac:dyDescent="0.3">
      <c r="A246" s="1">
        <v>17</v>
      </c>
      <c r="B246" s="1" t="s">
        <v>14</v>
      </c>
      <c r="C246" s="1" t="s">
        <v>375</v>
      </c>
      <c r="D246" s="1" t="s">
        <v>16</v>
      </c>
      <c r="E246" s="1" t="s">
        <v>17</v>
      </c>
      <c r="F246" s="1" t="s">
        <v>37</v>
      </c>
      <c r="G246" s="1" t="s">
        <v>83</v>
      </c>
      <c r="H246" s="1" t="s">
        <v>396</v>
      </c>
      <c r="I246" s="1" t="s">
        <v>198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0</v>
      </c>
      <c r="AJ246" s="1">
        <v>0</v>
      </c>
    </row>
    <row r="247" spans="1:36" hidden="1" x14ac:dyDescent="0.3">
      <c r="A247" s="1">
        <v>18</v>
      </c>
      <c r="B247" s="1" t="s">
        <v>14</v>
      </c>
      <c r="C247" s="1" t="s">
        <v>375</v>
      </c>
      <c r="D247" s="1" t="s">
        <v>16</v>
      </c>
      <c r="E247" s="1" t="s">
        <v>17</v>
      </c>
      <c r="F247" s="1" t="s">
        <v>37</v>
      </c>
      <c r="G247" s="1" t="s">
        <v>38</v>
      </c>
      <c r="H247" s="1" t="s">
        <v>397</v>
      </c>
      <c r="I247" s="1" t="s">
        <v>21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0</v>
      </c>
      <c r="AJ247" s="1">
        <v>0</v>
      </c>
    </row>
    <row r="248" spans="1:36" hidden="1" x14ac:dyDescent="0.3">
      <c r="A248" s="1">
        <v>19</v>
      </c>
      <c r="B248" s="1" t="s">
        <v>14</v>
      </c>
      <c r="C248" s="1" t="s">
        <v>375</v>
      </c>
      <c r="D248" s="1" t="s">
        <v>572</v>
      </c>
      <c r="E248" s="1" t="s">
        <v>17</v>
      </c>
      <c r="F248" s="1" t="s">
        <v>49</v>
      </c>
      <c r="G248" s="1" t="s">
        <v>101</v>
      </c>
      <c r="H248" s="1" t="s">
        <v>399</v>
      </c>
      <c r="I248" s="1" t="s">
        <v>49</v>
      </c>
      <c r="J248" s="1">
        <v>11</v>
      </c>
      <c r="K248" s="1">
        <v>1107</v>
      </c>
      <c r="L248" s="1">
        <v>1107</v>
      </c>
      <c r="M248" s="1">
        <v>34902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34902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34902</v>
      </c>
      <c r="AJ248" s="1">
        <v>31</v>
      </c>
    </row>
    <row r="249" spans="1:36" hidden="1" x14ac:dyDescent="0.3">
      <c r="A249" s="1">
        <v>20</v>
      </c>
      <c r="B249" s="1" t="s">
        <v>14</v>
      </c>
      <c r="C249" s="1" t="s">
        <v>375</v>
      </c>
      <c r="D249" s="1" t="s">
        <v>400</v>
      </c>
      <c r="E249" s="1" t="s">
        <v>17</v>
      </c>
      <c r="F249" s="1" t="s">
        <v>29</v>
      </c>
      <c r="G249" s="1" t="s">
        <v>61</v>
      </c>
      <c r="H249" s="1" t="s">
        <v>401</v>
      </c>
      <c r="I249" s="1" t="s">
        <v>26</v>
      </c>
      <c r="J249" s="1">
        <v>22</v>
      </c>
      <c r="K249" s="1">
        <v>3138</v>
      </c>
      <c r="L249" s="1">
        <v>3138</v>
      </c>
      <c r="M249" s="1">
        <v>360000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360000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360000</v>
      </c>
      <c r="AJ249" s="1">
        <v>114</v>
      </c>
    </row>
    <row r="250" spans="1:36" hidden="1" x14ac:dyDescent="0.3">
      <c r="A250" s="1">
        <v>21</v>
      </c>
      <c r="B250" s="1" t="s">
        <v>14</v>
      </c>
      <c r="C250" s="1" t="s">
        <v>375</v>
      </c>
      <c r="D250" s="1" t="s">
        <v>416</v>
      </c>
      <c r="E250" s="1" t="s">
        <v>17</v>
      </c>
      <c r="F250" s="1" t="s">
        <v>18</v>
      </c>
      <c r="G250" s="1" t="s">
        <v>69</v>
      </c>
      <c r="H250" s="1" t="s">
        <v>403</v>
      </c>
      <c r="I250" s="1" t="s">
        <v>21</v>
      </c>
      <c r="J250" s="1">
        <v>21</v>
      </c>
      <c r="K250" s="1">
        <v>1240</v>
      </c>
      <c r="L250" s="1">
        <v>1240</v>
      </c>
      <c r="M250" s="1">
        <v>210000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210000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210000</v>
      </c>
      <c r="AJ250" s="1">
        <v>169</v>
      </c>
    </row>
    <row r="251" spans="1:36" hidden="1" x14ac:dyDescent="0.3">
      <c r="A251" s="1">
        <v>22</v>
      </c>
      <c r="B251" s="1" t="s">
        <v>14</v>
      </c>
      <c r="C251" s="1" t="s">
        <v>375</v>
      </c>
      <c r="D251" s="1" t="s">
        <v>394</v>
      </c>
      <c r="E251" s="1" t="s">
        <v>17</v>
      </c>
      <c r="F251" s="1" t="s">
        <v>29</v>
      </c>
      <c r="G251" s="1" t="s">
        <v>129</v>
      </c>
      <c r="H251" s="1" t="s">
        <v>405</v>
      </c>
      <c r="I251" s="1" t="s">
        <v>21</v>
      </c>
      <c r="J251" s="1">
        <v>21</v>
      </c>
      <c r="K251" s="1">
        <v>2413</v>
      </c>
      <c r="L251" s="1">
        <v>2413</v>
      </c>
      <c r="M251" s="1">
        <v>380000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380000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380000</v>
      </c>
      <c r="AJ251" s="1">
        <v>157</v>
      </c>
    </row>
    <row r="252" spans="1:36" hidden="1" x14ac:dyDescent="0.3">
      <c r="A252" s="1">
        <v>23</v>
      </c>
      <c r="B252" s="1" t="s">
        <v>14</v>
      </c>
      <c r="C252" s="1" t="s">
        <v>375</v>
      </c>
      <c r="D252" s="1" t="s">
        <v>406</v>
      </c>
      <c r="E252" s="1" t="s">
        <v>17</v>
      </c>
      <c r="F252" s="1" t="s">
        <v>29</v>
      </c>
      <c r="G252" s="1" t="s">
        <v>61</v>
      </c>
      <c r="H252" s="1" t="s">
        <v>407</v>
      </c>
      <c r="I252" s="1" t="s">
        <v>26</v>
      </c>
      <c r="J252" s="1">
        <v>21</v>
      </c>
      <c r="K252" s="1">
        <v>2828</v>
      </c>
      <c r="L252" s="1">
        <v>2828</v>
      </c>
      <c r="M252" s="1">
        <v>360000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360000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360000</v>
      </c>
      <c r="AJ252" s="1">
        <v>127</v>
      </c>
    </row>
    <row r="253" spans="1:36" hidden="1" x14ac:dyDescent="0.3">
      <c r="A253" s="1">
        <v>24</v>
      </c>
      <c r="B253" s="1" t="s">
        <v>14</v>
      </c>
      <c r="C253" s="1" t="s">
        <v>375</v>
      </c>
      <c r="D253" s="1" t="s">
        <v>574</v>
      </c>
      <c r="E253" s="1" t="s">
        <v>17</v>
      </c>
      <c r="F253" s="1" t="s">
        <v>29</v>
      </c>
      <c r="G253" s="1" t="s">
        <v>61</v>
      </c>
      <c r="H253" s="1" t="s">
        <v>409</v>
      </c>
      <c r="I253" s="1" t="s">
        <v>26</v>
      </c>
      <c r="J253" s="1">
        <v>21</v>
      </c>
      <c r="K253" s="1">
        <v>2560</v>
      </c>
      <c r="L253" s="1">
        <v>2560</v>
      </c>
      <c r="M253" s="1">
        <v>280000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280000</v>
      </c>
      <c r="X253" s="1">
        <v>0</v>
      </c>
      <c r="Y253" s="1">
        <v>0</v>
      </c>
      <c r="Z253" s="1">
        <v>2800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2800</v>
      </c>
      <c r="AI253" s="7">
        <v>282800</v>
      </c>
      <c r="AJ253" s="1">
        <v>109</v>
      </c>
    </row>
    <row r="254" spans="1:36" hidden="1" x14ac:dyDescent="0.3">
      <c r="A254" s="1">
        <v>25</v>
      </c>
      <c r="B254" s="1" t="s">
        <v>14</v>
      </c>
      <c r="C254" s="1" t="s">
        <v>375</v>
      </c>
      <c r="D254" s="1" t="s">
        <v>90</v>
      </c>
      <c r="E254" s="1" t="s">
        <v>17</v>
      </c>
      <c r="F254" s="1" t="s">
        <v>29</v>
      </c>
      <c r="G254" s="1" t="s">
        <v>61</v>
      </c>
      <c r="H254" s="1" t="s">
        <v>411</v>
      </c>
      <c r="I254" s="1" t="s">
        <v>26</v>
      </c>
      <c r="J254" s="1">
        <v>20</v>
      </c>
      <c r="K254" s="1">
        <v>1357</v>
      </c>
      <c r="L254" s="1">
        <v>1357</v>
      </c>
      <c r="M254" s="1">
        <v>180000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180000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180000</v>
      </c>
      <c r="AJ254" s="1">
        <v>132</v>
      </c>
    </row>
    <row r="255" spans="1:36" hidden="1" x14ac:dyDescent="0.3">
      <c r="A255" s="1">
        <v>26</v>
      </c>
      <c r="B255" s="1" t="s">
        <v>14</v>
      </c>
      <c r="C255" s="1" t="s">
        <v>375</v>
      </c>
      <c r="D255" s="1" t="s">
        <v>412</v>
      </c>
      <c r="E255" s="1" t="s">
        <v>17</v>
      </c>
      <c r="F255" s="1" t="s">
        <v>29</v>
      </c>
      <c r="G255" s="1" t="s">
        <v>61</v>
      </c>
      <c r="H255" s="1" t="s">
        <v>413</v>
      </c>
      <c r="I255" s="1" t="s">
        <v>26</v>
      </c>
      <c r="J255" s="1">
        <v>21</v>
      </c>
      <c r="K255" s="1">
        <v>1296</v>
      </c>
      <c r="L255" s="1">
        <v>1296</v>
      </c>
      <c r="M255" s="1">
        <v>240000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240000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240000</v>
      </c>
      <c r="AJ255" s="1">
        <v>185</v>
      </c>
    </row>
    <row r="256" spans="1:36" hidden="1" x14ac:dyDescent="0.3">
      <c r="A256" s="1">
        <v>27</v>
      </c>
      <c r="B256" s="1" t="s">
        <v>14</v>
      </c>
      <c r="C256" s="1" t="s">
        <v>375</v>
      </c>
      <c r="D256" s="1" t="s">
        <v>414</v>
      </c>
      <c r="E256" s="1" t="s">
        <v>32</v>
      </c>
      <c r="F256" s="1" t="s">
        <v>29</v>
      </c>
      <c r="G256" s="1" t="s">
        <v>33</v>
      </c>
      <c r="H256" s="1" t="s">
        <v>415</v>
      </c>
      <c r="I256" s="1" t="s">
        <v>26</v>
      </c>
      <c r="J256" s="1">
        <v>21</v>
      </c>
      <c r="K256" s="1">
        <v>3080</v>
      </c>
      <c r="L256" s="1">
        <v>3080</v>
      </c>
      <c r="M256" s="1">
        <v>400000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16000</v>
      </c>
      <c r="T256" s="1">
        <v>0</v>
      </c>
      <c r="U256" s="1">
        <v>0</v>
      </c>
      <c r="V256" s="1">
        <v>0</v>
      </c>
      <c r="W256" s="7">
        <v>416000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416000</v>
      </c>
      <c r="AJ256" s="1">
        <v>129</v>
      </c>
    </row>
    <row r="257" spans="1:36" hidden="1" x14ac:dyDescent="0.3">
      <c r="A257" s="1">
        <v>28</v>
      </c>
      <c r="B257" s="1" t="s">
        <v>14</v>
      </c>
      <c r="C257" s="1" t="s">
        <v>375</v>
      </c>
      <c r="D257" s="1" t="s">
        <v>16</v>
      </c>
      <c r="E257" s="1" t="s">
        <v>17</v>
      </c>
      <c r="F257" s="1" t="s">
        <v>37</v>
      </c>
      <c r="G257" s="1" t="s">
        <v>123</v>
      </c>
      <c r="H257" s="1" t="s">
        <v>417</v>
      </c>
      <c r="I257" s="1" t="s">
        <v>21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0</v>
      </c>
      <c r="AJ257" s="1">
        <v>0</v>
      </c>
    </row>
    <row r="258" spans="1:36" hidden="1" x14ac:dyDescent="0.3">
      <c r="A258" s="1">
        <v>29</v>
      </c>
      <c r="B258" s="1" t="s">
        <v>14</v>
      </c>
      <c r="C258" s="1" t="s">
        <v>375</v>
      </c>
      <c r="D258" s="1" t="s">
        <v>16</v>
      </c>
      <c r="E258" s="1" t="s">
        <v>17</v>
      </c>
      <c r="F258" s="1" t="s">
        <v>29</v>
      </c>
      <c r="G258" s="1" t="s">
        <v>144</v>
      </c>
      <c r="H258" s="1" t="s">
        <v>418</v>
      </c>
      <c r="I258" s="1" t="s">
        <v>21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0</v>
      </c>
      <c r="AJ258" s="1">
        <v>0</v>
      </c>
    </row>
    <row r="259" spans="1:36" hidden="1" x14ac:dyDescent="0.3">
      <c r="A259" s="1">
        <v>30</v>
      </c>
      <c r="B259" s="1" t="s">
        <v>14</v>
      </c>
      <c r="C259" s="1" t="s">
        <v>375</v>
      </c>
      <c r="D259" s="1" t="s">
        <v>16</v>
      </c>
      <c r="E259" s="1" t="s">
        <v>17</v>
      </c>
      <c r="F259" s="1" t="s">
        <v>29</v>
      </c>
      <c r="G259" s="1" t="s">
        <v>61</v>
      </c>
      <c r="H259" s="1" t="s">
        <v>419</v>
      </c>
      <c r="I259" s="1" t="s">
        <v>26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0</v>
      </c>
      <c r="AJ259" s="1">
        <v>0</v>
      </c>
    </row>
    <row r="260" spans="1:36" hidden="1" x14ac:dyDescent="0.3">
      <c r="A260" s="1">
        <v>31</v>
      </c>
      <c r="B260" s="1" t="s">
        <v>14</v>
      </c>
      <c r="C260" s="1" t="s">
        <v>375</v>
      </c>
      <c r="D260" s="1" t="s">
        <v>16</v>
      </c>
      <c r="E260" s="1" t="s">
        <v>17</v>
      </c>
      <c r="F260" s="1" t="s">
        <v>29</v>
      </c>
      <c r="G260" s="1" t="s">
        <v>61</v>
      </c>
      <c r="H260" s="1" t="s">
        <v>420</v>
      </c>
      <c r="I260" s="1" t="s">
        <v>26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0</v>
      </c>
      <c r="AJ260" s="1">
        <v>0</v>
      </c>
    </row>
    <row r="261" spans="1:36" hidden="1" x14ac:dyDescent="0.3">
      <c r="A261" s="1">
        <v>32</v>
      </c>
      <c r="B261" s="1" t="s">
        <v>14</v>
      </c>
      <c r="C261" s="1" t="s">
        <v>375</v>
      </c>
      <c r="D261" s="1" t="s">
        <v>16</v>
      </c>
      <c r="E261" s="1" t="s">
        <v>17</v>
      </c>
      <c r="F261" s="1" t="s">
        <v>29</v>
      </c>
      <c r="G261" s="1" t="s">
        <v>44</v>
      </c>
      <c r="H261" s="1" t="s">
        <v>421</v>
      </c>
      <c r="I261" s="1" t="s">
        <v>21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0</v>
      </c>
      <c r="AJ261" s="1">
        <v>0</v>
      </c>
    </row>
    <row r="262" spans="1:36" hidden="1" x14ac:dyDescent="0.3">
      <c r="A262" s="1">
        <v>33</v>
      </c>
      <c r="B262" s="1" t="s">
        <v>14</v>
      </c>
      <c r="C262" s="1" t="s">
        <v>375</v>
      </c>
      <c r="D262" s="1" t="s">
        <v>16</v>
      </c>
      <c r="E262" s="1" t="s">
        <v>17</v>
      </c>
      <c r="F262" s="1" t="s">
        <v>29</v>
      </c>
      <c r="G262" s="1" t="s">
        <v>44</v>
      </c>
      <c r="H262" s="1" t="s">
        <v>422</v>
      </c>
      <c r="I262" s="1" t="s">
        <v>21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0</v>
      </c>
      <c r="AJ262" s="1">
        <v>0</v>
      </c>
    </row>
    <row r="263" spans="1:36" hidden="1" x14ac:dyDescent="0.3">
      <c r="A263" s="1">
        <v>34</v>
      </c>
      <c r="B263" s="1" t="s">
        <v>14</v>
      </c>
      <c r="C263" s="1" t="s">
        <v>375</v>
      </c>
      <c r="D263" s="1" t="s">
        <v>16</v>
      </c>
      <c r="E263" s="1" t="s">
        <v>17</v>
      </c>
      <c r="F263" s="1" t="s">
        <v>18</v>
      </c>
      <c r="G263" s="1" t="s">
        <v>368</v>
      </c>
      <c r="H263" s="1" t="s">
        <v>423</v>
      </c>
      <c r="I263" s="1" t="s">
        <v>21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hidden="1" x14ac:dyDescent="0.3">
      <c r="A264" s="1">
        <v>35</v>
      </c>
      <c r="B264" s="1" t="s">
        <v>14</v>
      </c>
      <c r="C264" s="1" t="s">
        <v>375</v>
      </c>
      <c r="D264" s="1" t="s">
        <v>16</v>
      </c>
      <c r="E264" s="1" t="s">
        <v>17</v>
      </c>
      <c r="F264" s="1" t="s">
        <v>18</v>
      </c>
      <c r="G264" s="1" t="s">
        <v>368</v>
      </c>
      <c r="H264" s="1" t="s">
        <v>424</v>
      </c>
      <c r="I264" s="1" t="s">
        <v>21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hidden="1" x14ac:dyDescent="0.3">
      <c r="A265" s="1">
        <v>36</v>
      </c>
      <c r="B265" s="1" t="s">
        <v>14</v>
      </c>
      <c r="C265" s="1" t="s">
        <v>375</v>
      </c>
      <c r="D265" s="1" t="s">
        <v>16</v>
      </c>
      <c r="E265" s="1" t="s">
        <v>17</v>
      </c>
      <c r="F265" s="1" t="s">
        <v>18</v>
      </c>
      <c r="G265" s="1" t="s">
        <v>368</v>
      </c>
      <c r="H265" s="1" t="s">
        <v>425</v>
      </c>
      <c r="I265" s="1" t="s">
        <v>21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0</v>
      </c>
      <c r="AJ265" s="1">
        <v>0</v>
      </c>
    </row>
    <row r="266" spans="1:36" hidden="1" x14ac:dyDescent="0.3">
      <c r="A266" s="2"/>
      <c r="B266" s="2" t="s">
        <v>47</v>
      </c>
      <c r="C266" s="2" t="s">
        <v>375</v>
      </c>
      <c r="D266" s="2"/>
      <c r="E266" s="2"/>
      <c r="F266" s="2"/>
      <c r="G266" s="2"/>
      <c r="H266" s="2"/>
      <c r="I266" s="2"/>
      <c r="J266" s="2"/>
      <c r="K266" s="2">
        <v>27860</v>
      </c>
      <c r="L266" s="2">
        <v>27860</v>
      </c>
      <c r="M266" s="2">
        <v>3488902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16000</v>
      </c>
      <c r="T266" s="2">
        <v>0</v>
      </c>
      <c r="U266" s="2">
        <v>0</v>
      </c>
      <c r="V266" s="2">
        <v>0</v>
      </c>
      <c r="W266" s="2">
        <v>3504902</v>
      </c>
      <c r="X266" s="2">
        <v>0</v>
      </c>
      <c r="Y266" s="2">
        <v>0</v>
      </c>
      <c r="Z266" s="2">
        <v>2800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2800</v>
      </c>
      <c r="AI266" s="2">
        <v>3507702</v>
      </c>
      <c r="AJ266" s="2"/>
    </row>
    <row r="267" spans="1:36" hidden="1" x14ac:dyDescent="0.3">
      <c r="A267" s="1">
        <v>1</v>
      </c>
      <c r="B267" s="1" t="s">
        <v>14</v>
      </c>
      <c r="C267" s="1" t="s">
        <v>426</v>
      </c>
      <c r="D267" s="1" t="s">
        <v>16</v>
      </c>
      <c r="E267" s="1" t="s">
        <v>17</v>
      </c>
      <c r="F267" s="1" t="s">
        <v>29</v>
      </c>
      <c r="G267" s="1" t="s">
        <v>61</v>
      </c>
      <c r="H267" s="1" t="s">
        <v>427</v>
      </c>
      <c r="I267" s="1" t="s">
        <v>26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hidden="1" x14ac:dyDescent="0.3">
      <c r="A268" s="1">
        <v>2</v>
      </c>
      <c r="B268" s="1" t="s">
        <v>14</v>
      </c>
      <c r="C268" s="1" t="s">
        <v>426</v>
      </c>
      <c r="D268" s="1" t="s">
        <v>16</v>
      </c>
      <c r="E268" s="1" t="s">
        <v>17</v>
      </c>
      <c r="F268" s="1" t="s">
        <v>18</v>
      </c>
      <c r="G268" s="1" t="s">
        <v>19</v>
      </c>
      <c r="H268" s="1" t="s">
        <v>428</v>
      </c>
      <c r="I268" s="1" t="s">
        <v>21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hidden="1" x14ac:dyDescent="0.3">
      <c r="A269" s="1">
        <v>3</v>
      </c>
      <c r="B269" s="1" t="s">
        <v>14</v>
      </c>
      <c r="C269" s="1" t="s">
        <v>426</v>
      </c>
      <c r="D269" s="1" t="s">
        <v>16</v>
      </c>
      <c r="E269" s="1" t="s">
        <v>17</v>
      </c>
      <c r="F269" s="1" t="s">
        <v>29</v>
      </c>
      <c r="G269" s="1" t="s">
        <v>61</v>
      </c>
      <c r="H269" s="1" t="s">
        <v>429</v>
      </c>
      <c r="I269" s="1" t="s">
        <v>26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hidden="1" x14ac:dyDescent="0.3">
      <c r="A270" s="1">
        <v>4</v>
      </c>
      <c r="B270" s="1" t="s">
        <v>14</v>
      </c>
      <c r="C270" s="1" t="s">
        <v>426</v>
      </c>
      <c r="D270" s="1" t="s">
        <v>16</v>
      </c>
      <c r="E270" s="1" t="s">
        <v>17</v>
      </c>
      <c r="F270" s="1" t="s">
        <v>29</v>
      </c>
      <c r="G270" s="1" t="s">
        <v>61</v>
      </c>
      <c r="H270" s="1" t="s">
        <v>430</v>
      </c>
      <c r="I270" s="1" t="s">
        <v>26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0</v>
      </c>
      <c r="AJ270" s="1">
        <v>0</v>
      </c>
    </row>
    <row r="271" spans="1:36" hidden="1" x14ac:dyDescent="0.3">
      <c r="A271" s="1">
        <v>5</v>
      </c>
      <c r="B271" s="1" t="s">
        <v>14</v>
      </c>
      <c r="C271" s="1" t="s">
        <v>426</v>
      </c>
      <c r="D271" s="1" t="s">
        <v>16</v>
      </c>
      <c r="E271" s="1" t="s">
        <v>17</v>
      </c>
      <c r="F271" s="1" t="s">
        <v>29</v>
      </c>
      <c r="G271" s="1" t="s">
        <v>61</v>
      </c>
      <c r="H271" s="1" t="s">
        <v>431</v>
      </c>
      <c r="I271" s="1" t="s">
        <v>26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0</v>
      </c>
      <c r="AJ271" s="1">
        <v>0</v>
      </c>
    </row>
    <row r="272" spans="1:36" hidden="1" x14ac:dyDescent="0.3">
      <c r="A272" s="1">
        <v>6</v>
      </c>
      <c r="B272" s="1" t="s">
        <v>14</v>
      </c>
      <c r="C272" s="1" t="s">
        <v>426</v>
      </c>
      <c r="D272" s="1" t="s">
        <v>16</v>
      </c>
      <c r="E272" s="1" t="s">
        <v>17</v>
      </c>
      <c r="F272" s="1" t="s">
        <v>29</v>
      </c>
      <c r="G272" s="1" t="s">
        <v>61</v>
      </c>
      <c r="H272" s="1" t="s">
        <v>432</v>
      </c>
      <c r="I272" s="1" t="s">
        <v>26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0</v>
      </c>
      <c r="AJ272" s="1">
        <v>0</v>
      </c>
    </row>
    <row r="273" spans="1:36" hidden="1" x14ac:dyDescent="0.3">
      <c r="A273" s="1">
        <v>7</v>
      </c>
      <c r="B273" s="1" t="s">
        <v>14</v>
      </c>
      <c r="C273" s="1" t="s">
        <v>426</v>
      </c>
      <c r="D273" s="1" t="s">
        <v>16</v>
      </c>
      <c r="E273" s="1" t="s">
        <v>17</v>
      </c>
      <c r="F273" s="1" t="s">
        <v>18</v>
      </c>
      <c r="G273" s="1" t="s">
        <v>69</v>
      </c>
      <c r="H273" s="1" t="s">
        <v>433</v>
      </c>
      <c r="I273" s="1" t="s">
        <v>21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0</v>
      </c>
      <c r="AJ273" s="1">
        <v>0</v>
      </c>
    </row>
    <row r="274" spans="1:36" hidden="1" x14ac:dyDescent="0.3">
      <c r="A274" s="1">
        <v>8</v>
      </c>
      <c r="B274" s="1" t="s">
        <v>14</v>
      </c>
      <c r="C274" s="1" t="s">
        <v>426</v>
      </c>
      <c r="D274" s="1" t="s">
        <v>436</v>
      </c>
      <c r="E274" s="1" t="s">
        <v>17</v>
      </c>
      <c r="F274" s="1" t="s">
        <v>29</v>
      </c>
      <c r="G274" s="1" t="s">
        <v>79</v>
      </c>
      <c r="H274" s="1" t="s">
        <v>435</v>
      </c>
      <c r="I274" s="1" t="s">
        <v>26</v>
      </c>
      <c r="J274" s="1">
        <v>21</v>
      </c>
      <c r="K274" s="1">
        <v>1953</v>
      </c>
      <c r="L274" s="1">
        <v>1953</v>
      </c>
      <c r="M274" s="1">
        <v>200000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200000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200000</v>
      </c>
      <c r="AJ274" s="1">
        <v>102</v>
      </c>
    </row>
    <row r="275" spans="1:36" hidden="1" x14ac:dyDescent="0.3">
      <c r="A275" s="1">
        <v>9</v>
      </c>
      <c r="B275" s="1" t="s">
        <v>14</v>
      </c>
      <c r="C275" s="1" t="s">
        <v>426</v>
      </c>
      <c r="D275" s="1" t="s">
        <v>575</v>
      </c>
      <c r="E275" s="1" t="s">
        <v>17</v>
      </c>
      <c r="F275" s="1" t="s">
        <v>29</v>
      </c>
      <c r="G275" s="1" t="s">
        <v>61</v>
      </c>
      <c r="H275" s="1" t="s">
        <v>437</v>
      </c>
      <c r="I275" s="1" t="s">
        <v>26</v>
      </c>
      <c r="J275" s="1">
        <v>26</v>
      </c>
      <c r="K275" s="1">
        <v>2861</v>
      </c>
      <c r="L275" s="1">
        <v>2861</v>
      </c>
      <c r="M275" s="1">
        <v>326000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326000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326000</v>
      </c>
      <c r="AJ275" s="1">
        <v>113</v>
      </c>
    </row>
    <row r="276" spans="1:36" hidden="1" x14ac:dyDescent="0.3">
      <c r="A276" s="1">
        <v>10</v>
      </c>
      <c r="B276" s="1" t="s">
        <v>14</v>
      </c>
      <c r="C276" s="1" t="s">
        <v>426</v>
      </c>
      <c r="D276" s="1" t="s">
        <v>438</v>
      </c>
      <c r="E276" s="1" t="s">
        <v>17</v>
      </c>
      <c r="F276" s="1" t="s">
        <v>29</v>
      </c>
      <c r="G276" s="1" t="s">
        <v>30</v>
      </c>
      <c r="H276" s="1" t="s">
        <v>439</v>
      </c>
      <c r="I276" s="1" t="s">
        <v>26</v>
      </c>
      <c r="J276" s="1">
        <v>21</v>
      </c>
      <c r="K276" s="1">
        <v>3100</v>
      </c>
      <c r="L276" s="1">
        <v>3100</v>
      </c>
      <c r="M276" s="1">
        <v>309000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309000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309000</v>
      </c>
      <c r="AJ276" s="1">
        <v>99</v>
      </c>
    </row>
    <row r="277" spans="1:36" hidden="1" x14ac:dyDescent="0.3">
      <c r="A277" s="1">
        <v>11</v>
      </c>
      <c r="B277" s="1" t="s">
        <v>14</v>
      </c>
      <c r="C277" s="1" t="s">
        <v>426</v>
      </c>
      <c r="D277" s="1" t="s">
        <v>682</v>
      </c>
      <c r="E277" s="1" t="s">
        <v>32</v>
      </c>
      <c r="F277" s="1" t="s">
        <v>29</v>
      </c>
      <c r="G277" s="1" t="s">
        <v>268</v>
      </c>
      <c r="H277" s="1" t="s">
        <v>441</v>
      </c>
      <c r="I277" s="1" t="s">
        <v>26</v>
      </c>
      <c r="J277" s="1">
        <v>24</v>
      </c>
      <c r="K277" s="1">
        <v>3950</v>
      </c>
      <c r="L277" s="1">
        <v>3950</v>
      </c>
      <c r="M277" s="1">
        <v>570000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570000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570000</v>
      </c>
      <c r="AJ277" s="1">
        <v>144</v>
      </c>
    </row>
    <row r="278" spans="1:36" hidden="1" x14ac:dyDescent="0.3">
      <c r="A278" s="1">
        <v>12</v>
      </c>
      <c r="B278" s="1" t="s">
        <v>14</v>
      </c>
      <c r="C278" s="1" t="s">
        <v>426</v>
      </c>
      <c r="D278" s="1" t="s">
        <v>446</v>
      </c>
      <c r="E278" s="1" t="s">
        <v>17</v>
      </c>
      <c r="F278" s="1" t="s">
        <v>18</v>
      </c>
      <c r="G278" s="1" t="s">
        <v>104</v>
      </c>
      <c r="H278" s="1" t="s">
        <v>443</v>
      </c>
      <c r="I278" s="1" t="s">
        <v>21</v>
      </c>
      <c r="J278" s="1">
        <v>11</v>
      </c>
      <c r="K278" s="1">
        <v>1289</v>
      </c>
      <c r="L278" s="1">
        <v>1289</v>
      </c>
      <c r="M278" s="1">
        <v>140000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140000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140000</v>
      </c>
      <c r="AJ278" s="1">
        <v>108</v>
      </c>
    </row>
    <row r="279" spans="1:36" hidden="1" x14ac:dyDescent="0.3">
      <c r="A279" s="1">
        <v>13</v>
      </c>
      <c r="B279" s="1" t="s">
        <v>14</v>
      </c>
      <c r="C279" s="1" t="s">
        <v>426</v>
      </c>
      <c r="D279" s="1" t="s">
        <v>446</v>
      </c>
      <c r="E279" s="1" t="s">
        <v>17</v>
      </c>
      <c r="F279" s="1" t="s">
        <v>18</v>
      </c>
      <c r="G279" s="1" t="s">
        <v>107</v>
      </c>
      <c r="H279" s="1" t="s">
        <v>445</v>
      </c>
      <c r="I279" s="1" t="s">
        <v>21</v>
      </c>
      <c r="J279" s="1">
        <v>14</v>
      </c>
      <c r="K279" s="1">
        <v>1324</v>
      </c>
      <c r="L279" s="1">
        <v>1324</v>
      </c>
      <c r="M279" s="1">
        <v>131000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131000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131000</v>
      </c>
      <c r="AJ279" s="1">
        <v>98</v>
      </c>
    </row>
    <row r="280" spans="1:36" hidden="1" x14ac:dyDescent="0.3">
      <c r="A280" s="1">
        <v>14</v>
      </c>
      <c r="B280" s="1" t="s">
        <v>14</v>
      </c>
      <c r="C280" s="1" t="s">
        <v>426</v>
      </c>
      <c r="D280" s="1" t="s">
        <v>440</v>
      </c>
      <c r="E280" s="1" t="s">
        <v>17</v>
      </c>
      <c r="F280" s="1" t="s">
        <v>29</v>
      </c>
      <c r="G280" s="1" t="s">
        <v>61</v>
      </c>
      <c r="H280" s="1" t="s">
        <v>447</v>
      </c>
      <c r="I280" s="1" t="s">
        <v>26</v>
      </c>
      <c r="J280" s="1">
        <v>24</v>
      </c>
      <c r="K280" s="1">
        <v>3427</v>
      </c>
      <c r="L280" s="1">
        <v>3427</v>
      </c>
      <c r="M280" s="1">
        <v>413000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413000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413000</v>
      </c>
      <c r="AJ280" s="1">
        <v>120</v>
      </c>
    </row>
    <row r="281" spans="1:36" hidden="1" x14ac:dyDescent="0.3">
      <c r="A281" s="1">
        <v>15</v>
      </c>
      <c r="B281" s="1" t="s">
        <v>14</v>
      </c>
      <c r="C281" s="1" t="s">
        <v>426</v>
      </c>
      <c r="D281" s="1" t="s">
        <v>16</v>
      </c>
      <c r="E281" s="1" t="s">
        <v>17</v>
      </c>
      <c r="F281" s="1" t="s">
        <v>37</v>
      </c>
      <c r="G281" s="1" t="s">
        <v>121</v>
      </c>
      <c r="H281" s="1" t="s">
        <v>448</v>
      </c>
      <c r="I281" s="1" t="s">
        <v>198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0</v>
      </c>
      <c r="AJ281" s="1">
        <v>0</v>
      </c>
    </row>
    <row r="282" spans="1:36" hidden="1" x14ac:dyDescent="0.3">
      <c r="A282" s="1">
        <v>16</v>
      </c>
      <c r="B282" s="1" t="s">
        <v>14</v>
      </c>
      <c r="C282" s="1" t="s">
        <v>426</v>
      </c>
      <c r="D282" s="1" t="s">
        <v>16</v>
      </c>
      <c r="E282" s="1" t="s">
        <v>17</v>
      </c>
      <c r="F282" s="1" t="s">
        <v>152</v>
      </c>
      <c r="G282" s="1" t="s">
        <v>223</v>
      </c>
      <c r="H282" s="1" t="s">
        <v>449</v>
      </c>
      <c r="I282" s="1" t="s">
        <v>21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0</v>
      </c>
      <c r="AJ282" s="1">
        <v>0</v>
      </c>
    </row>
    <row r="283" spans="1:36" hidden="1" x14ac:dyDescent="0.3">
      <c r="A283" s="1">
        <v>17</v>
      </c>
      <c r="B283" s="1" t="s">
        <v>14</v>
      </c>
      <c r="C283" s="1" t="s">
        <v>426</v>
      </c>
      <c r="D283" s="1" t="s">
        <v>450</v>
      </c>
      <c r="E283" s="1" t="s">
        <v>17</v>
      </c>
      <c r="F283" s="1" t="s">
        <v>29</v>
      </c>
      <c r="G283" s="1" t="s">
        <v>129</v>
      </c>
      <c r="H283" s="1" t="s">
        <v>451</v>
      </c>
      <c r="I283" s="1" t="s">
        <v>21</v>
      </c>
      <c r="J283" s="1">
        <v>22</v>
      </c>
      <c r="K283" s="1">
        <v>3231</v>
      </c>
      <c r="L283" s="1">
        <v>3231</v>
      </c>
      <c r="M283" s="1">
        <v>430000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430000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430000</v>
      </c>
      <c r="AJ283" s="1">
        <v>133</v>
      </c>
    </row>
    <row r="284" spans="1:36" hidden="1" x14ac:dyDescent="0.3">
      <c r="A284" s="1">
        <v>18</v>
      </c>
      <c r="B284" s="1" t="s">
        <v>14</v>
      </c>
      <c r="C284" s="1" t="s">
        <v>426</v>
      </c>
      <c r="D284" s="1" t="s">
        <v>452</v>
      </c>
      <c r="E284" s="1" t="s">
        <v>32</v>
      </c>
      <c r="F284" s="1" t="s">
        <v>29</v>
      </c>
      <c r="G284" s="1" t="s">
        <v>33</v>
      </c>
      <c r="H284" s="1" t="s">
        <v>453</v>
      </c>
      <c r="I284" s="1" t="s">
        <v>26</v>
      </c>
      <c r="J284" s="1">
        <v>19</v>
      </c>
      <c r="K284" s="1">
        <v>2172</v>
      </c>
      <c r="L284" s="1">
        <v>2172</v>
      </c>
      <c r="M284" s="1">
        <v>350000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350000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350000</v>
      </c>
      <c r="AJ284" s="1">
        <v>161</v>
      </c>
    </row>
    <row r="285" spans="1:36" hidden="1" x14ac:dyDescent="0.3">
      <c r="A285" s="1">
        <v>19</v>
      </c>
      <c r="B285" s="1" t="s">
        <v>14</v>
      </c>
      <c r="C285" s="1" t="s">
        <v>426</v>
      </c>
      <c r="D285" s="1" t="s">
        <v>16</v>
      </c>
      <c r="E285" s="1" t="s">
        <v>17</v>
      </c>
      <c r="F285" s="1" t="s">
        <v>37</v>
      </c>
      <c r="G285" s="1" t="s">
        <v>454</v>
      </c>
      <c r="H285" s="1" t="s">
        <v>455</v>
      </c>
      <c r="I285" s="1" t="s">
        <v>198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0</v>
      </c>
      <c r="AJ285" s="1">
        <v>0</v>
      </c>
    </row>
    <row r="286" spans="1:36" hidden="1" x14ac:dyDescent="0.3">
      <c r="A286" s="1">
        <v>20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29</v>
      </c>
      <c r="G286" s="1" t="s">
        <v>61</v>
      </c>
      <c r="H286" s="1" t="s">
        <v>456</v>
      </c>
      <c r="I286" s="1" t="s">
        <v>26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hidden="1" x14ac:dyDescent="0.3">
      <c r="A287" s="1">
        <v>21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29</v>
      </c>
      <c r="G287" s="1" t="s">
        <v>61</v>
      </c>
      <c r="H287" s="1" t="s">
        <v>457</v>
      </c>
      <c r="I287" s="1" t="s">
        <v>26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hidden="1" x14ac:dyDescent="0.3">
      <c r="A288" s="1">
        <v>22</v>
      </c>
      <c r="B288" s="1" t="s">
        <v>14</v>
      </c>
      <c r="C288" s="1" t="s">
        <v>426</v>
      </c>
      <c r="D288" s="1" t="s">
        <v>16</v>
      </c>
      <c r="E288" s="1" t="s">
        <v>17</v>
      </c>
      <c r="F288" s="1" t="s">
        <v>29</v>
      </c>
      <c r="G288" s="1" t="s">
        <v>458</v>
      </c>
      <c r="H288" s="1" t="s">
        <v>459</v>
      </c>
      <c r="I288" s="1" t="s">
        <v>26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0</v>
      </c>
      <c r="AJ288" s="1">
        <v>0</v>
      </c>
    </row>
    <row r="289" spans="1:36" hidden="1" x14ac:dyDescent="0.3">
      <c r="A289" s="1">
        <v>23</v>
      </c>
      <c r="B289" s="1" t="s">
        <v>14</v>
      </c>
      <c r="C289" s="1" t="s">
        <v>426</v>
      </c>
      <c r="D289" s="1" t="s">
        <v>16</v>
      </c>
      <c r="E289" s="1" t="s">
        <v>17</v>
      </c>
      <c r="F289" s="1" t="s">
        <v>29</v>
      </c>
      <c r="G289" s="1" t="s">
        <v>61</v>
      </c>
      <c r="H289" s="1" t="s">
        <v>460</v>
      </c>
      <c r="I289" s="1" t="s">
        <v>26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0</v>
      </c>
      <c r="AJ289" s="1">
        <v>0</v>
      </c>
    </row>
    <row r="290" spans="1:36" hidden="1" x14ac:dyDescent="0.3">
      <c r="A290" s="1">
        <v>24</v>
      </c>
      <c r="B290" s="1" t="s">
        <v>14</v>
      </c>
      <c r="C290" s="1" t="s">
        <v>426</v>
      </c>
      <c r="D290" s="1" t="s">
        <v>16</v>
      </c>
      <c r="E290" s="1" t="s">
        <v>17</v>
      </c>
      <c r="F290" s="1" t="s">
        <v>29</v>
      </c>
      <c r="G290" s="1" t="s">
        <v>61</v>
      </c>
      <c r="H290" s="1" t="s">
        <v>461</v>
      </c>
      <c r="I290" s="1" t="s">
        <v>26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hidden="1" x14ac:dyDescent="0.3">
      <c r="A291" s="1">
        <v>25</v>
      </c>
      <c r="B291" s="1" t="s">
        <v>14</v>
      </c>
      <c r="C291" s="1" t="s">
        <v>426</v>
      </c>
      <c r="D291" s="1" t="s">
        <v>16</v>
      </c>
      <c r="E291" s="1" t="s">
        <v>17</v>
      </c>
      <c r="F291" s="1" t="s">
        <v>29</v>
      </c>
      <c r="G291" s="1" t="s">
        <v>98</v>
      </c>
      <c r="H291" s="1" t="s">
        <v>462</v>
      </c>
      <c r="I291" s="1" t="s">
        <v>26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0</v>
      </c>
      <c r="AJ291" s="1">
        <v>0</v>
      </c>
    </row>
    <row r="292" spans="1:36" hidden="1" x14ac:dyDescent="0.3">
      <c r="A292" s="1">
        <v>26</v>
      </c>
      <c r="B292" s="1" t="s">
        <v>14</v>
      </c>
      <c r="C292" s="1" t="s">
        <v>426</v>
      </c>
      <c r="D292" s="1" t="s">
        <v>16</v>
      </c>
      <c r="E292" s="1" t="s">
        <v>17</v>
      </c>
      <c r="F292" s="1" t="s">
        <v>29</v>
      </c>
      <c r="G292" s="1" t="s">
        <v>44</v>
      </c>
      <c r="H292" s="1" t="s">
        <v>463</v>
      </c>
      <c r="I292" s="1" t="s">
        <v>21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0</v>
      </c>
      <c r="AJ292" s="1">
        <v>0</v>
      </c>
    </row>
    <row r="293" spans="1:36" hidden="1" x14ac:dyDescent="0.3">
      <c r="A293" s="1">
        <v>27</v>
      </c>
      <c r="B293" s="1" t="s">
        <v>14</v>
      </c>
      <c r="C293" s="1" t="s">
        <v>426</v>
      </c>
      <c r="D293" s="1" t="s">
        <v>16</v>
      </c>
      <c r="E293" s="1" t="s">
        <v>17</v>
      </c>
      <c r="F293" s="1" t="s">
        <v>18</v>
      </c>
      <c r="G293" s="1" t="s">
        <v>368</v>
      </c>
      <c r="H293" s="1" t="s">
        <v>464</v>
      </c>
      <c r="I293" s="1" t="s">
        <v>21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hidden="1" x14ac:dyDescent="0.3">
      <c r="A294" s="2"/>
      <c r="B294" s="2" t="s">
        <v>47</v>
      </c>
      <c r="C294" s="2" t="s">
        <v>426</v>
      </c>
      <c r="D294" s="2"/>
      <c r="E294" s="2"/>
      <c r="F294" s="2"/>
      <c r="G294" s="2"/>
      <c r="H294" s="2"/>
      <c r="I294" s="2"/>
      <c r="J294" s="2"/>
      <c r="K294" s="2">
        <v>23307</v>
      </c>
      <c r="L294" s="2">
        <v>23307</v>
      </c>
      <c r="M294" s="2">
        <v>2869000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2869000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2869000</v>
      </c>
      <c r="AJ294" s="2"/>
    </row>
    <row r="295" spans="1:36" hidden="1" x14ac:dyDescent="0.3">
      <c r="A295" s="1">
        <v>1</v>
      </c>
      <c r="B295" s="1" t="s">
        <v>14</v>
      </c>
      <c r="C295" s="1" t="s">
        <v>465</v>
      </c>
      <c r="D295" s="1" t="s">
        <v>16</v>
      </c>
      <c r="E295" s="1" t="s">
        <v>22</v>
      </c>
      <c r="F295" s="1" t="s">
        <v>29</v>
      </c>
      <c r="G295" s="1" t="s">
        <v>246</v>
      </c>
      <c r="H295" s="1" t="s">
        <v>466</v>
      </c>
      <c r="I295" s="1" t="s">
        <v>26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0</v>
      </c>
      <c r="AJ295" s="1">
        <v>0</v>
      </c>
    </row>
    <row r="296" spans="1:36" hidden="1" x14ac:dyDescent="0.3">
      <c r="A296" s="1">
        <v>2</v>
      </c>
      <c r="B296" s="1" t="s">
        <v>14</v>
      </c>
      <c r="C296" s="1" t="s">
        <v>465</v>
      </c>
      <c r="D296" s="1" t="s">
        <v>16</v>
      </c>
      <c r="E296" s="1" t="s">
        <v>17</v>
      </c>
      <c r="F296" s="1" t="s">
        <v>49</v>
      </c>
      <c r="G296" s="1" t="s">
        <v>63</v>
      </c>
      <c r="H296" s="1" t="s">
        <v>467</v>
      </c>
      <c r="I296" s="1" t="s">
        <v>49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hidden="1" x14ac:dyDescent="0.3">
      <c r="A297" s="1">
        <v>3</v>
      </c>
      <c r="B297" s="1" t="s">
        <v>14</v>
      </c>
      <c r="C297" s="1" t="s">
        <v>465</v>
      </c>
      <c r="D297" s="1" t="s">
        <v>16</v>
      </c>
      <c r="E297" s="1" t="s">
        <v>22</v>
      </c>
      <c r="F297" s="1" t="s">
        <v>49</v>
      </c>
      <c r="G297" s="1" t="s">
        <v>195</v>
      </c>
      <c r="H297" s="1" t="s">
        <v>468</v>
      </c>
      <c r="I297" s="1" t="s">
        <v>49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7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>
        <v>0</v>
      </c>
      <c r="AI297" s="7">
        <v>0</v>
      </c>
      <c r="AJ297" s="1">
        <v>0</v>
      </c>
    </row>
    <row r="298" spans="1:36" hidden="1" x14ac:dyDescent="0.3">
      <c r="A298" s="1">
        <v>4</v>
      </c>
      <c r="B298" s="1" t="s">
        <v>14</v>
      </c>
      <c r="C298" s="1" t="s">
        <v>465</v>
      </c>
      <c r="D298" s="1" t="s">
        <v>16</v>
      </c>
      <c r="E298" s="1" t="s">
        <v>17</v>
      </c>
      <c r="F298" s="1" t="s">
        <v>29</v>
      </c>
      <c r="G298" s="1" t="s">
        <v>98</v>
      </c>
      <c r="H298" s="1" t="s">
        <v>469</v>
      </c>
      <c r="I298" s="1" t="s">
        <v>26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hidden="1" x14ac:dyDescent="0.3">
      <c r="A299" s="1">
        <v>5</v>
      </c>
      <c r="B299" s="1" t="s">
        <v>14</v>
      </c>
      <c r="C299" s="1" t="s">
        <v>465</v>
      </c>
      <c r="D299" s="1" t="s">
        <v>578</v>
      </c>
      <c r="E299" s="1" t="s">
        <v>17</v>
      </c>
      <c r="F299" s="1" t="s">
        <v>49</v>
      </c>
      <c r="G299" s="1" t="s">
        <v>101</v>
      </c>
      <c r="H299" s="1" t="s">
        <v>471</v>
      </c>
      <c r="I299" s="1" t="s">
        <v>49</v>
      </c>
      <c r="J299" s="1">
        <v>11</v>
      </c>
      <c r="K299" s="1">
        <v>807</v>
      </c>
      <c r="L299" s="1">
        <v>807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7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7">
        <v>0</v>
      </c>
      <c r="AI299" s="7">
        <v>0</v>
      </c>
      <c r="AJ299" s="1">
        <v>0</v>
      </c>
    </row>
    <row r="300" spans="1:36" hidden="1" x14ac:dyDescent="0.3">
      <c r="A300" s="2"/>
      <c r="B300" s="2" t="s">
        <v>47</v>
      </c>
      <c r="C300" s="2" t="s">
        <v>465</v>
      </c>
      <c r="D300" s="2"/>
      <c r="E300" s="2"/>
      <c r="F300" s="2"/>
      <c r="G300" s="2"/>
      <c r="H300" s="2"/>
      <c r="I300" s="2"/>
      <c r="J300" s="2"/>
      <c r="K300" s="2">
        <v>807</v>
      </c>
      <c r="L300" s="2">
        <v>807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/>
    </row>
    <row r="301" spans="1:36" hidden="1" x14ac:dyDescent="0.3">
      <c r="A301" s="1">
        <v>1</v>
      </c>
      <c r="B301" s="1" t="s">
        <v>14</v>
      </c>
      <c r="C301" s="1" t="s">
        <v>472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473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hidden="1" x14ac:dyDescent="0.3">
      <c r="A302" s="1">
        <v>2</v>
      </c>
      <c r="B302" s="1" t="s">
        <v>14</v>
      </c>
      <c r="C302" s="1" t="s">
        <v>472</v>
      </c>
      <c r="D302" s="1" t="s">
        <v>16</v>
      </c>
      <c r="E302" s="1" t="s">
        <v>17</v>
      </c>
      <c r="F302" s="1" t="s">
        <v>49</v>
      </c>
      <c r="G302" s="1" t="s">
        <v>63</v>
      </c>
      <c r="H302" s="1" t="s">
        <v>474</v>
      </c>
      <c r="I302" s="1" t="s">
        <v>49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hidden="1" x14ac:dyDescent="0.3">
      <c r="A303" s="1">
        <v>3</v>
      </c>
      <c r="B303" s="1" t="s">
        <v>14</v>
      </c>
      <c r="C303" s="1" t="s">
        <v>472</v>
      </c>
      <c r="D303" s="1" t="s">
        <v>16</v>
      </c>
      <c r="E303" s="1" t="s">
        <v>17</v>
      </c>
      <c r="F303" s="1" t="s">
        <v>49</v>
      </c>
      <c r="G303" s="1" t="s">
        <v>63</v>
      </c>
      <c r="H303" s="1" t="s">
        <v>475</v>
      </c>
      <c r="I303" s="1" t="s">
        <v>49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hidden="1" x14ac:dyDescent="0.3">
      <c r="A304" s="1">
        <v>4</v>
      </c>
      <c r="B304" s="1" t="s">
        <v>14</v>
      </c>
      <c r="C304" s="1" t="s">
        <v>472</v>
      </c>
      <c r="D304" s="1" t="s">
        <v>16</v>
      </c>
      <c r="E304" s="1" t="s">
        <v>17</v>
      </c>
      <c r="F304" s="1" t="s">
        <v>49</v>
      </c>
      <c r="G304" s="1" t="s">
        <v>63</v>
      </c>
      <c r="H304" s="1" t="s">
        <v>476</v>
      </c>
      <c r="I304" s="1" t="s">
        <v>49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hidden="1" x14ac:dyDescent="0.3">
      <c r="A305" s="1">
        <v>5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49</v>
      </c>
      <c r="G305" s="1" t="s">
        <v>63</v>
      </c>
      <c r="H305" s="1" t="s">
        <v>477</v>
      </c>
      <c r="I305" s="1" t="s">
        <v>49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hidden="1" x14ac:dyDescent="0.3">
      <c r="A306" s="1">
        <v>6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18</v>
      </c>
      <c r="G306" s="1" t="s">
        <v>69</v>
      </c>
      <c r="H306" s="1" t="s">
        <v>478</v>
      </c>
      <c r="I306" s="1" t="s">
        <v>21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hidden="1" x14ac:dyDescent="0.3">
      <c r="A307" s="1">
        <v>7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29</v>
      </c>
      <c r="G307" s="1" t="s">
        <v>61</v>
      </c>
      <c r="H307" s="1" t="s">
        <v>479</v>
      </c>
      <c r="I307" s="1" t="s">
        <v>26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hidden="1" x14ac:dyDescent="0.3">
      <c r="A308" s="1">
        <v>8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18</v>
      </c>
      <c r="G308" s="1" t="s">
        <v>19</v>
      </c>
      <c r="H308" s="1" t="s">
        <v>480</v>
      </c>
      <c r="I308" s="1" t="s">
        <v>21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hidden="1" x14ac:dyDescent="0.3">
      <c r="A309" s="1">
        <v>9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40</v>
      </c>
      <c r="G309" s="1" t="s">
        <v>242</v>
      </c>
      <c r="H309" s="1" t="s">
        <v>481</v>
      </c>
      <c r="I309" s="1" t="s">
        <v>26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hidden="1" x14ac:dyDescent="0.3">
      <c r="A310" s="1">
        <v>10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29</v>
      </c>
      <c r="G310" s="1" t="s">
        <v>61</v>
      </c>
      <c r="H310" s="1" t="s">
        <v>482</v>
      </c>
      <c r="I310" s="1" t="s">
        <v>26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hidden="1" x14ac:dyDescent="0.3">
      <c r="A311" s="1">
        <v>11</v>
      </c>
      <c r="B311" s="1" t="s">
        <v>14</v>
      </c>
      <c r="C311" s="1" t="s">
        <v>472</v>
      </c>
      <c r="D311" s="1" t="s">
        <v>16</v>
      </c>
      <c r="E311" s="1" t="s">
        <v>17</v>
      </c>
      <c r="F311" s="1" t="s">
        <v>40</v>
      </c>
      <c r="G311" s="1" t="s">
        <v>242</v>
      </c>
      <c r="H311" s="1" t="s">
        <v>483</v>
      </c>
      <c r="I311" s="1" t="s">
        <v>26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hidden="1" x14ac:dyDescent="0.3">
      <c r="A312" s="1">
        <v>12</v>
      </c>
      <c r="B312" s="1" t="s">
        <v>14</v>
      </c>
      <c r="C312" s="1" t="s">
        <v>472</v>
      </c>
      <c r="D312" s="1" t="s">
        <v>16</v>
      </c>
      <c r="E312" s="1" t="s">
        <v>17</v>
      </c>
      <c r="F312" s="1" t="s">
        <v>49</v>
      </c>
      <c r="G312" s="1" t="s">
        <v>63</v>
      </c>
      <c r="H312" s="1" t="s">
        <v>484</v>
      </c>
      <c r="I312" s="1" t="s">
        <v>49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hidden="1" x14ac:dyDescent="0.3">
      <c r="A313" s="1">
        <v>13</v>
      </c>
      <c r="B313" s="1" t="s">
        <v>14</v>
      </c>
      <c r="C313" s="1" t="s">
        <v>472</v>
      </c>
      <c r="D313" s="1" t="s">
        <v>16</v>
      </c>
      <c r="E313" s="1" t="s">
        <v>17</v>
      </c>
      <c r="F313" s="1" t="s">
        <v>49</v>
      </c>
      <c r="G313" s="1" t="s">
        <v>63</v>
      </c>
      <c r="H313" s="1" t="s">
        <v>485</v>
      </c>
      <c r="I313" s="1" t="s">
        <v>49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hidden="1" x14ac:dyDescent="0.3">
      <c r="A314" s="1">
        <v>14</v>
      </c>
      <c r="B314" s="1" t="s">
        <v>14</v>
      </c>
      <c r="C314" s="1" t="s">
        <v>472</v>
      </c>
      <c r="D314" s="1" t="s">
        <v>486</v>
      </c>
      <c r="E314" s="1" t="s">
        <v>17</v>
      </c>
      <c r="F314" s="1" t="s">
        <v>18</v>
      </c>
      <c r="G314" s="1" t="s">
        <v>104</v>
      </c>
      <c r="H314" s="1" t="s">
        <v>487</v>
      </c>
      <c r="I314" s="1" t="s">
        <v>21</v>
      </c>
      <c r="J314" s="1">
        <v>4</v>
      </c>
      <c r="K314" s="1">
        <v>136</v>
      </c>
      <c r="L314" s="1">
        <v>136</v>
      </c>
      <c r="M314" s="1">
        <v>40000</v>
      </c>
      <c r="N314" s="1">
        <v>1200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41200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41200</v>
      </c>
      <c r="AJ314" s="1">
        <v>294</v>
      </c>
    </row>
    <row r="315" spans="1:36" hidden="1" x14ac:dyDescent="0.3">
      <c r="A315" s="1">
        <v>15</v>
      </c>
      <c r="B315" s="1" t="s">
        <v>14</v>
      </c>
      <c r="C315" s="1" t="s">
        <v>472</v>
      </c>
      <c r="D315" s="1" t="s">
        <v>16</v>
      </c>
      <c r="E315" s="1" t="s">
        <v>17</v>
      </c>
      <c r="F315" s="1" t="s">
        <v>49</v>
      </c>
      <c r="G315" s="1" t="s">
        <v>88</v>
      </c>
      <c r="H315" s="1" t="s">
        <v>488</v>
      </c>
      <c r="I315" s="1" t="s">
        <v>49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hidden="1" x14ac:dyDescent="0.3">
      <c r="A316" s="1">
        <v>16</v>
      </c>
      <c r="B316" s="1" t="s">
        <v>14</v>
      </c>
      <c r="C316" s="1" t="s">
        <v>472</v>
      </c>
      <c r="D316" s="1" t="s">
        <v>489</v>
      </c>
      <c r="E316" s="1" t="s">
        <v>17</v>
      </c>
      <c r="F316" s="1" t="s">
        <v>49</v>
      </c>
      <c r="G316" s="1" t="s">
        <v>88</v>
      </c>
      <c r="H316" s="1" t="s">
        <v>490</v>
      </c>
      <c r="I316" s="1" t="s">
        <v>49</v>
      </c>
      <c r="J316" s="1">
        <v>19</v>
      </c>
      <c r="K316" s="1">
        <v>807</v>
      </c>
      <c r="L316" s="1">
        <v>807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hidden="1" x14ac:dyDescent="0.3">
      <c r="A317" s="1">
        <v>17</v>
      </c>
      <c r="B317" s="1" t="s">
        <v>14</v>
      </c>
      <c r="C317" s="1" t="s">
        <v>472</v>
      </c>
      <c r="D317" s="1" t="s">
        <v>491</v>
      </c>
      <c r="E317" s="1" t="s">
        <v>17</v>
      </c>
      <c r="F317" s="1" t="s">
        <v>49</v>
      </c>
      <c r="G317" s="1" t="s">
        <v>88</v>
      </c>
      <c r="H317" s="1" t="s">
        <v>492</v>
      </c>
      <c r="I317" s="1" t="s">
        <v>49</v>
      </c>
      <c r="J317" s="1">
        <v>20</v>
      </c>
      <c r="K317" s="1">
        <v>728</v>
      </c>
      <c r="L317" s="1">
        <v>728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hidden="1" x14ac:dyDescent="0.3">
      <c r="A318" s="1">
        <v>18</v>
      </c>
      <c r="B318" s="1" t="s">
        <v>14</v>
      </c>
      <c r="C318" s="1" t="s">
        <v>472</v>
      </c>
      <c r="D318" s="1" t="s">
        <v>586</v>
      </c>
      <c r="E318" s="1" t="s">
        <v>17</v>
      </c>
      <c r="F318" s="1" t="s">
        <v>29</v>
      </c>
      <c r="G318" s="1" t="s">
        <v>30</v>
      </c>
      <c r="H318" s="1" t="s">
        <v>494</v>
      </c>
      <c r="I318" s="1" t="s">
        <v>26</v>
      </c>
      <c r="J318" s="1">
        <v>10</v>
      </c>
      <c r="K318" s="1">
        <v>1084</v>
      </c>
      <c r="L318" s="1">
        <v>1084</v>
      </c>
      <c r="M318" s="1">
        <v>100000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100000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100000</v>
      </c>
      <c r="AJ318" s="1">
        <v>92</v>
      </c>
    </row>
    <row r="319" spans="1:36" hidden="1" x14ac:dyDescent="0.3">
      <c r="A319" s="1">
        <v>19</v>
      </c>
      <c r="B319" s="1" t="s">
        <v>14</v>
      </c>
      <c r="C319" s="1" t="s">
        <v>472</v>
      </c>
      <c r="D319" s="1" t="s">
        <v>16</v>
      </c>
      <c r="E319" s="1" t="s">
        <v>17</v>
      </c>
      <c r="F319" s="1" t="s">
        <v>37</v>
      </c>
      <c r="G319" s="1" t="s">
        <v>38</v>
      </c>
      <c r="H319" s="1" t="s">
        <v>495</v>
      </c>
      <c r="I319" s="1" t="s">
        <v>198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hidden="1" x14ac:dyDescent="0.3">
      <c r="A320" s="1">
        <v>20</v>
      </c>
      <c r="B320" s="1" t="s">
        <v>14</v>
      </c>
      <c r="C320" s="1" t="s">
        <v>472</v>
      </c>
      <c r="D320" s="1" t="s">
        <v>16</v>
      </c>
      <c r="E320" s="1" t="s">
        <v>17</v>
      </c>
      <c r="F320" s="1" t="s">
        <v>29</v>
      </c>
      <c r="G320" s="1" t="s">
        <v>227</v>
      </c>
      <c r="H320" s="1" t="s">
        <v>496</v>
      </c>
      <c r="I320" s="1" t="s">
        <v>26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hidden="1" x14ac:dyDescent="0.3">
      <c r="A321" s="1">
        <v>21</v>
      </c>
      <c r="B321" s="1" t="s">
        <v>14</v>
      </c>
      <c r="C321" s="1" t="s">
        <v>472</v>
      </c>
      <c r="D321" s="1" t="s">
        <v>581</v>
      </c>
      <c r="E321" s="1" t="s">
        <v>17</v>
      </c>
      <c r="F321" s="1" t="s">
        <v>49</v>
      </c>
      <c r="G321" s="1" t="s">
        <v>101</v>
      </c>
      <c r="H321" s="1" t="s">
        <v>498</v>
      </c>
      <c r="I321" s="1" t="s">
        <v>49</v>
      </c>
      <c r="J321" s="1">
        <v>19</v>
      </c>
      <c r="K321" s="1">
        <v>760</v>
      </c>
      <c r="L321" s="1">
        <v>760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hidden="1" x14ac:dyDescent="0.3">
      <c r="A322" s="1">
        <v>22</v>
      </c>
      <c r="B322" s="1" t="s">
        <v>14</v>
      </c>
      <c r="C322" s="1" t="s">
        <v>472</v>
      </c>
      <c r="D322" s="1" t="s">
        <v>499</v>
      </c>
      <c r="E322" s="1" t="s">
        <v>17</v>
      </c>
      <c r="F322" s="1" t="s">
        <v>49</v>
      </c>
      <c r="G322" s="1" t="s">
        <v>101</v>
      </c>
      <c r="H322" s="1" t="s">
        <v>500</v>
      </c>
      <c r="I322" s="1" t="s">
        <v>49</v>
      </c>
      <c r="J322" s="1">
        <v>22</v>
      </c>
      <c r="K322" s="1">
        <v>1935</v>
      </c>
      <c r="L322" s="1">
        <v>1935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hidden="1" x14ac:dyDescent="0.3">
      <c r="A323" s="1">
        <v>23</v>
      </c>
      <c r="B323" s="1" t="s">
        <v>14</v>
      </c>
      <c r="C323" s="1" t="s">
        <v>472</v>
      </c>
      <c r="D323" s="1" t="s">
        <v>501</v>
      </c>
      <c r="E323" s="1" t="s">
        <v>17</v>
      </c>
      <c r="F323" s="1" t="s">
        <v>49</v>
      </c>
      <c r="G323" s="1" t="s">
        <v>101</v>
      </c>
      <c r="H323" s="1" t="s">
        <v>502</v>
      </c>
      <c r="I323" s="1" t="s">
        <v>49</v>
      </c>
      <c r="J323" s="1">
        <v>23</v>
      </c>
      <c r="K323" s="1">
        <v>1335</v>
      </c>
      <c r="L323" s="1">
        <v>1335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hidden="1" x14ac:dyDescent="0.3">
      <c r="A324" s="1">
        <v>24</v>
      </c>
      <c r="B324" s="1" t="s">
        <v>14</v>
      </c>
      <c r="C324" s="1" t="s">
        <v>472</v>
      </c>
      <c r="D324" s="1" t="s">
        <v>182</v>
      </c>
      <c r="E324" s="1" t="s">
        <v>17</v>
      </c>
      <c r="F324" s="1" t="s">
        <v>49</v>
      </c>
      <c r="G324" s="1" t="s">
        <v>101</v>
      </c>
      <c r="H324" s="1" t="s">
        <v>504</v>
      </c>
      <c r="I324" s="1" t="s">
        <v>49</v>
      </c>
      <c r="J324" s="1">
        <v>23</v>
      </c>
      <c r="K324" s="1">
        <v>1220</v>
      </c>
      <c r="L324" s="1">
        <v>1215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hidden="1" x14ac:dyDescent="0.3">
      <c r="A325" s="1">
        <v>25</v>
      </c>
      <c r="B325" s="1" t="s">
        <v>14</v>
      </c>
      <c r="C325" s="1" t="s">
        <v>472</v>
      </c>
      <c r="D325" s="1" t="s">
        <v>579</v>
      </c>
      <c r="E325" s="1" t="s">
        <v>17</v>
      </c>
      <c r="F325" s="1" t="s">
        <v>49</v>
      </c>
      <c r="G325" s="1" t="s">
        <v>101</v>
      </c>
      <c r="H325" s="1" t="s">
        <v>506</v>
      </c>
      <c r="I325" s="1" t="s">
        <v>49</v>
      </c>
      <c r="J325" s="1">
        <v>22</v>
      </c>
      <c r="K325" s="1">
        <v>1627</v>
      </c>
      <c r="L325" s="1">
        <v>1627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0</v>
      </c>
      <c r="AJ325" s="1">
        <v>0</v>
      </c>
    </row>
    <row r="326" spans="1:36" hidden="1" x14ac:dyDescent="0.3">
      <c r="A326" s="1">
        <v>26</v>
      </c>
      <c r="B326" s="1" t="s">
        <v>14</v>
      </c>
      <c r="C326" s="1" t="s">
        <v>472</v>
      </c>
      <c r="D326" s="1" t="s">
        <v>507</v>
      </c>
      <c r="E326" s="1" t="s">
        <v>17</v>
      </c>
      <c r="F326" s="1" t="s">
        <v>18</v>
      </c>
      <c r="G326" s="1" t="s">
        <v>107</v>
      </c>
      <c r="H326" s="1" t="s">
        <v>508</v>
      </c>
      <c r="I326" s="1" t="s">
        <v>21</v>
      </c>
      <c r="J326" s="1">
        <v>20</v>
      </c>
      <c r="K326" s="1">
        <v>2725</v>
      </c>
      <c r="L326" s="1">
        <v>2725</v>
      </c>
      <c r="M326" s="1">
        <v>338000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338000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338000</v>
      </c>
      <c r="AJ326" s="1">
        <v>124</v>
      </c>
    </row>
    <row r="327" spans="1:36" hidden="1" x14ac:dyDescent="0.3">
      <c r="A327" s="1">
        <v>27</v>
      </c>
      <c r="B327" s="1" t="s">
        <v>14</v>
      </c>
      <c r="C327" s="1" t="s">
        <v>472</v>
      </c>
      <c r="D327" s="1" t="s">
        <v>486</v>
      </c>
      <c r="E327" s="1" t="s">
        <v>17</v>
      </c>
      <c r="F327" s="1" t="s">
        <v>18</v>
      </c>
      <c r="G327" s="1" t="s">
        <v>107</v>
      </c>
      <c r="H327" s="1" t="s">
        <v>211</v>
      </c>
      <c r="I327" s="1" t="s">
        <v>21</v>
      </c>
      <c r="J327" s="1">
        <v>7</v>
      </c>
      <c r="K327" s="1">
        <v>460</v>
      </c>
      <c r="L327" s="1">
        <v>460</v>
      </c>
      <c r="M327" s="1">
        <v>30000</v>
      </c>
      <c r="N327" s="1">
        <v>2400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32400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32400</v>
      </c>
      <c r="AJ327" s="1">
        <v>65</v>
      </c>
    </row>
    <row r="328" spans="1:36" hidden="1" x14ac:dyDescent="0.3">
      <c r="A328" s="1">
        <v>28</v>
      </c>
      <c r="B328" s="1" t="s">
        <v>14</v>
      </c>
      <c r="C328" s="1" t="s">
        <v>472</v>
      </c>
      <c r="D328" s="1" t="s">
        <v>16</v>
      </c>
      <c r="E328" s="1" t="s">
        <v>17</v>
      </c>
      <c r="F328" s="1" t="s">
        <v>49</v>
      </c>
      <c r="G328" s="1" t="s">
        <v>221</v>
      </c>
      <c r="H328" s="1" t="s">
        <v>509</v>
      </c>
      <c r="I328" s="1" t="s">
        <v>49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0</v>
      </c>
      <c r="AJ328" s="1">
        <v>0</v>
      </c>
    </row>
    <row r="329" spans="1:36" hidden="1" x14ac:dyDescent="0.3">
      <c r="A329" s="1">
        <v>29</v>
      </c>
      <c r="B329" s="1" t="s">
        <v>14</v>
      </c>
      <c r="C329" s="1" t="s">
        <v>472</v>
      </c>
      <c r="D329" s="1" t="s">
        <v>583</v>
      </c>
      <c r="E329" s="1" t="s">
        <v>17</v>
      </c>
      <c r="F329" s="1" t="s">
        <v>49</v>
      </c>
      <c r="G329" s="1" t="s">
        <v>101</v>
      </c>
      <c r="H329" s="1" t="s">
        <v>511</v>
      </c>
      <c r="I329" s="1" t="s">
        <v>49</v>
      </c>
      <c r="J329" s="1">
        <v>22</v>
      </c>
      <c r="K329" s="1">
        <v>627</v>
      </c>
      <c r="L329" s="1">
        <v>627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0</v>
      </c>
      <c r="AJ329" s="1">
        <v>0</v>
      </c>
    </row>
    <row r="330" spans="1:36" hidden="1" x14ac:dyDescent="0.3">
      <c r="A330" s="1">
        <v>30</v>
      </c>
      <c r="B330" s="1" t="s">
        <v>14</v>
      </c>
      <c r="C330" s="1" t="s">
        <v>472</v>
      </c>
      <c r="D330" s="1" t="s">
        <v>601</v>
      </c>
      <c r="E330" s="1" t="s">
        <v>17</v>
      </c>
      <c r="F330" s="1" t="s">
        <v>29</v>
      </c>
      <c r="G330" s="1" t="s">
        <v>129</v>
      </c>
      <c r="H330" s="1" t="s">
        <v>513</v>
      </c>
      <c r="I330" s="1" t="s">
        <v>21</v>
      </c>
      <c r="J330" s="1">
        <v>21</v>
      </c>
      <c r="K330" s="1">
        <v>2350</v>
      </c>
      <c r="L330" s="1">
        <v>2350</v>
      </c>
      <c r="M330" s="1">
        <v>420000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420000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420000</v>
      </c>
      <c r="AJ330" s="1">
        <v>178</v>
      </c>
    </row>
    <row r="331" spans="1:36" hidden="1" x14ac:dyDescent="0.3">
      <c r="A331" s="1">
        <v>31</v>
      </c>
      <c r="B331" s="1" t="s">
        <v>14</v>
      </c>
      <c r="C331" s="1" t="s">
        <v>472</v>
      </c>
      <c r="D331" s="1" t="s">
        <v>497</v>
      </c>
      <c r="E331" s="1" t="s">
        <v>17</v>
      </c>
      <c r="F331" s="1" t="s">
        <v>29</v>
      </c>
      <c r="G331" s="1" t="s">
        <v>129</v>
      </c>
      <c r="H331" s="1" t="s">
        <v>515</v>
      </c>
      <c r="I331" s="1" t="s">
        <v>21</v>
      </c>
      <c r="J331" s="1">
        <v>22</v>
      </c>
      <c r="K331" s="1">
        <v>1213</v>
      </c>
      <c r="L331" s="1">
        <v>1213</v>
      </c>
      <c r="M331" s="1">
        <v>265000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265000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265000</v>
      </c>
      <c r="AJ331" s="1">
        <v>218</v>
      </c>
    </row>
    <row r="332" spans="1:36" hidden="1" x14ac:dyDescent="0.3">
      <c r="A332" s="1">
        <v>32</v>
      </c>
      <c r="B332" s="1" t="s">
        <v>14</v>
      </c>
      <c r="C332" s="1" t="s">
        <v>472</v>
      </c>
      <c r="D332" s="1" t="s">
        <v>16</v>
      </c>
      <c r="E332" s="1" t="s">
        <v>17</v>
      </c>
      <c r="F332" s="1" t="s">
        <v>29</v>
      </c>
      <c r="G332" s="1" t="s">
        <v>98</v>
      </c>
      <c r="H332" s="1" t="s">
        <v>516</v>
      </c>
      <c r="I332" s="1" t="s">
        <v>26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0</v>
      </c>
      <c r="AJ332" s="1">
        <v>0</v>
      </c>
    </row>
    <row r="333" spans="1:36" hidden="1" x14ac:dyDescent="0.3">
      <c r="A333" s="1">
        <v>33</v>
      </c>
      <c r="B333" s="1" t="s">
        <v>14</v>
      </c>
      <c r="C333" s="1" t="s">
        <v>472</v>
      </c>
      <c r="D333" s="1" t="s">
        <v>584</v>
      </c>
      <c r="E333" s="1" t="s">
        <v>17</v>
      </c>
      <c r="F333" s="1" t="s">
        <v>29</v>
      </c>
      <c r="G333" s="1" t="s">
        <v>61</v>
      </c>
      <c r="H333" s="1" t="s">
        <v>518</v>
      </c>
      <c r="I333" s="1" t="s">
        <v>26</v>
      </c>
      <c r="J333" s="1">
        <v>23</v>
      </c>
      <c r="K333" s="1">
        <v>2839</v>
      </c>
      <c r="L333" s="1">
        <v>2839</v>
      </c>
      <c r="M333" s="1">
        <v>413000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413000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413000</v>
      </c>
      <c r="AJ333" s="1">
        <v>145</v>
      </c>
    </row>
    <row r="334" spans="1:36" hidden="1" x14ac:dyDescent="0.3">
      <c r="A334" s="1">
        <v>34</v>
      </c>
      <c r="B334" s="1" t="s">
        <v>14</v>
      </c>
      <c r="C334" s="1" t="s">
        <v>472</v>
      </c>
      <c r="D334" s="1" t="s">
        <v>585</v>
      </c>
      <c r="E334" s="1" t="s">
        <v>17</v>
      </c>
      <c r="F334" s="1" t="s">
        <v>29</v>
      </c>
      <c r="G334" s="1" t="s">
        <v>61</v>
      </c>
      <c r="H334" s="1" t="s">
        <v>520</v>
      </c>
      <c r="I334" s="1" t="s">
        <v>26</v>
      </c>
      <c r="J334" s="1">
        <v>22</v>
      </c>
      <c r="K334" s="1">
        <v>1171</v>
      </c>
      <c r="L334" s="1">
        <v>1171</v>
      </c>
      <c r="M334" s="1">
        <v>200000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200000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200000</v>
      </c>
      <c r="AJ334" s="1">
        <v>170</v>
      </c>
    </row>
    <row r="335" spans="1:36" hidden="1" x14ac:dyDescent="0.3">
      <c r="A335" s="1">
        <v>35</v>
      </c>
      <c r="B335" s="1" t="s">
        <v>14</v>
      </c>
      <c r="C335" s="1" t="s">
        <v>472</v>
      </c>
      <c r="D335" s="1" t="s">
        <v>602</v>
      </c>
      <c r="E335" s="1" t="s">
        <v>32</v>
      </c>
      <c r="F335" s="1" t="s">
        <v>29</v>
      </c>
      <c r="G335" s="1" t="s">
        <v>33</v>
      </c>
      <c r="H335" s="1" t="s">
        <v>522</v>
      </c>
      <c r="I335" s="1" t="s">
        <v>26</v>
      </c>
      <c r="J335" s="1">
        <v>21</v>
      </c>
      <c r="K335" s="1">
        <v>2198</v>
      </c>
      <c r="L335" s="1">
        <v>2198</v>
      </c>
      <c r="M335" s="1">
        <v>324000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324000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324000</v>
      </c>
      <c r="AJ335" s="1">
        <v>147</v>
      </c>
    </row>
    <row r="336" spans="1:36" hidden="1" x14ac:dyDescent="0.3">
      <c r="A336" s="1">
        <v>36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29</v>
      </c>
      <c r="G336" s="1" t="s">
        <v>38</v>
      </c>
      <c r="H336" s="1" t="s">
        <v>523</v>
      </c>
      <c r="I336" s="1" t="s">
        <v>21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hidden="1" x14ac:dyDescent="0.3">
      <c r="A337" s="1">
        <v>37</v>
      </c>
      <c r="B337" s="1" t="s">
        <v>14</v>
      </c>
      <c r="C337" s="1" t="s">
        <v>472</v>
      </c>
      <c r="D337" s="1" t="s">
        <v>16</v>
      </c>
      <c r="E337" s="1" t="s">
        <v>17</v>
      </c>
      <c r="F337" s="1" t="s">
        <v>49</v>
      </c>
      <c r="G337" s="1" t="s">
        <v>221</v>
      </c>
      <c r="H337" s="1" t="s">
        <v>524</v>
      </c>
      <c r="I337" s="1" t="s">
        <v>49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0</v>
      </c>
      <c r="AJ337" s="1">
        <v>0</v>
      </c>
    </row>
    <row r="338" spans="1:36" hidden="1" x14ac:dyDescent="0.3">
      <c r="A338" s="1">
        <v>38</v>
      </c>
      <c r="B338" s="1" t="s">
        <v>14</v>
      </c>
      <c r="C338" s="1" t="s">
        <v>472</v>
      </c>
      <c r="D338" s="1" t="s">
        <v>16</v>
      </c>
      <c r="E338" s="1" t="s">
        <v>17</v>
      </c>
      <c r="F338" s="1" t="s">
        <v>37</v>
      </c>
      <c r="G338" s="1" t="s">
        <v>123</v>
      </c>
      <c r="H338" s="1" t="s">
        <v>525</v>
      </c>
      <c r="I338" s="1" t="s">
        <v>21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hidden="1" x14ac:dyDescent="0.3">
      <c r="A339" s="1">
        <v>39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49</v>
      </c>
      <c r="G339" s="1" t="s">
        <v>101</v>
      </c>
      <c r="H339" s="1" t="s">
        <v>526</v>
      </c>
      <c r="I339" s="1" t="s">
        <v>49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hidden="1" x14ac:dyDescent="0.3">
      <c r="A340" s="1">
        <v>40</v>
      </c>
      <c r="B340" s="1" t="s">
        <v>14</v>
      </c>
      <c r="C340" s="1" t="s">
        <v>472</v>
      </c>
      <c r="D340" s="1" t="s">
        <v>16</v>
      </c>
      <c r="E340" s="1" t="s">
        <v>17</v>
      </c>
      <c r="F340" s="1" t="s">
        <v>29</v>
      </c>
      <c r="G340" s="1" t="s">
        <v>44</v>
      </c>
      <c r="H340" s="1" t="s">
        <v>527</v>
      </c>
      <c r="I340" s="1" t="s">
        <v>21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hidden="1" x14ac:dyDescent="0.3">
      <c r="A341" s="1">
        <v>41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29</v>
      </c>
      <c r="G341" s="1" t="s">
        <v>44</v>
      </c>
      <c r="H341" s="1" t="s">
        <v>528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hidden="1" x14ac:dyDescent="0.3">
      <c r="A342" s="1">
        <v>42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29</v>
      </c>
      <c r="G342" s="1" t="s">
        <v>44</v>
      </c>
      <c r="H342" s="1" t="s">
        <v>529</v>
      </c>
      <c r="I342" s="1" t="s">
        <v>21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hidden="1" x14ac:dyDescent="0.3">
      <c r="A343" s="1">
        <v>43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29</v>
      </c>
      <c r="G343" s="1" t="s">
        <v>44</v>
      </c>
      <c r="H343" s="1" t="s">
        <v>530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hidden="1" x14ac:dyDescent="0.3">
      <c r="A344" s="1">
        <v>44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29</v>
      </c>
      <c r="G344" s="1" t="s">
        <v>44</v>
      </c>
      <c r="H344" s="1" t="s">
        <v>531</v>
      </c>
      <c r="I344" s="1" t="s">
        <v>21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hidden="1" x14ac:dyDescent="0.3">
      <c r="A345" s="1">
        <v>45</v>
      </c>
      <c r="B345" s="1" t="s">
        <v>14</v>
      </c>
      <c r="C345" s="1" t="s">
        <v>472</v>
      </c>
      <c r="D345" s="1" t="s">
        <v>16</v>
      </c>
      <c r="E345" s="1" t="s">
        <v>17</v>
      </c>
      <c r="F345" s="1" t="s">
        <v>29</v>
      </c>
      <c r="G345" s="1" t="s">
        <v>44</v>
      </c>
      <c r="H345" s="1" t="s">
        <v>532</v>
      </c>
      <c r="I345" s="1" t="s">
        <v>21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0</v>
      </c>
      <c r="AJ345" s="1">
        <v>0</v>
      </c>
    </row>
    <row r="346" spans="1:36" hidden="1" x14ac:dyDescent="0.3">
      <c r="A346" s="1">
        <v>46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37</v>
      </c>
      <c r="G346" s="1" t="s">
        <v>533</v>
      </c>
      <c r="H346" s="1" t="s">
        <v>534</v>
      </c>
      <c r="I346" s="1" t="s">
        <v>21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hidden="1" x14ac:dyDescent="0.3">
      <c r="A347" s="1">
        <v>47</v>
      </c>
      <c r="B347" s="1" t="s">
        <v>14</v>
      </c>
      <c r="C347" s="1" t="s">
        <v>472</v>
      </c>
      <c r="D347" s="1" t="s">
        <v>16</v>
      </c>
      <c r="E347" s="1" t="s">
        <v>17</v>
      </c>
      <c r="F347" s="1" t="s">
        <v>18</v>
      </c>
      <c r="G347" s="1" t="s">
        <v>368</v>
      </c>
      <c r="H347" s="1" t="s">
        <v>535</v>
      </c>
      <c r="I347" s="1" t="s">
        <v>21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hidden="1" x14ac:dyDescent="0.3">
      <c r="A348" s="1">
        <v>48</v>
      </c>
      <c r="B348" s="1" t="s">
        <v>14</v>
      </c>
      <c r="C348" s="1" t="s">
        <v>472</v>
      </c>
      <c r="D348" s="1" t="s">
        <v>16</v>
      </c>
      <c r="E348" s="1" t="s">
        <v>17</v>
      </c>
      <c r="F348" s="1" t="s">
        <v>18</v>
      </c>
      <c r="G348" s="1" t="s">
        <v>368</v>
      </c>
      <c r="H348" s="1" t="s">
        <v>536</v>
      </c>
      <c r="I348" s="1" t="s">
        <v>21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0</v>
      </c>
      <c r="AJ348" s="1">
        <v>0</v>
      </c>
    </row>
    <row r="349" spans="1:36" hidden="1" x14ac:dyDescent="0.3">
      <c r="A349" s="1">
        <v>49</v>
      </c>
      <c r="B349" s="1" t="s">
        <v>14</v>
      </c>
      <c r="C349" s="1" t="s">
        <v>472</v>
      </c>
      <c r="D349" s="1" t="s">
        <v>16</v>
      </c>
      <c r="E349" s="1" t="s">
        <v>17</v>
      </c>
      <c r="F349" s="1" t="s">
        <v>18</v>
      </c>
      <c r="G349" s="1" t="s">
        <v>368</v>
      </c>
      <c r="H349" s="1" t="s">
        <v>537</v>
      </c>
      <c r="I349" s="1" t="s">
        <v>21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7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7">
        <v>0</v>
      </c>
      <c r="AI349" s="7">
        <v>0</v>
      </c>
      <c r="AJ349" s="1">
        <v>0</v>
      </c>
    </row>
    <row r="350" spans="1:36" hidden="1" x14ac:dyDescent="0.3">
      <c r="A350" s="1">
        <v>50</v>
      </c>
      <c r="B350" s="1" t="s">
        <v>14</v>
      </c>
      <c r="C350" s="1" t="s">
        <v>472</v>
      </c>
      <c r="D350" s="1" t="s">
        <v>16</v>
      </c>
      <c r="E350" s="1" t="s">
        <v>17</v>
      </c>
      <c r="F350" s="1" t="s">
        <v>18</v>
      </c>
      <c r="G350" s="1" t="s">
        <v>368</v>
      </c>
      <c r="H350" s="1" t="s">
        <v>538</v>
      </c>
      <c r="I350" s="1" t="s">
        <v>21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7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7">
        <v>0</v>
      </c>
      <c r="AI350" s="7">
        <v>0</v>
      </c>
      <c r="AJ350" s="1">
        <v>0</v>
      </c>
    </row>
    <row r="351" spans="1:36" hidden="1" x14ac:dyDescent="0.3">
      <c r="A351" s="1">
        <v>51</v>
      </c>
      <c r="B351" s="1" t="s">
        <v>14</v>
      </c>
      <c r="C351" s="1" t="s">
        <v>472</v>
      </c>
      <c r="D351" s="1" t="s">
        <v>16</v>
      </c>
      <c r="E351" s="1" t="s">
        <v>17</v>
      </c>
      <c r="F351" s="1" t="s">
        <v>18</v>
      </c>
      <c r="G351" s="1" t="s">
        <v>368</v>
      </c>
      <c r="H351" s="1" t="s">
        <v>539</v>
      </c>
      <c r="I351" s="1" t="s">
        <v>21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7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7">
        <v>0</v>
      </c>
      <c r="AI351" s="7">
        <v>0</v>
      </c>
      <c r="AJ351" s="1">
        <v>0</v>
      </c>
    </row>
    <row r="352" spans="1:36" hidden="1" x14ac:dyDescent="0.3">
      <c r="A352" s="1">
        <v>52</v>
      </c>
      <c r="B352" s="1" t="s">
        <v>14</v>
      </c>
      <c r="C352" s="1" t="s">
        <v>472</v>
      </c>
      <c r="D352" s="1" t="s">
        <v>16</v>
      </c>
      <c r="E352" s="1" t="s">
        <v>17</v>
      </c>
      <c r="F352" s="1" t="s">
        <v>29</v>
      </c>
      <c r="G352" s="1" t="s">
        <v>246</v>
      </c>
      <c r="H352" s="1" t="s">
        <v>540</v>
      </c>
      <c r="I352" s="1" t="s">
        <v>26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7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7">
        <v>0</v>
      </c>
      <c r="AI352" s="7">
        <v>0</v>
      </c>
      <c r="AJ352" s="1">
        <v>0</v>
      </c>
    </row>
    <row r="353" spans="1:36" hidden="1" x14ac:dyDescent="0.3">
      <c r="A353" s="2"/>
      <c r="B353" s="2" t="s">
        <v>47</v>
      </c>
      <c r="C353" s="2" t="s">
        <v>472</v>
      </c>
      <c r="D353" s="2"/>
      <c r="E353" s="2"/>
      <c r="F353" s="2"/>
      <c r="G353" s="2"/>
      <c r="H353" s="2"/>
      <c r="I353" s="2"/>
      <c r="J353" s="2"/>
      <c r="K353" s="2">
        <v>23215</v>
      </c>
      <c r="L353" s="2">
        <v>23210</v>
      </c>
      <c r="M353" s="2">
        <v>2130000</v>
      </c>
      <c r="N353" s="2">
        <v>3600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2133600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2133600</v>
      </c>
      <c r="AJ353" s="2"/>
    </row>
    <row r="354" spans="1:36" hidden="1" x14ac:dyDescent="0.3">
      <c r="A354" s="1">
        <v>1</v>
      </c>
      <c r="B354" s="1" t="s">
        <v>14</v>
      </c>
      <c r="C354" s="1" t="s">
        <v>541</v>
      </c>
      <c r="D354" s="1" t="s">
        <v>542</v>
      </c>
      <c r="E354" s="1" t="s">
        <v>17</v>
      </c>
      <c r="F354" s="1" t="s">
        <v>29</v>
      </c>
      <c r="G354" s="1" t="s">
        <v>79</v>
      </c>
      <c r="H354" s="1" t="s">
        <v>312</v>
      </c>
      <c r="I354" s="1" t="s">
        <v>26</v>
      </c>
      <c r="J354" s="1">
        <v>4</v>
      </c>
      <c r="K354" s="1">
        <v>640</v>
      </c>
      <c r="L354" s="1">
        <v>640</v>
      </c>
      <c r="M354" s="1">
        <v>70000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7">
        <v>70000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7">
        <v>0</v>
      </c>
      <c r="AI354" s="7">
        <v>70000</v>
      </c>
      <c r="AJ354" s="1">
        <v>109</v>
      </c>
    </row>
    <row r="355" spans="1:36" hidden="1" x14ac:dyDescent="0.3">
      <c r="A355" s="1">
        <v>2</v>
      </c>
      <c r="B355" s="1" t="s">
        <v>14</v>
      </c>
      <c r="C355" s="1" t="s">
        <v>541</v>
      </c>
      <c r="D355" s="1" t="s">
        <v>261</v>
      </c>
      <c r="E355" s="1" t="s">
        <v>17</v>
      </c>
      <c r="F355" s="1" t="s">
        <v>29</v>
      </c>
      <c r="G355" s="1" t="s">
        <v>79</v>
      </c>
      <c r="H355" s="1" t="s">
        <v>253</v>
      </c>
      <c r="I355" s="1" t="s">
        <v>26</v>
      </c>
      <c r="J355" s="1">
        <v>4</v>
      </c>
      <c r="K355" s="1">
        <v>573</v>
      </c>
      <c r="L355" s="1">
        <v>573</v>
      </c>
      <c r="M355" s="1">
        <v>70000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70000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70000</v>
      </c>
      <c r="AJ355" s="1">
        <v>122</v>
      </c>
    </row>
    <row r="356" spans="1:36" hidden="1" x14ac:dyDescent="0.3">
      <c r="A356" s="1">
        <v>3</v>
      </c>
      <c r="B356" s="1" t="s">
        <v>14</v>
      </c>
      <c r="C356" s="1" t="s">
        <v>541</v>
      </c>
      <c r="D356" s="1" t="s">
        <v>94</v>
      </c>
      <c r="E356" s="1" t="s">
        <v>17</v>
      </c>
      <c r="F356" s="1" t="s">
        <v>29</v>
      </c>
      <c r="G356" s="1" t="s">
        <v>30</v>
      </c>
      <c r="H356" s="1" t="s">
        <v>494</v>
      </c>
      <c r="I356" s="1" t="s">
        <v>26</v>
      </c>
      <c r="J356" s="1">
        <v>4</v>
      </c>
      <c r="K356" s="1">
        <v>533</v>
      </c>
      <c r="L356" s="1">
        <v>533</v>
      </c>
      <c r="M356" s="1">
        <v>50000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7">
        <v>50000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7">
        <v>0</v>
      </c>
      <c r="AI356" s="7">
        <v>50000</v>
      </c>
      <c r="AJ356" s="1">
        <v>93</v>
      </c>
    </row>
    <row r="357" spans="1:36" hidden="1" x14ac:dyDescent="0.3">
      <c r="A357" s="1">
        <v>4</v>
      </c>
      <c r="B357" s="1" t="s">
        <v>14</v>
      </c>
      <c r="C357" s="1" t="s">
        <v>541</v>
      </c>
      <c r="D357" s="1" t="s">
        <v>605</v>
      </c>
      <c r="E357" s="1" t="s">
        <v>17</v>
      </c>
      <c r="F357" s="1" t="s">
        <v>49</v>
      </c>
      <c r="G357" s="1" t="s">
        <v>101</v>
      </c>
      <c r="H357" s="1" t="s">
        <v>544</v>
      </c>
      <c r="I357" s="1" t="s">
        <v>49</v>
      </c>
      <c r="J357" s="1">
        <v>3</v>
      </c>
      <c r="K357" s="1">
        <v>420</v>
      </c>
      <c r="L357" s="1">
        <v>420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7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7">
        <v>0</v>
      </c>
      <c r="AI357" s="7">
        <v>0</v>
      </c>
      <c r="AJ357" s="1">
        <v>0</v>
      </c>
    </row>
    <row r="358" spans="1:36" hidden="1" x14ac:dyDescent="0.3">
      <c r="A358" s="2"/>
      <c r="B358" s="2" t="s">
        <v>47</v>
      </c>
      <c r="C358" s="2" t="s">
        <v>541</v>
      </c>
      <c r="D358" s="2"/>
      <c r="E358" s="2"/>
      <c r="F358" s="2"/>
      <c r="G358" s="2"/>
      <c r="H358" s="2"/>
      <c r="I358" s="2"/>
      <c r="J358" s="2"/>
      <c r="K358" s="2">
        <v>2166</v>
      </c>
      <c r="L358" s="2">
        <v>2166</v>
      </c>
      <c r="M358" s="2">
        <v>190000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190000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190000</v>
      </c>
      <c r="AJ358" s="2"/>
    </row>
    <row r="359" spans="1:36" hidden="1" x14ac:dyDescent="0.3">
      <c r="A359" s="1">
        <v>1</v>
      </c>
      <c r="B359" s="1" t="s">
        <v>14</v>
      </c>
      <c r="C359" s="1" t="s">
        <v>545</v>
      </c>
      <c r="D359" s="1" t="s">
        <v>16</v>
      </c>
      <c r="E359" s="1" t="s">
        <v>17</v>
      </c>
      <c r="F359" s="1" t="s">
        <v>29</v>
      </c>
      <c r="G359" s="1" t="s">
        <v>144</v>
      </c>
      <c r="H359" s="1" t="s">
        <v>546</v>
      </c>
      <c r="I359" s="1" t="s">
        <v>21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7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7">
        <v>0</v>
      </c>
      <c r="AI359" s="7">
        <v>0</v>
      </c>
      <c r="AJ359" s="1">
        <v>0</v>
      </c>
    </row>
    <row r="360" spans="1:36" hidden="1" x14ac:dyDescent="0.3">
      <c r="A360" s="2"/>
      <c r="B360" s="2" t="s">
        <v>47</v>
      </c>
      <c r="C360" s="2" t="s">
        <v>545</v>
      </c>
      <c r="D360" s="2"/>
      <c r="E360" s="2"/>
      <c r="F360" s="2"/>
      <c r="G360" s="2"/>
      <c r="H360" s="2"/>
      <c r="I360" s="2"/>
      <c r="J360" s="2"/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/>
    </row>
    <row r="361" spans="1:36" hidden="1" x14ac:dyDescent="0.3">
      <c r="A361" s="1">
        <v>1</v>
      </c>
      <c r="B361" s="1" t="s">
        <v>14</v>
      </c>
      <c r="C361" s="1" t="s">
        <v>547</v>
      </c>
      <c r="D361" s="1" t="s">
        <v>16</v>
      </c>
      <c r="E361" s="1" t="s">
        <v>17</v>
      </c>
      <c r="F361" s="1" t="s">
        <v>29</v>
      </c>
      <c r="G361" s="1" t="s">
        <v>44</v>
      </c>
      <c r="H361" s="1" t="s">
        <v>548</v>
      </c>
      <c r="I361" s="1" t="s">
        <v>21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7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7">
        <v>0</v>
      </c>
      <c r="AI361" s="7">
        <v>0</v>
      </c>
      <c r="AJ361" s="1">
        <v>0</v>
      </c>
    </row>
    <row r="362" spans="1:36" hidden="1" x14ac:dyDescent="0.3">
      <c r="A362" s="2"/>
      <c r="B362" s="2" t="s">
        <v>47</v>
      </c>
      <c r="C362" s="2" t="s">
        <v>547</v>
      </c>
      <c r="D362" s="2"/>
      <c r="E362" s="2"/>
      <c r="F362" s="2"/>
      <c r="G362" s="2"/>
      <c r="H362" s="2"/>
      <c r="I362" s="2"/>
      <c r="J362" s="2"/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/>
    </row>
    <row r="363" spans="1:36" hidden="1" x14ac:dyDescent="0.3">
      <c r="A363" s="1">
        <v>1</v>
      </c>
      <c r="B363" s="1" t="s">
        <v>14</v>
      </c>
      <c r="C363" s="1" t="s">
        <v>549</v>
      </c>
      <c r="D363" s="1" t="s">
        <v>16</v>
      </c>
      <c r="E363" s="1" t="s">
        <v>17</v>
      </c>
      <c r="F363" s="1" t="s">
        <v>29</v>
      </c>
      <c r="G363" s="1" t="s">
        <v>144</v>
      </c>
      <c r="H363" s="1" t="s">
        <v>550</v>
      </c>
      <c r="I363" s="1" t="s">
        <v>21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7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7">
        <v>0</v>
      </c>
      <c r="AI363" s="7">
        <v>0</v>
      </c>
      <c r="AJ363" s="1">
        <v>0</v>
      </c>
    </row>
    <row r="364" spans="1:36" hidden="1" x14ac:dyDescent="0.3">
      <c r="A364" s="2"/>
      <c r="B364" s="2" t="s">
        <v>47</v>
      </c>
      <c r="C364" s="2" t="s">
        <v>549</v>
      </c>
      <c r="D364" s="2"/>
      <c r="E364" s="2"/>
      <c r="F364" s="2"/>
      <c r="G364" s="2"/>
      <c r="H364" s="2"/>
      <c r="I364" s="2"/>
      <c r="J364" s="2"/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/>
    </row>
    <row r="365" spans="1:36" hidden="1" x14ac:dyDescent="0.3">
      <c r="A365" s="2"/>
      <c r="B365" s="2" t="s">
        <v>12</v>
      </c>
      <c r="C365" s="2" t="s">
        <v>14</v>
      </c>
      <c r="D365" s="2"/>
      <c r="E365" s="2"/>
      <c r="F365" s="2"/>
      <c r="G365" s="2"/>
      <c r="H365" s="2"/>
      <c r="I365" s="2"/>
      <c r="J365" s="2"/>
      <c r="K365" s="2">
        <v>239023</v>
      </c>
      <c r="L365" s="2">
        <v>238875</v>
      </c>
      <c r="M365" s="2">
        <v>25807555</v>
      </c>
      <c r="N365" s="2">
        <v>7500</v>
      </c>
      <c r="O365" s="2">
        <v>0</v>
      </c>
      <c r="P365" s="2">
        <v>0</v>
      </c>
      <c r="Q365" s="2">
        <v>324000</v>
      </c>
      <c r="R365" s="2">
        <v>0</v>
      </c>
      <c r="S365" s="2">
        <v>16000</v>
      </c>
      <c r="T365" s="2">
        <v>0</v>
      </c>
      <c r="U365" s="2">
        <v>0</v>
      </c>
      <c r="V365" s="2">
        <v>0</v>
      </c>
      <c r="W365" s="2">
        <v>26155055</v>
      </c>
      <c r="X365" s="2">
        <v>0</v>
      </c>
      <c r="Y365" s="2">
        <v>0</v>
      </c>
      <c r="Z365" s="2">
        <v>13450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13450</v>
      </c>
      <c r="AI365" s="2">
        <v>26168505</v>
      </c>
      <c r="AJ365" s="2"/>
    </row>
    <row r="366" spans="1:36" hidden="1" x14ac:dyDescent="0.3">
      <c r="A366" s="3">
        <v>348</v>
      </c>
      <c r="B366" s="3"/>
      <c r="C366" s="3"/>
      <c r="D366" s="3"/>
      <c r="E366" s="3"/>
      <c r="F366" s="3"/>
      <c r="G366" s="3"/>
      <c r="H366" s="3"/>
      <c r="I366" s="3"/>
      <c r="J366" s="3"/>
      <c r="K366" s="3">
        <v>239023</v>
      </c>
      <c r="L366" s="3">
        <v>238875</v>
      </c>
      <c r="M366" s="3">
        <v>25807555</v>
      </c>
      <c r="N366" s="3">
        <v>7500</v>
      </c>
      <c r="O366" s="3">
        <v>0</v>
      </c>
      <c r="P366" s="3">
        <v>0</v>
      </c>
      <c r="Q366" s="3">
        <v>324000</v>
      </c>
      <c r="R366" s="3">
        <v>0</v>
      </c>
      <c r="S366" s="3">
        <v>16000</v>
      </c>
      <c r="T366" s="3">
        <v>0</v>
      </c>
      <c r="U366" s="3">
        <v>0</v>
      </c>
      <c r="V366" s="3">
        <v>0</v>
      </c>
      <c r="W366" s="3">
        <v>26155055</v>
      </c>
      <c r="X366" s="3">
        <v>0</v>
      </c>
      <c r="Y366" s="3">
        <v>0</v>
      </c>
      <c r="Z366" s="3">
        <v>13450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13450</v>
      </c>
      <c r="AI366" s="3">
        <v>26168505</v>
      </c>
      <c r="AJ366" s="3"/>
    </row>
    <row r="367" spans="1:3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7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7"/>
      <c r="AJ367" s="1"/>
    </row>
  </sheetData>
  <autoFilter ref="A2:AQ366" xr:uid="{00000000-0009-0000-0000-000014000000}">
    <filterColumn colId="2">
      <filters>
        <filter val="동대구운용팀"/>
      </filters>
    </filterColumn>
    <filterColumn colId="8">
      <filters>
        <filter val="EV"/>
      </filters>
    </filterColumn>
  </autoFilter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79998168889431442"/>
  </sheetPr>
  <dimension ref="A1:AQ363"/>
  <sheetViews>
    <sheetView topLeftCell="A87" zoomScale="70" zoomScaleNormal="70" workbookViewId="0">
      <selection activeCell="M2" sqref="A2:XFD2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702</v>
      </c>
      <c r="B1" s="114" t="s">
        <v>686</v>
      </c>
      <c r="C1" s="116" t="s">
        <v>687</v>
      </c>
      <c r="D1" s="116" t="s">
        <v>727</v>
      </c>
      <c r="E1" s="114" t="s">
        <v>688</v>
      </c>
      <c r="F1" s="114" t="s">
        <v>689</v>
      </c>
      <c r="G1" s="114" t="s">
        <v>704</v>
      </c>
      <c r="H1" s="114" t="s">
        <v>672</v>
      </c>
      <c r="I1" s="114" t="s">
        <v>552</v>
      </c>
      <c r="J1" s="114" t="s">
        <v>691</v>
      </c>
      <c r="K1" s="115" t="s">
        <v>706</v>
      </c>
      <c r="L1" s="115" t="s">
        <v>707</v>
      </c>
      <c r="M1" s="110" t="s">
        <v>674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694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725</v>
      </c>
      <c r="AJ1" s="113" t="s">
        <v>639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638</v>
      </c>
      <c r="AI2" s="113"/>
      <c r="AJ2" s="113" t="s">
        <v>639</v>
      </c>
    </row>
    <row r="3" spans="1:43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598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17</v>
      </c>
      <c r="K6" s="1">
        <v>1325</v>
      </c>
      <c r="L6" s="1">
        <v>1325</v>
      </c>
      <c r="M6" s="1">
        <v>113000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113000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113000</v>
      </c>
      <c r="AJ6" s="1">
        <v>85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713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8</v>
      </c>
      <c r="K7" s="1">
        <v>1052</v>
      </c>
      <c r="L7" s="1">
        <v>1052</v>
      </c>
      <c r="M7" s="1">
        <v>120000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120000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120000</v>
      </c>
      <c r="AJ7" s="1">
        <v>114</v>
      </c>
    </row>
    <row r="8" spans="1:43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x14ac:dyDescent="0.3">
      <c r="A12" s="1">
        <v>10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0</v>
      </c>
      <c r="AJ12" s="1">
        <v>0</v>
      </c>
    </row>
    <row r="13" spans="1:43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2377</v>
      </c>
      <c r="L14" s="2">
        <v>2377</v>
      </c>
      <c r="M14" s="2">
        <v>233000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233000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233000</v>
      </c>
      <c r="AJ14" s="2"/>
    </row>
    <row r="15" spans="1:43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15</v>
      </c>
      <c r="K17" s="1">
        <v>1140</v>
      </c>
      <c r="L17" s="1">
        <v>1140</v>
      </c>
      <c r="M17" s="1">
        <v>150000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150000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150000</v>
      </c>
      <c r="AJ17" s="1">
        <v>131</v>
      </c>
    </row>
    <row r="18" spans="1:36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12</v>
      </c>
      <c r="K19" s="1">
        <v>591</v>
      </c>
      <c r="L19" s="1">
        <v>591</v>
      </c>
      <c r="M19" s="1">
        <v>50000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50000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50000</v>
      </c>
      <c r="AJ19" s="1">
        <v>84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1731</v>
      </c>
      <c r="L20" s="2">
        <v>1731</v>
      </c>
      <c r="M20" s="2">
        <v>200000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200000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200000</v>
      </c>
      <c r="AJ20" s="2"/>
    </row>
    <row r="21" spans="1:36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x14ac:dyDescent="0.3">
      <c r="A33" s="1">
        <v>13</v>
      </c>
      <c r="B33" s="1" t="s">
        <v>14</v>
      </c>
      <c r="C33" s="1" t="s">
        <v>60</v>
      </c>
      <c r="D33" s="1" t="s">
        <v>78</v>
      </c>
      <c r="E33" s="1" t="s">
        <v>17</v>
      </c>
      <c r="F33" s="1" t="s">
        <v>29</v>
      </c>
      <c r="G33" s="1" t="s">
        <v>79</v>
      </c>
      <c r="H33" s="1" t="s">
        <v>80</v>
      </c>
      <c r="I33" s="1" t="s">
        <v>26</v>
      </c>
      <c r="J33" s="1">
        <v>21</v>
      </c>
      <c r="K33" s="1">
        <v>2585</v>
      </c>
      <c r="L33" s="1">
        <v>2585</v>
      </c>
      <c r="M33" s="1">
        <v>266000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266000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266000</v>
      </c>
      <c r="AJ33" s="1">
        <v>102</v>
      </c>
    </row>
    <row r="34" spans="1:36" x14ac:dyDescent="0.3">
      <c r="A34" s="1">
        <v>14</v>
      </c>
      <c r="B34" s="1" t="s">
        <v>14</v>
      </c>
      <c r="C34" s="1" t="s">
        <v>60</v>
      </c>
      <c r="D34" s="1" t="s">
        <v>603</v>
      </c>
      <c r="E34" s="1" t="s">
        <v>17</v>
      </c>
      <c r="F34" s="1" t="s">
        <v>29</v>
      </c>
      <c r="G34" s="1" t="s">
        <v>61</v>
      </c>
      <c r="H34" s="1" t="s">
        <v>82</v>
      </c>
      <c r="I34" s="1" t="s">
        <v>26</v>
      </c>
      <c r="J34" s="1">
        <v>20</v>
      </c>
      <c r="K34" s="1">
        <v>3188</v>
      </c>
      <c r="L34" s="1">
        <v>3188</v>
      </c>
      <c r="M34" s="1">
        <v>379000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379000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379000</v>
      </c>
      <c r="AJ34" s="1">
        <v>118</v>
      </c>
    </row>
    <row r="35" spans="1:36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37</v>
      </c>
      <c r="G35" s="1" t="s">
        <v>83</v>
      </c>
      <c r="H35" s="1" t="s">
        <v>84</v>
      </c>
      <c r="I35" s="1" t="s">
        <v>49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29</v>
      </c>
      <c r="G36" s="1" t="s">
        <v>85</v>
      </c>
      <c r="H36" s="1" t="s">
        <v>86</v>
      </c>
      <c r="I36" s="1" t="s">
        <v>26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87</v>
      </c>
      <c r="E37" s="1" t="s">
        <v>17</v>
      </c>
      <c r="F37" s="1" t="s">
        <v>49</v>
      </c>
      <c r="G37" s="1" t="s">
        <v>88</v>
      </c>
      <c r="H37" s="1" t="s">
        <v>89</v>
      </c>
      <c r="I37" s="1" t="s">
        <v>49</v>
      </c>
      <c r="J37" s="1">
        <v>17</v>
      </c>
      <c r="K37" s="1">
        <v>1206</v>
      </c>
      <c r="L37" s="1">
        <v>1206</v>
      </c>
      <c r="M37" s="1">
        <v>0</v>
      </c>
      <c r="N37" s="1">
        <v>0</v>
      </c>
      <c r="O37" s="1">
        <v>0</v>
      </c>
      <c r="P37" s="1">
        <v>0</v>
      </c>
      <c r="Q37" s="1">
        <v>25000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25000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25000</v>
      </c>
      <c r="AJ37" s="1">
        <v>0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131</v>
      </c>
      <c r="E38" s="1" t="s">
        <v>17</v>
      </c>
      <c r="F38" s="1" t="s">
        <v>49</v>
      </c>
      <c r="G38" s="1" t="s">
        <v>88</v>
      </c>
      <c r="H38" s="1" t="s">
        <v>91</v>
      </c>
      <c r="I38" s="1" t="s">
        <v>49</v>
      </c>
      <c r="J38" s="1">
        <v>21</v>
      </c>
      <c r="K38" s="1">
        <v>1425</v>
      </c>
      <c r="L38" s="1">
        <v>1425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0</v>
      </c>
      <c r="AJ38" s="1">
        <v>0</v>
      </c>
    </row>
    <row r="39" spans="1:36" x14ac:dyDescent="0.3">
      <c r="A39" s="1">
        <v>19</v>
      </c>
      <c r="B39" s="1" t="s">
        <v>14</v>
      </c>
      <c r="C39" s="1" t="s">
        <v>60</v>
      </c>
      <c r="D39" s="1" t="s">
        <v>92</v>
      </c>
      <c r="E39" s="1" t="s">
        <v>17</v>
      </c>
      <c r="F39" s="1" t="s">
        <v>49</v>
      </c>
      <c r="G39" s="1" t="s">
        <v>88</v>
      </c>
      <c r="H39" s="1" t="s">
        <v>93</v>
      </c>
      <c r="I39" s="1" t="s">
        <v>49</v>
      </c>
      <c r="J39" s="1">
        <v>19</v>
      </c>
      <c r="K39" s="1">
        <v>1971</v>
      </c>
      <c r="L39" s="1">
        <v>1971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117</v>
      </c>
      <c r="E40" s="1" t="s">
        <v>17</v>
      </c>
      <c r="F40" s="1" t="s">
        <v>49</v>
      </c>
      <c r="G40" s="1" t="s">
        <v>88</v>
      </c>
      <c r="H40" s="1" t="s">
        <v>95</v>
      </c>
      <c r="I40" s="1" t="s">
        <v>49</v>
      </c>
      <c r="J40" s="1">
        <v>7</v>
      </c>
      <c r="K40" s="1">
        <v>380</v>
      </c>
      <c r="L40" s="1">
        <v>380</v>
      </c>
      <c r="M40" s="1">
        <v>0</v>
      </c>
      <c r="N40" s="1">
        <v>0</v>
      </c>
      <c r="O40" s="1">
        <v>0</v>
      </c>
      <c r="P40" s="1">
        <v>0</v>
      </c>
      <c r="Q40" s="1">
        <v>25000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25000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25000</v>
      </c>
      <c r="AJ40" s="1">
        <v>0</v>
      </c>
    </row>
    <row r="41" spans="1:36" x14ac:dyDescent="0.3">
      <c r="A41" s="1">
        <v>21</v>
      </c>
      <c r="B41" s="1" t="s">
        <v>14</v>
      </c>
      <c r="C41" s="1" t="s">
        <v>60</v>
      </c>
      <c r="D41" s="1" t="s">
        <v>96</v>
      </c>
      <c r="E41" s="1" t="s">
        <v>17</v>
      </c>
      <c r="F41" s="1" t="s">
        <v>29</v>
      </c>
      <c r="G41" s="1" t="s">
        <v>30</v>
      </c>
      <c r="H41" s="1" t="s">
        <v>97</v>
      </c>
      <c r="I41" s="1" t="s">
        <v>26</v>
      </c>
      <c r="J41" s="1">
        <v>17</v>
      </c>
      <c r="K41" s="1">
        <v>2648</v>
      </c>
      <c r="L41" s="1">
        <v>2648</v>
      </c>
      <c r="M41" s="1">
        <v>300000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300000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300000</v>
      </c>
      <c r="AJ41" s="1">
        <v>113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16</v>
      </c>
      <c r="E42" s="1" t="s">
        <v>17</v>
      </c>
      <c r="F42" s="1" t="s">
        <v>29</v>
      </c>
      <c r="G42" s="1" t="s">
        <v>98</v>
      </c>
      <c r="H42" s="1" t="s">
        <v>99</v>
      </c>
      <c r="I42" s="1" t="s">
        <v>26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0</v>
      </c>
      <c r="AJ42" s="1">
        <v>0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100</v>
      </c>
      <c r="E43" s="1" t="s">
        <v>17</v>
      </c>
      <c r="F43" s="1" t="s">
        <v>49</v>
      </c>
      <c r="G43" s="1" t="s">
        <v>101</v>
      </c>
      <c r="H43" s="1" t="s">
        <v>102</v>
      </c>
      <c r="I43" s="1" t="s">
        <v>49</v>
      </c>
      <c r="J43" s="1">
        <v>20</v>
      </c>
      <c r="K43" s="1">
        <v>3150</v>
      </c>
      <c r="L43" s="1">
        <v>3150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0</v>
      </c>
      <c r="AJ43" s="1">
        <v>0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103</v>
      </c>
      <c r="E44" s="1" t="s">
        <v>17</v>
      </c>
      <c r="F44" s="1" t="s">
        <v>18</v>
      </c>
      <c r="G44" s="1" t="s">
        <v>104</v>
      </c>
      <c r="H44" s="1" t="s">
        <v>105</v>
      </c>
      <c r="I44" s="1" t="s">
        <v>21</v>
      </c>
      <c r="J44" s="1">
        <v>17</v>
      </c>
      <c r="K44" s="1">
        <v>1588</v>
      </c>
      <c r="L44" s="1">
        <v>1588</v>
      </c>
      <c r="M44" s="1">
        <v>191000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191000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191000</v>
      </c>
      <c r="AJ44" s="1">
        <v>120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106</v>
      </c>
      <c r="E45" s="1" t="s">
        <v>17</v>
      </c>
      <c r="F45" s="1" t="s">
        <v>18</v>
      </c>
      <c r="G45" s="1" t="s">
        <v>107</v>
      </c>
      <c r="H45" s="1" t="s">
        <v>108</v>
      </c>
      <c r="I45" s="1" t="s">
        <v>21</v>
      </c>
      <c r="J45" s="1">
        <v>5</v>
      </c>
      <c r="K45" s="1">
        <v>409</v>
      </c>
      <c r="L45" s="1">
        <v>409</v>
      </c>
      <c r="M45" s="1">
        <v>49000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49000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49000</v>
      </c>
      <c r="AJ45" s="1">
        <v>119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109</v>
      </c>
      <c r="E46" s="1" t="s">
        <v>17</v>
      </c>
      <c r="F46" s="1" t="s">
        <v>18</v>
      </c>
      <c r="G46" s="1" t="s">
        <v>107</v>
      </c>
      <c r="H46" s="1" t="s">
        <v>110</v>
      </c>
      <c r="I46" s="1" t="s">
        <v>21</v>
      </c>
      <c r="J46" s="1">
        <v>18</v>
      </c>
      <c r="K46" s="1">
        <v>2586</v>
      </c>
      <c r="L46" s="1">
        <v>2586</v>
      </c>
      <c r="M46" s="1">
        <v>301000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301000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301000</v>
      </c>
      <c r="AJ46" s="1">
        <v>116</v>
      </c>
    </row>
    <row r="47" spans="1:36" x14ac:dyDescent="0.3">
      <c r="A47" s="1">
        <v>27</v>
      </c>
      <c r="B47" s="1" t="s">
        <v>14</v>
      </c>
      <c r="C47" s="1" t="s">
        <v>60</v>
      </c>
      <c r="D47" s="1" t="s">
        <v>111</v>
      </c>
      <c r="E47" s="1" t="s">
        <v>17</v>
      </c>
      <c r="F47" s="1" t="s">
        <v>40</v>
      </c>
      <c r="G47" s="1" t="s">
        <v>55</v>
      </c>
      <c r="H47" s="1" t="s">
        <v>112</v>
      </c>
      <c r="I47" s="1" t="s">
        <v>21</v>
      </c>
      <c r="J47" s="1">
        <v>19</v>
      </c>
      <c r="K47" s="1">
        <v>1927</v>
      </c>
      <c r="L47" s="1">
        <v>1927</v>
      </c>
      <c r="M47" s="1">
        <v>258000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258000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258000</v>
      </c>
      <c r="AJ47" s="1">
        <v>133</v>
      </c>
    </row>
    <row r="48" spans="1:36" x14ac:dyDescent="0.3">
      <c r="A48" s="1">
        <v>28</v>
      </c>
      <c r="B48" s="1" t="s">
        <v>14</v>
      </c>
      <c r="C48" s="1" t="s">
        <v>60</v>
      </c>
      <c r="D48" s="1" t="s">
        <v>113</v>
      </c>
      <c r="E48" s="1" t="s">
        <v>17</v>
      </c>
      <c r="F48" s="1" t="s">
        <v>29</v>
      </c>
      <c r="G48" s="1" t="s">
        <v>61</v>
      </c>
      <c r="H48" s="1" t="s">
        <v>114</v>
      </c>
      <c r="I48" s="1" t="s">
        <v>26</v>
      </c>
      <c r="J48" s="1">
        <v>19</v>
      </c>
      <c r="K48" s="1">
        <v>2941</v>
      </c>
      <c r="L48" s="1">
        <v>2941</v>
      </c>
      <c r="M48" s="1">
        <v>300000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300000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10000</v>
      </c>
      <c r="AE48" s="1">
        <v>0</v>
      </c>
      <c r="AF48" s="1">
        <v>0</v>
      </c>
      <c r="AG48" s="1">
        <v>0</v>
      </c>
      <c r="AH48" s="7">
        <v>10000</v>
      </c>
      <c r="AI48" s="7">
        <v>310000</v>
      </c>
      <c r="AJ48" s="1">
        <v>102</v>
      </c>
    </row>
    <row r="49" spans="1:36" x14ac:dyDescent="0.3">
      <c r="A49" s="1">
        <v>29</v>
      </c>
      <c r="B49" s="1" t="s">
        <v>14</v>
      </c>
      <c r="C49" s="1" t="s">
        <v>60</v>
      </c>
      <c r="D49" s="1" t="s">
        <v>140</v>
      </c>
      <c r="E49" s="1" t="s">
        <v>17</v>
      </c>
      <c r="F49" s="1" t="s">
        <v>29</v>
      </c>
      <c r="G49" s="1" t="s">
        <v>61</v>
      </c>
      <c r="H49" s="1" t="s">
        <v>116</v>
      </c>
      <c r="I49" s="1" t="s">
        <v>26</v>
      </c>
      <c r="J49" s="1">
        <v>20</v>
      </c>
      <c r="K49" s="1">
        <v>1900</v>
      </c>
      <c r="L49" s="1">
        <v>1884</v>
      </c>
      <c r="M49" s="1">
        <v>220000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220000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220000</v>
      </c>
      <c r="AJ49" s="1">
        <v>115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117</v>
      </c>
      <c r="E50" s="1" t="s">
        <v>32</v>
      </c>
      <c r="F50" s="1" t="s">
        <v>118</v>
      </c>
      <c r="G50" s="1" t="s">
        <v>119</v>
      </c>
      <c r="H50" s="1" t="s">
        <v>120</v>
      </c>
      <c r="I50" s="1" t="s">
        <v>26</v>
      </c>
      <c r="J50" s="1">
        <v>4</v>
      </c>
      <c r="K50" s="1">
        <v>256</v>
      </c>
      <c r="L50" s="1">
        <v>256</v>
      </c>
      <c r="M50" s="1">
        <v>70000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70000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70000</v>
      </c>
      <c r="AJ50" s="1">
        <v>273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16</v>
      </c>
      <c r="E51" s="1" t="s">
        <v>17</v>
      </c>
      <c r="F51" s="1" t="s">
        <v>37</v>
      </c>
      <c r="G51" s="1" t="s">
        <v>121</v>
      </c>
      <c r="H51" s="1" t="s">
        <v>122</v>
      </c>
      <c r="I51" s="1" t="s">
        <v>21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0</v>
      </c>
      <c r="AJ51" s="1">
        <v>0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16</v>
      </c>
      <c r="E52" s="1" t="s">
        <v>17</v>
      </c>
      <c r="F52" s="1" t="s">
        <v>40</v>
      </c>
      <c r="G52" s="1" t="s">
        <v>123</v>
      </c>
      <c r="H52" s="1" t="s">
        <v>124</v>
      </c>
      <c r="I52" s="1" t="s">
        <v>21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0</v>
      </c>
      <c r="AJ52" s="1">
        <v>0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16</v>
      </c>
      <c r="E53" s="1" t="s">
        <v>17</v>
      </c>
      <c r="F53" s="1" t="s">
        <v>37</v>
      </c>
      <c r="G53" s="1" t="s">
        <v>121</v>
      </c>
      <c r="H53" s="1" t="s">
        <v>125</v>
      </c>
      <c r="I53" s="1" t="s">
        <v>26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0</v>
      </c>
      <c r="AJ53" s="1">
        <v>0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201</v>
      </c>
      <c r="E54" s="1" t="s">
        <v>17</v>
      </c>
      <c r="F54" s="1" t="s">
        <v>49</v>
      </c>
      <c r="G54" s="1" t="s">
        <v>101</v>
      </c>
      <c r="H54" s="1" t="s">
        <v>127</v>
      </c>
      <c r="I54" s="1" t="s">
        <v>49</v>
      </c>
      <c r="J54" s="1">
        <v>21</v>
      </c>
      <c r="K54" s="1">
        <v>1966</v>
      </c>
      <c r="L54" s="1">
        <v>1926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0</v>
      </c>
      <c r="AJ54" s="1">
        <v>0</v>
      </c>
    </row>
    <row r="55" spans="1:36" x14ac:dyDescent="0.3">
      <c r="A55" s="1">
        <v>35</v>
      </c>
      <c r="B55" s="1" t="s">
        <v>14</v>
      </c>
      <c r="C55" s="1" t="s">
        <v>60</v>
      </c>
      <c r="D55" s="1" t="s">
        <v>519</v>
      </c>
      <c r="E55" s="1" t="s">
        <v>17</v>
      </c>
      <c r="F55" s="1" t="s">
        <v>29</v>
      </c>
      <c r="G55" s="1" t="s">
        <v>129</v>
      </c>
      <c r="H55" s="1" t="s">
        <v>130</v>
      </c>
      <c r="I55" s="1" t="s">
        <v>21</v>
      </c>
      <c r="J55" s="1">
        <v>22</v>
      </c>
      <c r="K55" s="1">
        <v>1371</v>
      </c>
      <c r="L55" s="1">
        <v>1230</v>
      </c>
      <c r="M55" s="1">
        <v>300000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300000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300000</v>
      </c>
      <c r="AJ55" s="1">
        <v>218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128</v>
      </c>
      <c r="E56" s="1" t="s">
        <v>17</v>
      </c>
      <c r="F56" s="1" t="s">
        <v>29</v>
      </c>
      <c r="G56" s="1" t="s">
        <v>129</v>
      </c>
      <c r="H56" s="1" t="s">
        <v>132</v>
      </c>
      <c r="I56" s="1" t="s">
        <v>21</v>
      </c>
      <c r="J56" s="1">
        <v>23</v>
      </c>
      <c r="K56" s="1">
        <v>3807</v>
      </c>
      <c r="L56" s="1">
        <v>3807</v>
      </c>
      <c r="M56" s="1">
        <v>589000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589000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589000</v>
      </c>
      <c r="AJ56" s="1">
        <v>154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16</v>
      </c>
      <c r="E57" s="1" t="s">
        <v>17</v>
      </c>
      <c r="F57" s="1" t="s">
        <v>29</v>
      </c>
      <c r="G57" s="1" t="s">
        <v>85</v>
      </c>
      <c r="H57" s="1" t="s">
        <v>133</v>
      </c>
      <c r="I57" s="1" t="s">
        <v>26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0</v>
      </c>
      <c r="AJ57" s="1">
        <v>0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134</v>
      </c>
      <c r="E58" s="1" t="s">
        <v>17</v>
      </c>
      <c r="F58" s="1" t="s">
        <v>29</v>
      </c>
      <c r="G58" s="1" t="s">
        <v>61</v>
      </c>
      <c r="H58" s="1" t="s">
        <v>135</v>
      </c>
      <c r="I58" s="1" t="s">
        <v>26</v>
      </c>
      <c r="J58" s="1">
        <v>24</v>
      </c>
      <c r="K58" s="1">
        <v>3207</v>
      </c>
      <c r="L58" s="1">
        <v>3207</v>
      </c>
      <c r="M58" s="1">
        <v>415000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415000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415000</v>
      </c>
      <c r="AJ58" s="1">
        <v>129</v>
      </c>
    </row>
    <row r="59" spans="1:36" x14ac:dyDescent="0.3">
      <c r="A59" s="1">
        <v>39</v>
      </c>
      <c r="B59" s="1" t="s">
        <v>14</v>
      </c>
      <c r="C59" s="1" t="s">
        <v>60</v>
      </c>
      <c r="D59" s="1" t="s">
        <v>117</v>
      </c>
      <c r="E59" s="1" t="s">
        <v>32</v>
      </c>
      <c r="F59" s="1" t="s">
        <v>29</v>
      </c>
      <c r="G59" s="1" t="s">
        <v>33</v>
      </c>
      <c r="H59" s="1" t="s">
        <v>137</v>
      </c>
      <c r="I59" s="1" t="s">
        <v>26</v>
      </c>
      <c r="J59" s="1">
        <v>19</v>
      </c>
      <c r="K59" s="1">
        <v>2052</v>
      </c>
      <c r="L59" s="1">
        <v>2052</v>
      </c>
      <c r="M59" s="1">
        <v>275000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275000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275000</v>
      </c>
      <c r="AJ59" s="1">
        <v>134</v>
      </c>
    </row>
    <row r="60" spans="1:36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138</v>
      </c>
      <c r="H60" s="1" t="s">
        <v>139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x14ac:dyDescent="0.3">
      <c r="A61" s="1">
        <v>41</v>
      </c>
      <c r="B61" s="1" t="s">
        <v>14</v>
      </c>
      <c r="C61" s="1" t="s">
        <v>60</v>
      </c>
      <c r="D61" s="1" t="s">
        <v>16</v>
      </c>
      <c r="E61" s="1" t="s">
        <v>17</v>
      </c>
      <c r="F61" s="1" t="s">
        <v>29</v>
      </c>
      <c r="G61" s="1" t="s">
        <v>98</v>
      </c>
      <c r="H61" s="1" t="s">
        <v>141</v>
      </c>
      <c r="I61" s="1" t="s">
        <v>26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0</v>
      </c>
      <c r="AJ61" s="1">
        <v>0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16</v>
      </c>
      <c r="E62" s="1" t="s">
        <v>17</v>
      </c>
      <c r="F62" s="1" t="s">
        <v>29</v>
      </c>
      <c r="G62" s="1" t="s">
        <v>61</v>
      </c>
      <c r="H62" s="1" t="s">
        <v>142</v>
      </c>
      <c r="I62" s="1" t="s">
        <v>26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0</v>
      </c>
      <c r="AJ62" s="1">
        <v>0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16</v>
      </c>
      <c r="E63" s="1" t="s">
        <v>32</v>
      </c>
      <c r="F63" s="1" t="s">
        <v>29</v>
      </c>
      <c r="G63" s="1" t="s">
        <v>33</v>
      </c>
      <c r="H63" s="1" t="s">
        <v>143</v>
      </c>
      <c r="I63" s="1" t="s">
        <v>26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0</v>
      </c>
      <c r="AJ63" s="1">
        <v>0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16</v>
      </c>
      <c r="E64" s="1" t="s">
        <v>17</v>
      </c>
      <c r="F64" s="1" t="s">
        <v>29</v>
      </c>
      <c r="G64" s="1" t="s">
        <v>144</v>
      </c>
      <c r="H64" s="1" t="s">
        <v>145</v>
      </c>
      <c r="I64" s="1" t="s">
        <v>21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0</v>
      </c>
      <c r="AJ64" s="1">
        <v>0</v>
      </c>
    </row>
    <row r="65" spans="1:36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17</v>
      </c>
      <c r="F65" s="1" t="s">
        <v>29</v>
      </c>
      <c r="G65" s="1" t="s">
        <v>61</v>
      </c>
      <c r="H65" s="1" t="s">
        <v>146</v>
      </c>
      <c r="I65" s="1" t="s">
        <v>26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x14ac:dyDescent="0.3">
      <c r="A66" s="1">
        <v>46</v>
      </c>
      <c r="B66" s="1" t="s">
        <v>14</v>
      </c>
      <c r="C66" s="1" t="s">
        <v>60</v>
      </c>
      <c r="D66" s="1" t="s">
        <v>16</v>
      </c>
      <c r="E66" s="1" t="s">
        <v>17</v>
      </c>
      <c r="F66" s="1" t="s">
        <v>29</v>
      </c>
      <c r="G66" s="1" t="s">
        <v>61</v>
      </c>
      <c r="H66" s="1" t="s">
        <v>147</v>
      </c>
      <c r="I66" s="1" t="s">
        <v>26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0</v>
      </c>
      <c r="AJ66" s="1">
        <v>0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16</v>
      </c>
      <c r="E67" s="1" t="s">
        <v>17</v>
      </c>
      <c r="F67" s="1" t="s">
        <v>29</v>
      </c>
      <c r="G67" s="1" t="s">
        <v>61</v>
      </c>
      <c r="H67" s="1" t="s">
        <v>148</v>
      </c>
      <c r="I67" s="1" t="s">
        <v>26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0</v>
      </c>
      <c r="AJ67" s="1">
        <v>0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16</v>
      </c>
      <c r="E68" s="1" t="s">
        <v>17</v>
      </c>
      <c r="F68" s="1" t="s">
        <v>29</v>
      </c>
      <c r="G68" s="1" t="s">
        <v>61</v>
      </c>
      <c r="H68" s="1" t="s">
        <v>149</v>
      </c>
      <c r="I68" s="1" t="s">
        <v>26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0</v>
      </c>
      <c r="AJ68" s="1">
        <v>0</v>
      </c>
    </row>
    <row r="69" spans="1:36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29</v>
      </c>
      <c r="G69" s="1" t="s">
        <v>150</v>
      </c>
      <c r="H69" s="1" t="s">
        <v>151</v>
      </c>
      <c r="I69" s="1" t="s">
        <v>21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152</v>
      </c>
      <c r="G70" s="1" t="s">
        <v>153</v>
      </c>
      <c r="H70" s="1" t="s">
        <v>154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37</v>
      </c>
      <c r="G71" s="1" t="s">
        <v>155</v>
      </c>
      <c r="H71" s="1" t="s">
        <v>156</v>
      </c>
      <c r="I71" s="1" t="s">
        <v>21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16</v>
      </c>
      <c r="E72" s="1" t="s">
        <v>17</v>
      </c>
      <c r="F72" s="1" t="s">
        <v>29</v>
      </c>
      <c r="G72" s="1" t="s">
        <v>44</v>
      </c>
      <c r="H72" s="1" t="s">
        <v>157</v>
      </c>
      <c r="I72" s="1" t="s">
        <v>21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0</v>
      </c>
      <c r="AJ72" s="1">
        <v>0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16</v>
      </c>
      <c r="E73" s="1" t="s">
        <v>17</v>
      </c>
      <c r="F73" s="1" t="s">
        <v>29</v>
      </c>
      <c r="G73" s="1" t="s">
        <v>44</v>
      </c>
      <c r="H73" s="1" t="s">
        <v>158</v>
      </c>
      <c r="I73" s="1" t="s">
        <v>21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0</v>
      </c>
      <c r="AJ73" s="1">
        <v>0</v>
      </c>
    </row>
    <row r="74" spans="1:36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44</v>
      </c>
      <c r="H74" s="1" t="s">
        <v>159</v>
      </c>
      <c r="I74" s="1" t="s">
        <v>21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85</v>
      </c>
      <c r="H75" s="1" t="s">
        <v>160</v>
      </c>
      <c r="I75" s="1" t="s">
        <v>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x14ac:dyDescent="0.3">
      <c r="A76" s="1">
        <v>56</v>
      </c>
      <c r="B76" s="1" t="s">
        <v>14</v>
      </c>
      <c r="C76" s="1" t="s">
        <v>60</v>
      </c>
      <c r="D76" s="1" t="s">
        <v>16</v>
      </c>
      <c r="E76" s="1" t="s">
        <v>17</v>
      </c>
      <c r="F76" s="1" t="s">
        <v>29</v>
      </c>
      <c r="G76" s="1" t="s">
        <v>161</v>
      </c>
      <c r="H76" s="1" t="s">
        <v>162</v>
      </c>
      <c r="I76" s="1" t="s">
        <v>26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0</v>
      </c>
      <c r="AJ76" s="1">
        <v>0</v>
      </c>
    </row>
    <row r="77" spans="1:36" x14ac:dyDescent="0.3">
      <c r="A77" s="2"/>
      <c r="B77" s="2" t="s">
        <v>47</v>
      </c>
      <c r="C77" s="2" t="s">
        <v>60</v>
      </c>
      <c r="D77" s="2"/>
      <c r="E77" s="2"/>
      <c r="F77" s="2"/>
      <c r="G77" s="2"/>
      <c r="H77" s="2"/>
      <c r="I77" s="2"/>
      <c r="J77" s="2"/>
      <c r="K77" s="2">
        <v>40563</v>
      </c>
      <c r="L77" s="2">
        <v>40366</v>
      </c>
      <c r="M77" s="2">
        <v>3913000</v>
      </c>
      <c r="N77" s="2">
        <v>0</v>
      </c>
      <c r="O77" s="2">
        <v>0</v>
      </c>
      <c r="P77" s="2">
        <v>0</v>
      </c>
      <c r="Q77" s="2">
        <v>50000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3963000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10000</v>
      </c>
      <c r="AE77" s="2">
        <v>0</v>
      </c>
      <c r="AF77" s="2">
        <v>0</v>
      </c>
      <c r="AG77" s="2">
        <v>0</v>
      </c>
      <c r="AH77" s="2">
        <v>10000</v>
      </c>
      <c r="AI77" s="2">
        <v>3973000</v>
      </c>
      <c r="AJ77" s="2"/>
    </row>
    <row r="78" spans="1:36" x14ac:dyDescent="0.3">
      <c r="A78" s="1">
        <v>1</v>
      </c>
      <c r="B78" s="1" t="s">
        <v>14</v>
      </c>
      <c r="C78" s="1" t="s">
        <v>163</v>
      </c>
      <c r="D78" s="1" t="s">
        <v>16</v>
      </c>
      <c r="E78" s="1" t="s">
        <v>32</v>
      </c>
      <c r="F78" s="1" t="s">
        <v>118</v>
      </c>
      <c r="G78" s="1" t="s">
        <v>164</v>
      </c>
      <c r="H78" s="1" t="s">
        <v>165</v>
      </c>
      <c r="I78" s="1" t="s">
        <v>26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x14ac:dyDescent="0.3">
      <c r="A79" s="1">
        <v>2</v>
      </c>
      <c r="B79" s="1" t="s">
        <v>14</v>
      </c>
      <c r="C79" s="1" t="s">
        <v>163</v>
      </c>
      <c r="D79" s="1" t="s">
        <v>16</v>
      </c>
      <c r="E79" s="1" t="s">
        <v>17</v>
      </c>
      <c r="F79" s="1" t="s">
        <v>18</v>
      </c>
      <c r="G79" s="1" t="s">
        <v>19</v>
      </c>
      <c r="H79" s="1" t="s">
        <v>166</v>
      </c>
      <c r="I79" s="1" t="s">
        <v>21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x14ac:dyDescent="0.3">
      <c r="A80" s="1">
        <v>3</v>
      </c>
      <c r="B80" s="1" t="s">
        <v>14</v>
      </c>
      <c r="C80" s="1" t="s">
        <v>163</v>
      </c>
      <c r="D80" s="1" t="s">
        <v>16</v>
      </c>
      <c r="E80" s="1" t="s">
        <v>17</v>
      </c>
      <c r="F80" s="1" t="s">
        <v>49</v>
      </c>
      <c r="G80" s="1" t="s">
        <v>63</v>
      </c>
      <c r="H80" s="1" t="s">
        <v>167</v>
      </c>
      <c r="I80" s="1" t="s">
        <v>49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x14ac:dyDescent="0.3">
      <c r="A81" s="1">
        <v>4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49</v>
      </c>
      <c r="G81" s="1" t="s">
        <v>63</v>
      </c>
      <c r="H81" s="1" t="s">
        <v>168</v>
      </c>
      <c r="I81" s="1" t="s">
        <v>49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x14ac:dyDescent="0.3">
      <c r="A82" s="1">
        <v>5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49</v>
      </c>
      <c r="G82" s="1" t="s">
        <v>63</v>
      </c>
      <c r="H82" s="1" t="s">
        <v>169</v>
      </c>
      <c r="I82" s="1" t="s">
        <v>49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x14ac:dyDescent="0.3">
      <c r="A83" s="1">
        <v>6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18</v>
      </c>
      <c r="G83" s="1" t="s">
        <v>19</v>
      </c>
      <c r="H83" s="1" t="s">
        <v>170</v>
      </c>
      <c r="I83" s="1" t="s">
        <v>21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x14ac:dyDescent="0.3">
      <c r="A84" s="1">
        <v>7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171</v>
      </c>
      <c r="I84" s="1" t="s">
        <v>21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x14ac:dyDescent="0.3">
      <c r="A85" s="1">
        <v>8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172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x14ac:dyDescent="0.3">
      <c r="A86" s="1">
        <v>9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173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x14ac:dyDescent="0.3">
      <c r="A87" s="1">
        <v>10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29</v>
      </c>
      <c r="G87" s="1" t="s">
        <v>61</v>
      </c>
      <c r="H87" s="1" t="s">
        <v>174</v>
      </c>
      <c r="I87" s="1" t="s">
        <v>26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x14ac:dyDescent="0.3">
      <c r="A88" s="1">
        <v>11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18</v>
      </c>
      <c r="G88" s="1" t="s">
        <v>69</v>
      </c>
      <c r="H88" s="1" t="s">
        <v>175</v>
      </c>
      <c r="I88" s="1" t="s">
        <v>21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x14ac:dyDescent="0.3">
      <c r="A89" s="1">
        <v>12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29</v>
      </c>
      <c r="G89" s="1" t="s">
        <v>61</v>
      </c>
      <c r="H89" s="1" t="s">
        <v>176</v>
      </c>
      <c r="I89" s="1" t="s">
        <v>26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x14ac:dyDescent="0.3">
      <c r="A90" s="1">
        <v>13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18</v>
      </c>
      <c r="G90" s="1" t="s">
        <v>69</v>
      </c>
      <c r="H90" s="1" t="s">
        <v>177</v>
      </c>
      <c r="I90" s="1" t="s">
        <v>21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x14ac:dyDescent="0.3">
      <c r="A91" s="1">
        <v>14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29</v>
      </c>
      <c r="G91" s="1" t="s">
        <v>61</v>
      </c>
      <c r="H91" s="1" t="s">
        <v>178</v>
      </c>
      <c r="I91" s="1" t="s">
        <v>26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x14ac:dyDescent="0.3">
      <c r="A92" s="1">
        <v>15</v>
      </c>
      <c r="B92" s="1" t="s">
        <v>14</v>
      </c>
      <c r="C92" s="1" t="s">
        <v>163</v>
      </c>
      <c r="D92" s="1" t="s">
        <v>16</v>
      </c>
      <c r="E92" s="1" t="s">
        <v>22</v>
      </c>
      <c r="F92" s="1" t="s">
        <v>23</v>
      </c>
      <c r="G92" s="1" t="s">
        <v>24</v>
      </c>
      <c r="H92" s="1" t="s">
        <v>179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x14ac:dyDescent="0.3">
      <c r="A93" s="1">
        <v>16</v>
      </c>
      <c r="B93" s="1" t="s">
        <v>14</v>
      </c>
      <c r="C93" s="1" t="s">
        <v>163</v>
      </c>
      <c r="D93" s="1" t="s">
        <v>557</v>
      </c>
      <c r="E93" s="1" t="s">
        <v>17</v>
      </c>
      <c r="F93" s="1" t="s">
        <v>29</v>
      </c>
      <c r="G93" s="1" t="s">
        <v>79</v>
      </c>
      <c r="H93" s="1" t="s">
        <v>183</v>
      </c>
      <c r="I93" s="1" t="s">
        <v>26</v>
      </c>
      <c r="J93" s="1">
        <v>21</v>
      </c>
      <c r="K93" s="1">
        <v>2024</v>
      </c>
      <c r="L93" s="1">
        <v>2024</v>
      </c>
      <c r="M93" s="1">
        <v>270000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270000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270000</v>
      </c>
      <c r="AJ93" s="1">
        <v>133</v>
      </c>
    </row>
    <row r="94" spans="1:36" x14ac:dyDescent="0.3">
      <c r="A94" s="1">
        <v>17</v>
      </c>
      <c r="B94" s="1" t="s">
        <v>14</v>
      </c>
      <c r="C94" s="1" t="s">
        <v>163</v>
      </c>
      <c r="D94" s="1" t="s">
        <v>606</v>
      </c>
      <c r="E94" s="1" t="s">
        <v>17</v>
      </c>
      <c r="F94" s="1" t="s">
        <v>49</v>
      </c>
      <c r="G94" s="1" t="s">
        <v>88</v>
      </c>
      <c r="H94" s="1" t="s">
        <v>185</v>
      </c>
      <c r="I94" s="1" t="s">
        <v>49</v>
      </c>
      <c r="J94" s="1">
        <v>21</v>
      </c>
      <c r="K94" s="1">
        <v>1339</v>
      </c>
      <c r="L94" s="1">
        <v>1339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0</v>
      </c>
      <c r="AJ94" s="1">
        <v>0</v>
      </c>
    </row>
    <row r="95" spans="1:36" x14ac:dyDescent="0.3">
      <c r="A95" s="1">
        <v>18</v>
      </c>
      <c r="B95" s="1" t="s">
        <v>14</v>
      </c>
      <c r="C95" s="1" t="s">
        <v>163</v>
      </c>
      <c r="D95" s="1" t="s">
        <v>186</v>
      </c>
      <c r="E95" s="1" t="s">
        <v>17</v>
      </c>
      <c r="F95" s="1" t="s">
        <v>49</v>
      </c>
      <c r="G95" s="1" t="s">
        <v>88</v>
      </c>
      <c r="H95" s="1" t="s">
        <v>187</v>
      </c>
      <c r="I95" s="1" t="s">
        <v>49</v>
      </c>
      <c r="J95" s="1">
        <v>20</v>
      </c>
      <c r="K95" s="1">
        <v>758</v>
      </c>
      <c r="L95" s="1">
        <v>758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0</v>
      </c>
      <c r="AJ95" s="1">
        <v>0</v>
      </c>
    </row>
    <row r="96" spans="1:36" x14ac:dyDescent="0.3">
      <c r="A96" s="1">
        <v>19</v>
      </c>
      <c r="B96" s="1" t="s">
        <v>14</v>
      </c>
      <c r="C96" s="1" t="s">
        <v>163</v>
      </c>
      <c r="D96" s="1" t="s">
        <v>558</v>
      </c>
      <c r="E96" s="1" t="s">
        <v>17</v>
      </c>
      <c r="F96" s="1" t="s">
        <v>49</v>
      </c>
      <c r="G96" s="1" t="s">
        <v>88</v>
      </c>
      <c r="H96" s="1" t="s">
        <v>189</v>
      </c>
      <c r="I96" s="1" t="s">
        <v>49</v>
      </c>
      <c r="J96" s="1">
        <v>6</v>
      </c>
      <c r="K96" s="1">
        <v>546</v>
      </c>
      <c r="L96" s="1">
        <v>546</v>
      </c>
      <c r="M96" s="1">
        <v>23845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23845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23845</v>
      </c>
      <c r="AJ96" s="1">
        <v>43</v>
      </c>
    </row>
    <row r="97" spans="1:36" x14ac:dyDescent="0.3">
      <c r="A97" s="1">
        <v>20</v>
      </c>
      <c r="B97" s="1" t="s">
        <v>14</v>
      </c>
      <c r="C97" s="1" t="s">
        <v>163</v>
      </c>
      <c r="D97" s="1" t="s">
        <v>190</v>
      </c>
      <c r="E97" s="1" t="s">
        <v>17</v>
      </c>
      <c r="F97" s="1" t="s">
        <v>49</v>
      </c>
      <c r="G97" s="1" t="s">
        <v>88</v>
      </c>
      <c r="H97" s="1" t="s">
        <v>191</v>
      </c>
      <c r="I97" s="1" t="s">
        <v>49</v>
      </c>
      <c r="J97" s="1">
        <v>20</v>
      </c>
      <c r="K97" s="1">
        <v>1046</v>
      </c>
      <c r="L97" s="1">
        <v>1046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x14ac:dyDescent="0.3">
      <c r="A98" s="1">
        <v>21</v>
      </c>
      <c r="B98" s="1" t="s">
        <v>14</v>
      </c>
      <c r="C98" s="1" t="s">
        <v>163</v>
      </c>
      <c r="D98" s="1" t="s">
        <v>493</v>
      </c>
      <c r="E98" s="1" t="s">
        <v>17</v>
      </c>
      <c r="F98" s="1" t="s">
        <v>29</v>
      </c>
      <c r="G98" s="1" t="s">
        <v>30</v>
      </c>
      <c r="H98" s="1" t="s">
        <v>193</v>
      </c>
      <c r="I98" s="1" t="s">
        <v>26</v>
      </c>
      <c r="J98" s="1">
        <v>19</v>
      </c>
      <c r="K98" s="1">
        <v>2131</v>
      </c>
      <c r="L98" s="1">
        <v>2131</v>
      </c>
      <c r="M98" s="1">
        <v>290000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290000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290000</v>
      </c>
      <c r="AJ98" s="1">
        <v>136</v>
      </c>
    </row>
    <row r="99" spans="1:36" x14ac:dyDescent="0.3">
      <c r="A99" s="1">
        <v>22</v>
      </c>
      <c r="B99" s="1" t="s">
        <v>14</v>
      </c>
      <c r="C99" s="1" t="s">
        <v>163</v>
      </c>
      <c r="D99" s="1" t="s">
        <v>16</v>
      </c>
      <c r="E99" s="1" t="s">
        <v>17</v>
      </c>
      <c r="F99" s="1" t="s">
        <v>29</v>
      </c>
      <c r="G99" s="1" t="s">
        <v>98</v>
      </c>
      <c r="H99" s="1" t="s">
        <v>194</v>
      </c>
      <c r="I99" s="1" t="s">
        <v>26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0</v>
      </c>
      <c r="AJ99" s="1">
        <v>0</v>
      </c>
    </row>
    <row r="100" spans="1:36" x14ac:dyDescent="0.3">
      <c r="A100" s="1">
        <v>23</v>
      </c>
      <c r="B100" s="1" t="s">
        <v>14</v>
      </c>
      <c r="C100" s="1" t="s">
        <v>163</v>
      </c>
      <c r="D100" s="1" t="s">
        <v>16</v>
      </c>
      <c r="E100" s="1" t="s">
        <v>17</v>
      </c>
      <c r="F100" s="1" t="s">
        <v>49</v>
      </c>
      <c r="G100" s="1" t="s">
        <v>195</v>
      </c>
      <c r="H100" s="1" t="s">
        <v>196</v>
      </c>
      <c r="I100" s="1" t="s">
        <v>49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x14ac:dyDescent="0.3">
      <c r="A101" s="1">
        <v>24</v>
      </c>
      <c r="B101" s="1" t="s">
        <v>14</v>
      </c>
      <c r="C101" s="1" t="s">
        <v>163</v>
      </c>
      <c r="D101" s="1" t="s">
        <v>16</v>
      </c>
      <c r="E101" s="1" t="s">
        <v>17</v>
      </c>
      <c r="F101" s="1" t="s">
        <v>18</v>
      </c>
      <c r="G101" s="1" t="s">
        <v>19</v>
      </c>
      <c r="H101" s="1" t="s">
        <v>197</v>
      </c>
      <c r="I101" s="1" t="s">
        <v>198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0</v>
      </c>
      <c r="AJ101" s="1">
        <v>0</v>
      </c>
    </row>
    <row r="102" spans="1:36" x14ac:dyDescent="0.3">
      <c r="A102" s="1">
        <v>25</v>
      </c>
      <c r="B102" s="1" t="s">
        <v>14</v>
      </c>
      <c r="C102" s="1" t="s">
        <v>163</v>
      </c>
      <c r="D102" s="1" t="s">
        <v>559</v>
      </c>
      <c r="E102" s="1" t="s">
        <v>17</v>
      </c>
      <c r="F102" s="1" t="s">
        <v>49</v>
      </c>
      <c r="G102" s="1" t="s">
        <v>101</v>
      </c>
      <c r="H102" s="1" t="s">
        <v>200</v>
      </c>
      <c r="I102" s="1" t="s">
        <v>49</v>
      </c>
      <c r="J102" s="1">
        <v>23</v>
      </c>
      <c r="K102" s="1">
        <v>1222</v>
      </c>
      <c r="L102" s="1">
        <v>1222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0</v>
      </c>
      <c r="AJ102" s="1">
        <v>0</v>
      </c>
    </row>
    <row r="103" spans="1:36" x14ac:dyDescent="0.3">
      <c r="A103" s="1">
        <v>26</v>
      </c>
      <c r="B103" s="1" t="s">
        <v>14</v>
      </c>
      <c r="C103" s="1" t="s">
        <v>163</v>
      </c>
      <c r="D103" s="1" t="s">
        <v>184</v>
      </c>
      <c r="E103" s="1" t="s">
        <v>17</v>
      </c>
      <c r="F103" s="1" t="s">
        <v>49</v>
      </c>
      <c r="G103" s="1" t="s">
        <v>101</v>
      </c>
      <c r="H103" s="1" t="s">
        <v>202</v>
      </c>
      <c r="I103" s="1" t="s">
        <v>49</v>
      </c>
      <c r="J103" s="1">
        <v>22</v>
      </c>
      <c r="K103" s="1">
        <v>1549</v>
      </c>
      <c r="L103" s="1">
        <v>1549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0</v>
      </c>
      <c r="AJ103" s="1">
        <v>0</v>
      </c>
    </row>
    <row r="104" spans="1:36" x14ac:dyDescent="0.3">
      <c r="A104" s="1">
        <v>27</v>
      </c>
      <c r="B104" s="1" t="s">
        <v>14</v>
      </c>
      <c r="C104" s="1" t="s">
        <v>163</v>
      </c>
      <c r="D104" s="1" t="s">
        <v>16</v>
      </c>
      <c r="E104" s="1" t="s">
        <v>17</v>
      </c>
      <c r="F104" s="1" t="s">
        <v>37</v>
      </c>
      <c r="G104" s="1" t="s">
        <v>123</v>
      </c>
      <c r="H104" s="1" t="s">
        <v>203</v>
      </c>
      <c r="I104" s="1" t="s">
        <v>21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0</v>
      </c>
      <c r="AJ104" s="1">
        <v>0</v>
      </c>
    </row>
    <row r="105" spans="1:36" x14ac:dyDescent="0.3">
      <c r="A105" s="1">
        <v>28</v>
      </c>
      <c r="B105" s="1" t="s">
        <v>14</v>
      </c>
      <c r="C105" s="1" t="s">
        <v>163</v>
      </c>
      <c r="D105" s="1" t="s">
        <v>204</v>
      </c>
      <c r="E105" s="1" t="s">
        <v>17</v>
      </c>
      <c r="F105" s="1" t="s">
        <v>18</v>
      </c>
      <c r="G105" s="1" t="s">
        <v>107</v>
      </c>
      <c r="H105" s="1" t="s">
        <v>205</v>
      </c>
      <c r="I105" s="1" t="s">
        <v>21</v>
      </c>
      <c r="J105" s="1">
        <v>11</v>
      </c>
      <c r="K105" s="1">
        <v>534</v>
      </c>
      <c r="L105" s="1">
        <v>534</v>
      </c>
      <c r="M105" s="1">
        <v>40000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40000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40000</v>
      </c>
      <c r="AJ105" s="1">
        <v>74</v>
      </c>
    </row>
    <row r="106" spans="1:36" x14ac:dyDescent="0.3">
      <c r="A106" s="1">
        <v>29</v>
      </c>
      <c r="B106" s="1" t="s">
        <v>14</v>
      </c>
      <c r="C106" s="1" t="s">
        <v>163</v>
      </c>
      <c r="D106" s="1" t="s">
        <v>206</v>
      </c>
      <c r="E106" s="1" t="s">
        <v>17</v>
      </c>
      <c r="F106" s="1" t="s">
        <v>18</v>
      </c>
      <c r="G106" s="1" t="s">
        <v>107</v>
      </c>
      <c r="H106" s="1" t="s">
        <v>207</v>
      </c>
      <c r="I106" s="1" t="s">
        <v>21</v>
      </c>
      <c r="J106" s="1">
        <v>21</v>
      </c>
      <c r="K106" s="1">
        <v>961</v>
      </c>
      <c r="L106" s="1">
        <v>961</v>
      </c>
      <c r="M106" s="1">
        <v>179462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179462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179462</v>
      </c>
      <c r="AJ106" s="1">
        <v>186</v>
      </c>
    </row>
    <row r="107" spans="1:36" x14ac:dyDescent="0.3">
      <c r="A107" s="1">
        <v>30</v>
      </c>
      <c r="B107" s="1" t="s">
        <v>14</v>
      </c>
      <c r="C107" s="1" t="s">
        <v>163</v>
      </c>
      <c r="D107" s="1" t="s">
        <v>208</v>
      </c>
      <c r="E107" s="1" t="s">
        <v>17</v>
      </c>
      <c r="F107" s="1" t="s">
        <v>18</v>
      </c>
      <c r="G107" s="1" t="s">
        <v>107</v>
      </c>
      <c r="H107" s="1" t="s">
        <v>209</v>
      </c>
      <c r="I107" s="1" t="s">
        <v>21</v>
      </c>
      <c r="J107" s="1">
        <v>18</v>
      </c>
      <c r="K107" s="1">
        <v>2034</v>
      </c>
      <c r="L107" s="1">
        <v>2034</v>
      </c>
      <c r="M107" s="1">
        <v>245000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245000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245000</v>
      </c>
      <c r="AJ107" s="1">
        <v>120</v>
      </c>
    </row>
    <row r="108" spans="1:36" x14ac:dyDescent="0.3">
      <c r="A108" s="1">
        <v>31</v>
      </c>
      <c r="B108" s="1" t="s">
        <v>14</v>
      </c>
      <c r="C108" s="1" t="s">
        <v>163</v>
      </c>
      <c r="D108" s="1" t="s">
        <v>210</v>
      </c>
      <c r="E108" s="1" t="s">
        <v>17</v>
      </c>
      <c r="F108" s="1" t="s">
        <v>18</v>
      </c>
      <c r="G108" s="1" t="s">
        <v>107</v>
      </c>
      <c r="H108" s="1" t="s">
        <v>211</v>
      </c>
      <c r="I108" s="1" t="s">
        <v>21</v>
      </c>
      <c r="J108" s="1">
        <v>1</v>
      </c>
      <c r="K108" s="1">
        <v>10</v>
      </c>
      <c r="L108" s="1">
        <v>10</v>
      </c>
      <c r="M108" s="1">
        <v>48000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48000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48000</v>
      </c>
      <c r="AJ108" s="1">
        <v>4800</v>
      </c>
    </row>
    <row r="109" spans="1:36" x14ac:dyDescent="0.3">
      <c r="A109" s="1">
        <v>32</v>
      </c>
      <c r="B109" s="1" t="s">
        <v>14</v>
      </c>
      <c r="C109" s="1" t="s">
        <v>163</v>
      </c>
      <c r="D109" s="1" t="s">
        <v>212</v>
      </c>
      <c r="E109" s="1" t="s">
        <v>17</v>
      </c>
      <c r="F109" s="1" t="s">
        <v>29</v>
      </c>
      <c r="G109" s="1" t="s">
        <v>61</v>
      </c>
      <c r="H109" s="1" t="s">
        <v>213</v>
      </c>
      <c r="I109" s="1" t="s">
        <v>26</v>
      </c>
      <c r="J109" s="1">
        <v>21</v>
      </c>
      <c r="K109" s="1">
        <v>2684</v>
      </c>
      <c r="L109" s="1">
        <v>2684</v>
      </c>
      <c r="M109" s="1">
        <v>315000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315000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315000</v>
      </c>
      <c r="AJ109" s="1">
        <v>117</v>
      </c>
    </row>
    <row r="110" spans="1:36" x14ac:dyDescent="0.3">
      <c r="A110" s="1">
        <v>33</v>
      </c>
      <c r="B110" s="1" t="s">
        <v>14</v>
      </c>
      <c r="C110" s="1" t="s">
        <v>163</v>
      </c>
      <c r="D110" s="1" t="s">
        <v>214</v>
      </c>
      <c r="E110" s="1" t="s">
        <v>17</v>
      </c>
      <c r="F110" s="1" t="s">
        <v>49</v>
      </c>
      <c r="G110" s="1" t="s">
        <v>101</v>
      </c>
      <c r="H110" s="1" t="s">
        <v>215</v>
      </c>
      <c r="I110" s="1" t="s">
        <v>49</v>
      </c>
      <c r="J110" s="1">
        <v>23</v>
      </c>
      <c r="K110" s="1">
        <v>1975</v>
      </c>
      <c r="L110" s="1">
        <v>1975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0</v>
      </c>
      <c r="AJ110" s="1">
        <v>0</v>
      </c>
    </row>
    <row r="111" spans="1:36" x14ac:dyDescent="0.3">
      <c r="A111" s="1">
        <v>34</v>
      </c>
      <c r="B111" s="1" t="s">
        <v>14</v>
      </c>
      <c r="C111" s="1" t="s">
        <v>163</v>
      </c>
      <c r="D111" s="1" t="s">
        <v>16</v>
      </c>
      <c r="E111" s="1" t="s">
        <v>17</v>
      </c>
      <c r="F111" s="1" t="s">
        <v>37</v>
      </c>
      <c r="G111" s="1" t="s">
        <v>38</v>
      </c>
      <c r="H111" s="1" t="s">
        <v>216</v>
      </c>
      <c r="I111" s="1" t="s">
        <v>21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0</v>
      </c>
      <c r="AJ111" s="1">
        <v>0</v>
      </c>
    </row>
    <row r="112" spans="1:36" x14ac:dyDescent="0.3">
      <c r="A112" s="1">
        <v>35</v>
      </c>
      <c r="B112" s="1" t="s">
        <v>14</v>
      </c>
      <c r="C112" s="1" t="s">
        <v>163</v>
      </c>
      <c r="D112" s="1" t="s">
        <v>217</v>
      </c>
      <c r="E112" s="1" t="s">
        <v>17</v>
      </c>
      <c r="F112" s="1" t="s">
        <v>29</v>
      </c>
      <c r="G112" s="1" t="s">
        <v>129</v>
      </c>
      <c r="H112" s="1" t="s">
        <v>218</v>
      </c>
      <c r="I112" s="1" t="s">
        <v>21</v>
      </c>
      <c r="J112" s="1">
        <v>18</v>
      </c>
      <c r="K112" s="1">
        <v>1004</v>
      </c>
      <c r="L112" s="1">
        <v>1004</v>
      </c>
      <c r="M112" s="1">
        <v>198000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198000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198000</v>
      </c>
      <c r="AJ112" s="1">
        <v>197</v>
      </c>
    </row>
    <row r="113" spans="1:36" x14ac:dyDescent="0.3">
      <c r="A113" s="1">
        <v>36</v>
      </c>
      <c r="B113" s="1" t="s">
        <v>14</v>
      </c>
      <c r="C113" s="1" t="s">
        <v>163</v>
      </c>
      <c r="D113" s="1" t="s">
        <v>219</v>
      </c>
      <c r="E113" s="1" t="s">
        <v>17</v>
      </c>
      <c r="F113" s="1" t="s">
        <v>29</v>
      </c>
      <c r="G113" s="1" t="s">
        <v>129</v>
      </c>
      <c r="H113" s="1" t="s">
        <v>220</v>
      </c>
      <c r="I113" s="1" t="s">
        <v>21</v>
      </c>
      <c r="J113" s="1">
        <v>21</v>
      </c>
      <c r="K113" s="1">
        <v>1508</v>
      </c>
      <c r="L113" s="1">
        <v>1508</v>
      </c>
      <c r="M113" s="1">
        <v>246000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246000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246000</v>
      </c>
      <c r="AJ113" s="1">
        <v>163</v>
      </c>
    </row>
    <row r="114" spans="1:36" x14ac:dyDescent="0.3">
      <c r="A114" s="1">
        <v>37</v>
      </c>
      <c r="B114" s="1" t="s">
        <v>14</v>
      </c>
      <c r="C114" s="1" t="s">
        <v>163</v>
      </c>
      <c r="D114" s="1" t="s">
        <v>16</v>
      </c>
      <c r="E114" s="1" t="s">
        <v>17</v>
      </c>
      <c r="F114" s="1" t="s">
        <v>49</v>
      </c>
      <c r="G114" s="1" t="s">
        <v>221</v>
      </c>
      <c r="H114" s="1" t="s">
        <v>222</v>
      </c>
      <c r="I114" s="1" t="s">
        <v>49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0</v>
      </c>
      <c r="AI114" s="7">
        <v>0</v>
      </c>
      <c r="AJ114" s="1">
        <v>0</v>
      </c>
    </row>
    <row r="115" spans="1:36" x14ac:dyDescent="0.3">
      <c r="A115" s="1">
        <v>38</v>
      </c>
      <c r="B115" s="1" t="s">
        <v>14</v>
      </c>
      <c r="C115" s="1" t="s">
        <v>163</v>
      </c>
      <c r="D115" s="1" t="s">
        <v>16</v>
      </c>
      <c r="E115" s="1" t="s">
        <v>17</v>
      </c>
      <c r="F115" s="1" t="s">
        <v>152</v>
      </c>
      <c r="G115" s="1" t="s">
        <v>223</v>
      </c>
      <c r="H115" s="1" t="s">
        <v>224</v>
      </c>
      <c r="I115" s="1" t="s">
        <v>198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0</v>
      </c>
      <c r="AJ115" s="1">
        <v>0</v>
      </c>
    </row>
    <row r="116" spans="1:36" x14ac:dyDescent="0.3">
      <c r="A116" s="1">
        <v>39</v>
      </c>
      <c r="B116" s="1" t="s">
        <v>14</v>
      </c>
      <c r="C116" s="1" t="s">
        <v>163</v>
      </c>
      <c r="D116" s="1" t="s">
        <v>225</v>
      </c>
      <c r="E116" s="1" t="s">
        <v>32</v>
      </c>
      <c r="F116" s="1" t="s">
        <v>29</v>
      </c>
      <c r="G116" s="1" t="s">
        <v>33</v>
      </c>
      <c r="H116" s="1" t="s">
        <v>226</v>
      </c>
      <c r="I116" s="1" t="s">
        <v>26</v>
      </c>
      <c r="J116" s="1">
        <v>16</v>
      </c>
      <c r="K116" s="1">
        <v>1440</v>
      </c>
      <c r="L116" s="1">
        <v>1440</v>
      </c>
      <c r="M116" s="1">
        <v>250000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250000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250000</v>
      </c>
      <c r="AJ116" s="1">
        <v>173</v>
      </c>
    </row>
    <row r="117" spans="1:36" x14ac:dyDescent="0.3">
      <c r="A117" s="1">
        <v>40</v>
      </c>
      <c r="B117" s="1" t="s">
        <v>14</v>
      </c>
      <c r="C117" s="1" t="s">
        <v>163</v>
      </c>
      <c r="D117" s="1" t="s">
        <v>16</v>
      </c>
      <c r="E117" s="1" t="s">
        <v>17</v>
      </c>
      <c r="F117" s="1" t="s">
        <v>29</v>
      </c>
      <c r="G117" s="1" t="s">
        <v>227</v>
      </c>
      <c r="H117" s="1" t="s">
        <v>228</v>
      </c>
      <c r="I117" s="1" t="s">
        <v>26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0</v>
      </c>
      <c r="AJ117" s="1">
        <v>0</v>
      </c>
    </row>
    <row r="118" spans="1:36" x14ac:dyDescent="0.3">
      <c r="A118" s="1">
        <v>41</v>
      </c>
      <c r="B118" s="1" t="s">
        <v>14</v>
      </c>
      <c r="C118" s="1" t="s">
        <v>163</v>
      </c>
      <c r="D118" s="1" t="s">
        <v>16</v>
      </c>
      <c r="E118" s="1" t="s">
        <v>17</v>
      </c>
      <c r="F118" s="1" t="s">
        <v>29</v>
      </c>
      <c r="G118" s="1" t="s">
        <v>61</v>
      </c>
      <c r="H118" s="1" t="s">
        <v>229</v>
      </c>
      <c r="I118" s="1" t="s">
        <v>26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0</v>
      </c>
      <c r="AJ118" s="1">
        <v>0</v>
      </c>
    </row>
    <row r="119" spans="1:36" x14ac:dyDescent="0.3">
      <c r="A119" s="1">
        <v>42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29</v>
      </c>
      <c r="G119" s="1" t="s">
        <v>61</v>
      </c>
      <c r="H119" s="1" t="s">
        <v>230</v>
      </c>
      <c r="I119" s="1" t="s">
        <v>26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x14ac:dyDescent="0.3">
      <c r="A120" s="1">
        <v>43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37</v>
      </c>
      <c r="G120" s="1" t="s">
        <v>123</v>
      </c>
      <c r="H120" s="1" t="s">
        <v>231</v>
      </c>
      <c r="I120" s="1" t="s">
        <v>21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x14ac:dyDescent="0.3">
      <c r="A121" s="1">
        <v>44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29</v>
      </c>
      <c r="G121" s="1" t="s">
        <v>98</v>
      </c>
      <c r="H121" s="1" t="s">
        <v>232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x14ac:dyDescent="0.3">
      <c r="A122" s="1">
        <v>45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18</v>
      </c>
      <c r="G122" s="1" t="s">
        <v>69</v>
      </c>
      <c r="H122" s="1" t="s">
        <v>233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x14ac:dyDescent="0.3">
      <c r="A123" s="1">
        <v>46</v>
      </c>
      <c r="B123" s="1" t="s">
        <v>14</v>
      </c>
      <c r="C123" s="1" t="s">
        <v>163</v>
      </c>
      <c r="D123" s="1" t="s">
        <v>16</v>
      </c>
      <c r="E123" s="1" t="s">
        <v>17</v>
      </c>
      <c r="F123" s="1" t="s">
        <v>29</v>
      </c>
      <c r="G123" s="1" t="s">
        <v>44</v>
      </c>
      <c r="H123" s="1" t="s">
        <v>234</v>
      </c>
      <c r="I123" s="1" t="s">
        <v>21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0</v>
      </c>
      <c r="AJ123" s="1">
        <v>0</v>
      </c>
    </row>
    <row r="124" spans="1:36" x14ac:dyDescent="0.3">
      <c r="A124" s="1">
        <v>47</v>
      </c>
      <c r="B124" s="1" t="s">
        <v>14</v>
      </c>
      <c r="C124" s="1" t="s">
        <v>163</v>
      </c>
      <c r="D124" s="1" t="s">
        <v>16</v>
      </c>
      <c r="E124" s="1" t="s">
        <v>17</v>
      </c>
      <c r="F124" s="1" t="s">
        <v>29</v>
      </c>
      <c r="G124" s="1" t="s">
        <v>44</v>
      </c>
      <c r="H124" s="1" t="s">
        <v>235</v>
      </c>
      <c r="I124" s="1" t="s">
        <v>21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0</v>
      </c>
      <c r="AJ124" s="1">
        <v>0</v>
      </c>
    </row>
    <row r="125" spans="1:36" x14ac:dyDescent="0.3">
      <c r="A125" s="1">
        <v>48</v>
      </c>
      <c r="B125" s="1" t="s">
        <v>14</v>
      </c>
      <c r="C125" s="1" t="s">
        <v>163</v>
      </c>
      <c r="D125" s="1" t="s">
        <v>16</v>
      </c>
      <c r="E125" s="1" t="s">
        <v>17</v>
      </c>
      <c r="F125" s="1" t="s">
        <v>29</v>
      </c>
      <c r="G125" s="1" t="s">
        <v>44</v>
      </c>
      <c r="H125" s="1" t="s">
        <v>236</v>
      </c>
      <c r="I125" s="1" t="s">
        <v>21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7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7">
        <v>0</v>
      </c>
      <c r="AI125" s="7">
        <v>0</v>
      </c>
      <c r="AJ125" s="1">
        <v>0</v>
      </c>
    </row>
    <row r="126" spans="1:36" x14ac:dyDescent="0.3">
      <c r="A126" s="2"/>
      <c r="B126" s="2" t="s">
        <v>47</v>
      </c>
      <c r="C126" s="2" t="s">
        <v>163</v>
      </c>
      <c r="D126" s="2"/>
      <c r="E126" s="2"/>
      <c r="F126" s="2"/>
      <c r="G126" s="2"/>
      <c r="H126" s="2"/>
      <c r="I126" s="2"/>
      <c r="J126" s="2"/>
      <c r="K126" s="2">
        <v>22765</v>
      </c>
      <c r="L126" s="2">
        <v>22765</v>
      </c>
      <c r="M126" s="2">
        <v>2105307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2105307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2105307</v>
      </c>
      <c r="AJ126" s="2"/>
    </row>
    <row r="127" spans="1:36" x14ac:dyDescent="0.3">
      <c r="A127" s="1">
        <v>1</v>
      </c>
      <c r="B127" s="1" t="s">
        <v>14</v>
      </c>
      <c r="C127" s="1" t="s">
        <v>237</v>
      </c>
      <c r="D127" s="1" t="s">
        <v>16</v>
      </c>
      <c r="E127" s="1" t="s">
        <v>17</v>
      </c>
      <c r="F127" s="1" t="s">
        <v>49</v>
      </c>
      <c r="G127" s="1" t="s">
        <v>63</v>
      </c>
      <c r="H127" s="1" t="s">
        <v>238</v>
      </c>
      <c r="I127" s="1" t="s">
        <v>49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7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7">
        <v>0</v>
      </c>
      <c r="AI127" s="7">
        <v>0</v>
      </c>
      <c r="AJ127" s="1">
        <v>0</v>
      </c>
    </row>
    <row r="128" spans="1:36" x14ac:dyDescent="0.3">
      <c r="A128" s="1">
        <v>2</v>
      </c>
      <c r="B128" s="1" t="s">
        <v>14</v>
      </c>
      <c r="C128" s="1" t="s">
        <v>237</v>
      </c>
      <c r="D128" s="1" t="s">
        <v>16</v>
      </c>
      <c r="E128" s="1" t="s">
        <v>17</v>
      </c>
      <c r="F128" s="1" t="s">
        <v>29</v>
      </c>
      <c r="G128" s="1" t="s">
        <v>61</v>
      </c>
      <c r="H128" s="1" t="s">
        <v>239</v>
      </c>
      <c r="I128" s="1" t="s">
        <v>26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x14ac:dyDescent="0.3">
      <c r="A129" s="1">
        <v>3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29</v>
      </c>
      <c r="G129" s="1" t="s">
        <v>61</v>
      </c>
      <c r="H129" s="1" t="s">
        <v>240</v>
      </c>
      <c r="I129" s="1" t="s">
        <v>26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x14ac:dyDescent="0.3">
      <c r="A130" s="1">
        <v>4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29</v>
      </c>
      <c r="G130" s="1" t="s">
        <v>61</v>
      </c>
      <c r="H130" s="1" t="s">
        <v>241</v>
      </c>
      <c r="I130" s="1" t="s">
        <v>26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x14ac:dyDescent="0.3">
      <c r="A131" s="1">
        <v>5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40</v>
      </c>
      <c r="G131" s="1" t="s">
        <v>242</v>
      </c>
      <c r="H131" s="1" t="s">
        <v>243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x14ac:dyDescent="0.3">
      <c r="A132" s="1">
        <v>6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29</v>
      </c>
      <c r="G132" s="1" t="s">
        <v>61</v>
      </c>
      <c r="H132" s="1" t="s">
        <v>244</v>
      </c>
      <c r="I132" s="1" t="s">
        <v>26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x14ac:dyDescent="0.3">
      <c r="A133" s="1">
        <v>7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18</v>
      </c>
      <c r="G133" s="1" t="s">
        <v>69</v>
      </c>
      <c r="H133" s="1" t="s">
        <v>245</v>
      </c>
      <c r="I133" s="1" t="s">
        <v>21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x14ac:dyDescent="0.3">
      <c r="A134" s="1">
        <v>8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29</v>
      </c>
      <c r="G134" s="1" t="s">
        <v>246</v>
      </c>
      <c r="H134" s="1" t="s">
        <v>247</v>
      </c>
      <c r="I134" s="1" t="s">
        <v>26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x14ac:dyDescent="0.3">
      <c r="A135" s="1">
        <v>9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246</v>
      </c>
      <c r="H135" s="1" t="s">
        <v>248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x14ac:dyDescent="0.3">
      <c r="A136" s="1">
        <v>10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61</v>
      </c>
      <c r="H136" s="1" t="s">
        <v>249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x14ac:dyDescent="0.3">
      <c r="A137" s="1">
        <v>11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61</v>
      </c>
      <c r="H137" s="1" t="s">
        <v>250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x14ac:dyDescent="0.3">
      <c r="A138" s="1">
        <v>12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61</v>
      </c>
      <c r="H138" s="1" t="s">
        <v>251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x14ac:dyDescent="0.3">
      <c r="A139" s="1">
        <v>13</v>
      </c>
      <c r="B139" s="1" t="s">
        <v>14</v>
      </c>
      <c r="C139" s="1" t="s">
        <v>237</v>
      </c>
      <c r="D139" s="1" t="s">
        <v>562</v>
      </c>
      <c r="E139" s="1" t="s">
        <v>17</v>
      </c>
      <c r="F139" s="1" t="s">
        <v>18</v>
      </c>
      <c r="G139" s="1" t="s">
        <v>104</v>
      </c>
      <c r="H139" s="1" t="s">
        <v>181</v>
      </c>
      <c r="I139" s="1" t="s">
        <v>21</v>
      </c>
      <c r="J139" s="1">
        <v>12</v>
      </c>
      <c r="K139" s="1">
        <v>694</v>
      </c>
      <c r="L139" s="1">
        <v>694</v>
      </c>
      <c r="M139" s="1">
        <v>79000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79000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79000</v>
      </c>
      <c r="AJ139" s="1">
        <v>113</v>
      </c>
    </row>
    <row r="140" spans="1:36" x14ac:dyDescent="0.3">
      <c r="A140" s="1">
        <v>14</v>
      </c>
      <c r="B140" s="1" t="s">
        <v>14</v>
      </c>
      <c r="C140" s="1" t="s">
        <v>237</v>
      </c>
      <c r="D140" s="1" t="s">
        <v>255</v>
      </c>
      <c r="E140" s="1" t="s">
        <v>17</v>
      </c>
      <c r="F140" s="1" t="s">
        <v>29</v>
      </c>
      <c r="G140" s="1" t="s">
        <v>61</v>
      </c>
      <c r="H140" s="1" t="s">
        <v>256</v>
      </c>
      <c r="I140" s="1" t="s">
        <v>26</v>
      </c>
      <c r="J140" s="1">
        <v>23</v>
      </c>
      <c r="K140" s="1">
        <v>3615</v>
      </c>
      <c r="L140" s="1">
        <v>3615</v>
      </c>
      <c r="M140" s="1">
        <v>420000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420000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420000</v>
      </c>
      <c r="AJ140" s="1">
        <v>116</v>
      </c>
    </row>
    <row r="141" spans="1:36" x14ac:dyDescent="0.3">
      <c r="A141" s="1">
        <v>15</v>
      </c>
      <c r="B141" s="1" t="s">
        <v>14</v>
      </c>
      <c r="C141" s="1" t="s">
        <v>237</v>
      </c>
      <c r="D141" s="1" t="s">
        <v>257</v>
      </c>
      <c r="E141" s="1" t="s">
        <v>17</v>
      </c>
      <c r="F141" s="1" t="s">
        <v>29</v>
      </c>
      <c r="G141" s="1" t="s">
        <v>61</v>
      </c>
      <c r="H141" s="1" t="s">
        <v>258</v>
      </c>
      <c r="I141" s="1" t="s">
        <v>26</v>
      </c>
      <c r="J141" s="1">
        <v>22</v>
      </c>
      <c r="K141" s="1">
        <v>3179</v>
      </c>
      <c r="L141" s="1">
        <v>3179</v>
      </c>
      <c r="M141" s="1">
        <v>350000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350000</v>
      </c>
      <c r="X141" s="1">
        <v>0</v>
      </c>
      <c r="Y141" s="1">
        <v>0</v>
      </c>
      <c r="Z141" s="1">
        <v>2000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2000</v>
      </c>
      <c r="AI141" s="7">
        <v>352000</v>
      </c>
      <c r="AJ141" s="1">
        <v>110</v>
      </c>
    </row>
    <row r="142" spans="1:36" x14ac:dyDescent="0.3">
      <c r="A142" s="1">
        <v>16</v>
      </c>
      <c r="B142" s="1" t="s">
        <v>14</v>
      </c>
      <c r="C142" s="1" t="s">
        <v>237</v>
      </c>
      <c r="D142" s="1" t="s">
        <v>259</v>
      </c>
      <c r="E142" s="1" t="s">
        <v>17</v>
      </c>
      <c r="F142" s="1" t="s">
        <v>29</v>
      </c>
      <c r="G142" s="1" t="s">
        <v>61</v>
      </c>
      <c r="H142" s="1" t="s">
        <v>260</v>
      </c>
      <c r="I142" s="1" t="s">
        <v>26</v>
      </c>
      <c r="J142" s="1">
        <v>17</v>
      </c>
      <c r="K142" s="1">
        <v>3188</v>
      </c>
      <c r="L142" s="1">
        <v>3188</v>
      </c>
      <c r="M142" s="1">
        <v>430000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430000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430000</v>
      </c>
      <c r="AJ142" s="1">
        <v>134</v>
      </c>
    </row>
    <row r="143" spans="1:36" x14ac:dyDescent="0.3">
      <c r="A143" s="1">
        <v>17</v>
      </c>
      <c r="B143" s="1" t="s">
        <v>14</v>
      </c>
      <c r="C143" s="1" t="s">
        <v>237</v>
      </c>
      <c r="D143" s="1" t="s">
        <v>252</v>
      </c>
      <c r="E143" s="1" t="s">
        <v>17</v>
      </c>
      <c r="F143" s="1" t="s">
        <v>29</v>
      </c>
      <c r="G143" s="1" t="s">
        <v>30</v>
      </c>
      <c r="H143" s="1" t="s">
        <v>262</v>
      </c>
      <c r="I143" s="1" t="s">
        <v>26</v>
      </c>
      <c r="J143" s="1">
        <v>16</v>
      </c>
      <c r="K143" s="1">
        <v>2786</v>
      </c>
      <c r="L143" s="1">
        <v>2786</v>
      </c>
      <c r="M143" s="1">
        <v>250000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250000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>
        <v>0</v>
      </c>
      <c r="AI143" s="7">
        <v>250000</v>
      </c>
      <c r="AJ143" s="1">
        <v>89</v>
      </c>
    </row>
    <row r="144" spans="1:36" x14ac:dyDescent="0.3">
      <c r="A144" s="1">
        <v>18</v>
      </c>
      <c r="B144" s="1" t="s">
        <v>14</v>
      </c>
      <c r="C144" s="1" t="s">
        <v>237</v>
      </c>
      <c r="D144" s="1" t="s">
        <v>263</v>
      </c>
      <c r="E144" s="1" t="s">
        <v>32</v>
      </c>
      <c r="F144" s="1" t="s">
        <v>75</v>
      </c>
      <c r="G144" s="1" t="s">
        <v>76</v>
      </c>
      <c r="H144" s="1" t="s">
        <v>264</v>
      </c>
      <c r="I144" s="1" t="s">
        <v>26</v>
      </c>
      <c r="J144" s="1">
        <v>4</v>
      </c>
      <c r="K144" s="1">
        <v>184</v>
      </c>
      <c r="L144" s="1">
        <v>184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0</v>
      </c>
      <c r="AI144" s="7">
        <v>0</v>
      </c>
      <c r="AJ144" s="1">
        <v>0</v>
      </c>
    </row>
    <row r="145" spans="1:36" x14ac:dyDescent="0.3">
      <c r="A145" s="1">
        <v>19</v>
      </c>
      <c r="B145" s="1" t="s">
        <v>14</v>
      </c>
      <c r="C145" s="1" t="s">
        <v>237</v>
      </c>
      <c r="D145" s="1" t="s">
        <v>561</v>
      </c>
      <c r="E145" s="1" t="s">
        <v>17</v>
      </c>
      <c r="F145" s="1" t="s">
        <v>40</v>
      </c>
      <c r="G145" s="1" t="s">
        <v>55</v>
      </c>
      <c r="H145" s="1" t="s">
        <v>266</v>
      </c>
      <c r="I145" s="1" t="s">
        <v>21</v>
      </c>
      <c r="J145" s="1">
        <v>15</v>
      </c>
      <c r="K145" s="1">
        <v>1745</v>
      </c>
      <c r="L145" s="1">
        <v>1745</v>
      </c>
      <c r="M145" s="1">
        <v>160000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160000</v>
      </c>
      <c r="X145" s="1">
        <v>0</v>
      </c>
      <c r="Y145" s="1">
        <v>0</v>
      </c>
      <c r="Z145" s="1">
        <v>2000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2000</v>
      </c>
      <c r="AI145" s="7">
        <v>162000</v>
      </c>
      <c r="AJ145" s="1">
        <v>91</v>
      </c>
    </row>
    <row r="146" spans="1:36" x14ac:dyDescent="0.3">
      <c r="A146" s="1">
        <v>20</v>
      </c>
      <c r="B146" s="1" t="s">
        <v>14</v>
      </c>
      <c r="C146" s="1" t="s">
        <v>237</v>
      </c>
      <c r="D146" s="1" t="s">
        <v>267</v>
      </c>
      <c r="E146" s="1" t="s">
        <v>32</v>
      </c>
      <c r="F146" s="1" t="s">
        <v>29</v>
      </c>
      <c r="G146" s="1" t="s">
        <v>268</v>
      </c>
      <c r="H146" s="1" t="s">
        <v>269</v>
      </c>
      <c r="I146" s="1" t="s">
        <v>26</v>
      </c>
      <c r="J146" s="1">
        <v>22</v>
      </c>
      <c r="K146" s="1">
        <v>2448</v>
      </c>
      <c r="L146" s="1">
        <v>2448</v>
      </c>
      <c r="M146" s="1">
        <v>410000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410000</v>
      </c>
      <c r="X146" s="1">
        <v>0</v>
      </c>
      <c r="Y146" s="1">
        <v>0</v>
      </c>
      <c r="Z146" s="1">
        <v>700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700</v>
      </c>
      <c r="AI146" s="7">
        <v>410700</v>
      </c>
      <c r="AJ146" s="1">
        <v>167</v>
      </c>
    </row>
    <row r="147" spans="1:36" x14ac:dyDescent="0.3">
      <c r="A147" s="1">
        <v>21</v>
      </c>
      <c r="B147" s="1" t="s">
        <v>14</v>
      </c>
      <c r="C147" s="1" t="s">
        <v>237</v>
      </c>
      <c r="D147" s="1" t="s">
        <v>16</v>
      </c>
      <c r="E147" s="1" t="s">
        <v>17</v>
      </c>
      <c r="F147" s="1" t="s">
        <v>29</v>
      </c>
      <c r="G147" s="1" t="s">
        <v>246</v>
      </c>
      <c r="H147" s="1" t="s">
        <v>270</v>
      </c>
      <c r="I147" s="1" t="s">
        <v>21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0</v>
      </c>
      <c r="AJ147" s="1">
        <v>0</v>
      </c>
    </row>
    <row r="148" spans="1:36" x14ac:dyDescent="0.3">
      <c r="A148" s="1">
        <v>22</v>
      </c>
      <c r="B148" s="1" t="s">
        <v>14</v>
      </c>
      <c r="C148" s="1" t="s">
        <v>237</v>
      </c>
      <c r="D148" s="1" t="s">
        <v>263</v>
      </c>
      <c r="E148" s="1" t="s">
        <v>17</v>
      </c>
      <c r="F148" s="1" t="s">
        <v>49</v>
      </c>
      <c r="G148" s="1" t="s">
        <v>101</v>
      </c>
      <c r="H148" s="1" t="s">
        <v>271</v>
      </c>
      <c r="I148" s="1" t="s">
        <v>49</v>
      </c>
      <c r="J148" s="1">
        <v>13</v>
      </c>
      <c r="K148" s="1">
        <v>977</v>
      </c>
      <c r="L148" s="1">
        <v>977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0</v>
      </c>
      <c r="X148" s="1">
        <v>0</v>
      </c>
      <c r="Y148" s="1">
        <v>0</v>
      </c>
      <c r="Z148" s="1">
        <v>4450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4450</v>
      </c>
      <c r="AI148" s="7">
        <v>4450</v>
      </c>
      <c r="AJ148" s="1">
        <v>0</v>
      </c>
    </row>
    <row r="149" spans="1:36" x14ac:dyDescent="0.3">
      <c r="A149" s="1">
        <v>23</v>
      </c>
      <c r="B149" s="1" t="s">
        <v>14</v>
      </c>
      <c r="C149" s="1" t="s">
        <v>237</v>
      </c>
      <c r="D149" s="1" t="s">
        <v>272</v>
      </c>
      <c r="E149" s="1" t="s">
        <v>17</v>
      </c>
      <c r="F149" s="1" t="s">
        <v>29</v>
      </c>
      <c r="G149" s="1" t="s">
        <v>129</v>
      </c>
      <c r="H149" s="1" t="s">
        <v>273</v>
      </c>
      <c r="I149" s="1" t="s">
        <v>21</v>
      </c>
      <c r="J149" s="1">
        <v>21</v>
      </c>
      <c r="K149" s="1">
        <v>3706</v>
      </c>
      <c r="L149" s="1">
        <v>3706</v>
      </c>
      <c r="M149" s="1">
        <v>533000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533000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533000</v>
      </c>
      <c r="AJ149" s="1">
        <v>143</v>
      </c>
    </row>
    <row r="150" spans="1:36" x14ac:dyDescent="0.3">
      <c r="A150" s="1">
        <v>24</v>
      </c>
      <c r="B150" s="1" t="s">
        <v>14</v>
      </c>
      <c r="C150" s="1" t="s">
        <v>237</v>
      </c>
      <c r="D150" s="1" t="s">
        <v>16</v>
      </c>
      <c r="E150" s="1" t="s">
        <v>17</v>
      </c>
      <c r="F150" s="1" t="s">
        <v>37</v>
      </c>
      <c r="G150" s="1" t="s">
        <v>83</v>
      </c>
      <c r="H150" s="1" t="s">
        <v>274</v>
      </c>
      <c r="I150" s="1" t="s">
        <v>49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0</v>
      </c>
      <c r="AI150" s="7">
        <v>0</v>
      </c>
      <c r="AJ150" s="1">
        <v>0</v>
      </c>
    </row>
    <row r="151" spans="1:36" x14ac:dyDescent="0.3">
      <c r="A151" s="1">
        <v>25</v>
      </c>
      <c r="B151" s="1" t="s">
        <v>14</v>
      </c>
      <c r="C151" s="1" t="s">
        <v>237</v>
      </c>
      <c r="D151" s="1" t="s">
        <v>275</v>
      </c>
      <c r="E151" s="1" t="s">
        <v>17</v>
      </c>
      <c r="F151" s="1" t="s">
        <v>29</v>
      </c>
      <c r="G151" s="1" t="s">
        <v>61</v>
      </c>
      <c r="H151" s="1" t="s">
        <v>276</v>
      </c>
      <c r="I151" s="1" t="s">
        <v>26</v>
      </c>
      <c r="J151" s="1">
        <v>23</v>
      </c>
      <c r="K151" s="1">
        <v>2155</v>
      </c>
      <c r="L151" s="1">
        <v>2155</v>
      </c>
      <c r="M151" s="1">
        <v>280000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30000</v>
      </c>
      <c r="W151" s="7">
        <v>310000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310000</v>
      </c>
      <c r="AJ151" s="1">
        <v>129</v>
      </c>
    </row>
    <row r="152" spans="1:36" x14ac:dyDescent="0.3">
      <c r="A152" s="1">
        <v>26</v>
      </c>
      <c r="B152" s="1" t="s">
        <v>14</v>
      </c>
      <c r="C152" s="1" t="s">
        <v>237</v>
      </c>
      <c r="D152" s="1" t="s">
        <v>563</v>
      </c>
      <c r="E152" s="1" t="s">
        <v>17</v>
      </c>
      <c r="F152" s="1" t="s">
        <v>29</v>
      </c>
      <c r="G152" s="1" t="s">
        <v>61</v>
      </c>
      <c r="H152" s="1" t="s">
        <v>278</v>
      </c>
      <c r="I152" s="1" t="s">
        <v>26</v>
      </c>
      <c r="J152" s="1">
        <v>19</v>
      </c>
      <c r="K152" s="1">
        <v>2767</v>
      </c>
      <c r="L152" s="1">
        <v>2767</v>
      </c>
      <c r="M152" s="1">
        <v>350000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350000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350000</v>
      </c>
      <c r="AJ152" s="1">
        <v>126</v>
      </c>
    </row>
    <row r="153" spans="1:36" x14ac:dyDescent="0.3">
      <c r="A153" s="1">
        <v>27</v>
      </c>
      <c r="B153" s="1" t="s">
        <v>14</v>
      </c>
      <c r="C153" s="1" t="s">
        <v>237</v>
      </c>
      <c r="D153" s="1" t="s">
        <v>279</v>
      </c>
      <c r="E153" s="1" t="s">
        <v>17</v>
      </c>
      <c r="F153" s="1" t="s">
        <v>29</v>
      </c>
      <c r="G153" s="1" t="s">
        <v>61</v>
      </c>
      <c r="H153" s="1" t="s">
        <v>280</v>
      </c>
      <c r="I153" s="1" t="s">
        <v>26</v>
      </c>
      <c r="J153" s="1">
        <v>22</v>
      </c>
      <c r="K153" s="1">
        <v>3942</v>
      </c>
      <c r="L153" s="1">
        <v>3942</v>
      </c>
      <c r="M153" s="1">
        <v>420000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420000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420000</v>
      </c>
      <c r="AJ153" s="1">
        <v>106</v>
      </c>
    </row>
    <row r="154" spans="1:36" x14ac:dyDescent="0.3">
      <c r="A154" s="1">
        <v>28</v>
      </c>
      <c r="B154" s="1" t="s">
        <v>14</v>
      </c>
      <c r="C154" s="1" t="s">
        <v>237</v>
      </c>
      <c r="D154" s="1" t="s">
        <v>596</v>
      </c>
      <c r="E154" s="1" t="s">
        <v>32</v>
      </c>
      <c r="F154" s="1" t="s">
        <v>29</v>
      </c>
      <c r="G154" s="1" t="s">
        <v>33</v>
      </c>
      <c r="H154" s="1" t="s">
        <v>281</v>
      </c>
      <c r="I154" s="1" t="s">
        <v>26</v>
      </c>
      <c r="J154" s="1">
        <v>23</v>
      </c>
      <c r="K154" s="1">
        <v>2867</v>
      </c>
      <c r="L154" s="1">
        <v>2867</v>
      </c>
      <c r="M154" s="1">
        <v>350000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350000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350000</v>
      </c>
      <c r="AJ154" s="1">
        <v>122</v>
      </c>
    </row>
    <row r="155" spans="1:36" x14ac:dyDescent="0.3">
      <c r="A155" s="1">
        <v>29</v>
      </c>
      <c r="B155" s="1" t="s">
        <v>14</v>
      </c>
      <c r="C155" s="1" t="s">
        <v>237</v>
      </c>
      <c r="D155" s="1" t="s">
        <v>16</v>
      </c>
      <c r="E155" s="1" t="s">
        <v>17</v>
      </c>
      <c r="F155" s="1" t="s">
        <v>29</v>
      </c>
      <c r="G155" s="1" t="s">
        <v>282</v>
      </c>
      <c r="H155" s="1" t="s">
        <v>283</v>
      </c>
      <c r="I155" s="1" t="s">
        <v>21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0</v>
      </c>
      <c r="AJ155" s="1">
        <v>0</v>
      </c>
    </row>
    <row r="156" spans="1:36" x14ac:dyDescent="0.3">
      <c r="A156" s="1">
        <v>30</v>
      </c>
      <c r="B156" s="1" t="s">
        <v>14</v>
      </c>
      <c r="C156" s="1" t="s">
        <v>237</v>
      </c>
      <c r="D156" s="1" t="s">
        <v>16</v>
      </c>
      <c r="E156" s="1" t="s">
        <v>32</v>
      </c>
      <c r="F156" s="1" t="s">
        <v>29</v>
      </c>
      <c r="G156" s="1" t="s">
        <v>33</v>
      </c>
      <c r="H156" s="1" t="s">
        <v>284</v>
      </c>
      <c r="I156" s="1" t="s">
        <v>26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0</v>
      </c>
      <c r="AJ156" s="1">
        <v>0</v>
      </c>
    </row>
    <row r="157" spans="1:36" x14ac:dyDescent="0.3">
      <c r="A157" s="1">
        <v>31</v>
      </c>
      <c r="B157" s="1" t="s">
        <v>14</v>
      </c>
      <c r="C157" s="1" t="s">
        <v>237</v>
      </c>
      <c r="D157" s="1" t="s">
        <v>16</v>
      </c>
      <c r="E157" s="1" t="s">
        <v>17</v>
      </c>
      <c r="F157" s="1" t="s">
        <v>29</v>
      </c>
      <c r="G157" s="1" t="s">
        <v>144</v>
      </c>
      <c r="H157" s="1" t="s">
        <v>285</v>
      </c>
      <c r="I157" s="1" t="s">
        <v>21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0</v>
      </c>
      <c r="AJ157" s="1">
        <v>0</v>
      </c>
    </row>
    <row r="158" spans="1:36" x14ac:dyDescent="0.3">
      <c r="A158" s="1">
        <v>32</v>
      </c>
      <c r="B158" s="1" t="s">
        <v>14</v>
      </c>
      <c r="C158" s="1" t="s">
        <v>237</v>
      </c>
      <c r="D158" s="1" t="s">
        <v>16</v>
      </c>
      <c r="E158" s="1" t="s">
        <v>17</v>
      </c>
      <c r="F158" s="1" t="s">
        <v>29</v>
      </c>
      <c r="G158" s="1" t="s">
        <v>61</v>
      </c>
      <c r="H158" s="1" t="s">
        <v>286</v>
      </c>
      <c r="I158" s="1" t="s">
        <v>26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0</v>
      </c>
      <c r="AJ158" s="1">
        <v>0</v>
      </c>
    </row>
    <row r="159" spans="1:36" x14ac:dyDescent="0.3">
      <c r="A159" s="1">
        <v>33</v>
      </c>
      <c r="B159" s="1" t="s">
        <v>14</v>
      </c>
      <c r="C159" s="1" t="s">
        <v>237</v>
      </c>
      <c r="D159" s="1" t="s">
        <v>16</v>
      </c>
      <c r="E159" s="1" t="s">
        <v>17</v>
      </c>
      <c r="F159" s="1" t="s">
        <v>29</v>
      </c>
      <c r="G159" s="1" t="s">
        <v>61</v>
      </c>
      <c r="H159" s="1" t="s">
        <v>287</v>
      </c>
      <c r="I159" s="1" t="s">
        <v>26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0</v>
      </c>
      <c r="AJ159" s="1">
        <v>0</v>
      </c>
    </row>
    <row r="160" spans="1:36" x14ac:dyDescent="0.3">
      <c r="A160" s="1">
        <v>34</v>
      </c>
      <c r="B160" s="1" t="s">
        <v>14</v>
      </c>
      <c r="C160" s="1" t="s">
        <v>237</v>
      </c>
      <c r="D160" s="1" t="s">
        <v>16</v>
      </c>
      <c r="E160" s="1" t="s">
        <v>17</v>
      </c>
      <c r="F160" s="1" t="s">
        <v>29</v>
      </c>
      <c r="G160" s="1" t="s">
        <v>61</v>
      </c>
      <c r="H160" s="1" t="s">
        <v>288</v>
      </c>
      <c r="I160" s="1" t="s">
        <v>26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0</v>
      </c>
      <c r="AJ160" s="1">
        <v>0</v>
      </c>
    </row>
    <row r="161" spans="1:36" x14ac:dyDescent="0.3">
      <c r="A161" s="1">
        <v>35</v>
      </c>
      <c r="B161" s="1" t="s">
        <v>14</v>
      </c>
      <c r="C161" s="1" t="s">
        <v>237</v>
      </c>
      <c r="D161" s="1" t="s">
        <v>16</v>
      </c>
      <c r="E161" s="1" t="s">
        <v>17</v>
      </c>
      <c r="F161" s="1" t="s">
        <v>29</v>
      </c>
      <c r="G161" s="1" t="s">
        <v>61</v>
      </c>
      <c r="H161" s="1" t="s">
        <v>289</v>
      </c>
      <c r="I161" s="1" t="s">
        <v>26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0</v>
      </c>
      <c r="AJ161" s="1">
        <v>0</v>
      </c>
    </row>
    <row r="162" spans="1:36" x14ac:dyDescent="0.3">
      <c r="A162" s="1">
        <v>36</v>
      </c>
      <c r="B162" s="1" t="s">
        <v>14</v>
      </c>
      <c r="C162" s="1" t="s">
        <v>237</v>
      </c>
      <c r="D162" s="1" t="s">
        <v>16</v>
      </c>
      <c r="E162" s="1" t="s">
        <v>17</v>
      </c>
      <c r="F162" s="1" t="s">
        <v>29</v>
      </c>
      <c r="G162" s="1" t="s">
        <v>61</v>
      </c>
      <c r="H162" s="1" t="s">
        <v>290</v>
      </c>
      <c r="I162" s="1" t="s">
        <v>26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0</v>
      </c>
      <c r="AJ162" s="1">
        <v>0</v>
      </c>
    </row>
    <row r="163" spans="1:36" x14ac:dyDescent="0.3">
      <c r="A163" s="1">
        <v>37</v>
      </c>
      <c r="B163" s="1" t="s">
        <v>14</v>
      </c>
      <c r="C163" s="1" t="s">
        <v>237</v>
      </c>
      <c r="D163" s="1" t="s">
        <v>16</v>
      </c>
      <c r="E163" s="1" t="s">
        <v>17</v>
      </c>
      <c r="F163" s="1" t="s">
        <v>29</v>
      </c>
      <c r="G163" s="1" t="s">
        <v>61</v>
      </c>
      <c r="H163" s="1" t="s">
        <v>291</v>
      </c>
      <c r="I163" s="1" t="s">
        <v>26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0</v>
      </c>
      <c r="AJ163" s="1">
        <v>0</v>
      </c>
    </row>
    <row r="164" spans="1:36" x14ac:dyDescent="0.3">
      <c r="A164" s="1">
        <v>38</v>
      </c>
      <c r="B164" s="1" t="s">
        <v>14</v>
      </c>
      <c r="C164" s="1" t="s">
        <v>237</v>
      </c>
      <c r="D164" s="1" t="s">
        <v>16</v>
      </c>
      <c r="E164" s="1" t="s">
        <v>17</v>
      </c>
      <c r="F164" s="1" t="s">
        <v>29</v>
      </c>
      <c r="G164" s="1" t="s">
        <v>44</v>
      </c>
      <c r="H164" s="1" t="s">
        <v>292</v>
      </c>
      <c r="I164" s="1" t="s">
        <v>21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0</v>
      </c>
      <c r="AJ164" s="1">
        <v>0</v>
      </c>
    </row>
    <row r="165" spans="1:36" x14ac:dyDescent="0.3">
      <c r="A165" s="1">
        <v>39</v>
      </c>
      <c r="B165" s="1" t="s">
        <v>14</v>
      </c>
      <c r="C165" s="1" t="s">
        <v>237</v>
      </c>
      <c r="D165" s="1" t="s">
        <v>16</v>
      </c>
      <c r="E165" s="1" t="s">
        <v>17</v>
      </c>
      <c r="F165" s="1" t="s">
        <v>29</v>
      </c>
      <c r="G165" s="1" t="s">
        <v>98</v>
      </c>
      <c r="H165" s="1" t="s">
        <v>293</v>
      </c>
      <c r="I165" s="1" t="s">
        <v>21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0</v>
      </c>
      <c r="AJ165" s="1">
        <v>0</v>
      </c>
    </row>
    <row r="166" spans="1:36" x14ac:dyDescent="0.3">
      <c r="A166" s="1">
        <v>40</v>
      </c>
      <c r="B166" s="1" t="s">
        <v>14</v>
      </c>
      <c r="C166" s="1" t="s">
        <v>237</v>
      </c>
      <c r="D166" s="1" t="s">
        <v>16</v>
      </c>
      <c r="E166" s="1" t="s">
        <v>17</v>
      </c>
      <c r="F166" s="1" t="s">
        <v>37</v>
      </c>
      <c r="G166" s="1" t="s">
        <v>83</v>
      </c>
      <c r="H166" s="1" t="s">
        <v>294</v>
      </c>
      <c r="I166" s="1" t="s">
        <v>21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7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0</v>
      </c>
      <c r="AJ166" s="1">
        <v>0</v>
      </c>
    </row>
    <row r="167" spans="1:36" x14ac:dyDescent="0.3">
      <c r="A167" s="2"/>
      <c r="B167" s="2" t="s">
        <v>47</v>
      </c>
      <c r="C167" s="2" t="s">
        <v>237</v>
      </c>
      <c r="D167" s="2"/>
      <c r="E167" s="2"/>
      <c r="F167" s="2"/>
      <c r="G167" s="2"/>
      <c r="H167" s="2"/>
      <c r="I167" s="2"/>
      <c r="J167" s="2"/>
      <c r="K167" s="2">
        <v>34253</v>
      </c>
      <c r="L167" s="2">
        <v>34253</v>
      </c>
      <c r="M167" s="2">
        <v>4032000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30000</v>
      </c>
      <c r="W167" s="2">
        <v>4062000</v>
      </c>
      <c r="X167" s="2">
        <v>0</v>
      </c>
      <c r="Y167" s="2">
        <v>0</v>
      </c>
      <c r="Z167" s="2">
        <v>9150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9150</v>
      </c>
      <c r="AI167" s="2">
        <v>4071150</v>
      </c>
      <c r="AJ167" s="2"/>
    </row>
    <row r="168" spans="1:36" x14ac:dyDescent="0.3">
      <c r="A168" s="1">
        <v>1</v>
      </c>
      <c r="B168" s="1" t="s">
        <v>14</v>
      </c>
      <c r="C168" s="1" t="s">
        <v>295</v>
      </c>
      <c r="D168" s="1" t="s">
        <v>16</v>
      </c>
      <c r="E168" s="1" t="s">
        <v>17</v>
      </c>
      <c r="F168" s="1" t="s">
        <v>29</v>
      </c>
      <c r="G168" s="1" t="s">
        <v>61</v>
      </c>
      <c r="H168" s="1" t="s">
        <v>296</v>
      </c>
      <c r="I168" s="1" t="s">
        <v>26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x14ac:dyDescent="0.3">
      <c r="A169" s="1">
        <v>2</v>
      </c>
      <c r="B169" s="1" t="s">
        <v>14</v>
      </c>
      <c r="C169" s="1" t="s">
        <v>295</v>
      </c>
      <c r="D169" s="1" t="s">
        <v>16</v>
      </c>
      <c r="E169" s="1" t="s">
        <v>17</v>
      </c>
      <c r="F169" s="1" t="s">
        <v>18</v>
      </c>
      <c r="G169" s="1" t="s">
        <v>19</v>
      </c>
      <c r="H169" s="1" t="s">
        <v>297</v>
      </c>
      <c r="I169" s="1" t="s">
        <v>21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7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7">
        <v>0</v>
      </c>
      <c r="AI169" s="7">
        <v>0</v>
      </c>
      <c r="AJ169" s="1">
        <v>0</v>
      </c>
    </row>
    <row r="170" spans="1:36" x14ac:dyDescent="0.3">
      <c r="A170" s="1">
        <v>3</v>
      </c>
      <c r="B170" s="1" t="s">
        <v>14</v>
      </c>
      <c r="C170" s="1" t="s">
        <v>295</v>
      </c>
      <c r="D170" s="1" t="s">
        <v>16</v>
      </c>
      <c r="E170" s="1" t="s">
        <v>17</v>
      </c>
      <c r="F170" s="1" t="s">
        <v>29</v>
      </c>
      <c r="G170" s="1" t="s">
        <v>246</v>
      </c>
      <c r="H170" s="1" t="s">
        <v>298</v>
      </c>
      <c r="I170" s="1" t="s">
        <v>26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x14ac:dyDescent="0.3">
      <c r="A171" s="1">
        <v>4</v>
      </c>
      <c r="B171" s="1" t="s">
        <v>14</v>
      </c>
      <c r="C171" s="1" t="s">
        <v>295</v>
      </c>
      <c r="D171" s="1" t="s">
        <v>16</v>
      </c>
      <c r="E171" s="1" t="s">
        <v>17</v>
      </c>
      <c r="F171" s="1" t="s">
        <v>18</v>
      </c>
      <c r="G171" s="1" t="s">
        <v>19</v>
      </c>
      <c r="H171" s="1" t="s">
        <v>299</v>
      </c>
      <c r="I171" s="1" t="s">
        <v>21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x14ac:dyDescent="0.3">
      <c r="A172" s="1">
        <v>5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29</v>
      </c>
      <c r="G172" s="1" t="s">
        <v>61</v>
      </c>
      <c r="H172" s="1" t="s">
        <v>300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x14ac:dyDescent="0.3">
      <c r="A173" s="1">
        <v>6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29</v>
      </c>
      <c r="G173" s="1" t="s">
        <v>61</v>
      </c>
      <c r="H173" s="1" t="s">
        <v>301</v>
      </c>
      <c r="I173" s="1" t="s">
        <v>26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x14ac:dyDescent="0.3">
      <c r="A174" s="1">
        <v>7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18</v>
      </c>
      <c r="G174" s="1" t="s">
        <v>19</v>
      </c>
      <c r="H174" s="1" t="s">
        <v>302</v>
      </c>
      <c r="I174" s="1" t="s">
        <v>198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x14ac:dyDescent="0.3">
      <c r="A175" s="1">
        <v>8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40</v>
      </c>
      <c r="G175" s="1" t="s">
        <v>242</v>
      </c>
      <c r="H175" s="1" t="s">
        <v>303</v>
      </c>
      <c r="I175" s="1" t="s">
        <v>26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x14ac:dyDescent="0.3">
      <c r="A176" s="1">
        <v>9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29</v>
      </c>
      <c r="G176" s="1" t="s">
        <v>61</v>
      </c>
      <c r="H176" s="1" t="s">
        <v>304</v>
      </c>
      <c r="I176" s="1" t="s">
        <v>26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x14ac:dyDescent="0.3">
      <c r="A177" s="1">
        <v>10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29</v>
      </c>
      <c r="G177" s="1" t="s">
        <v>61</v>
      </c>
      <c r="H177" s="1" t="s">
        <v>305</v>
      </c>
      <c r="I177" s="1" t="s">
        <v>26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x14ac:dyDescent="0.3">
      <c r="A178" s="1">
        <v>11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306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x14ac:dyDescent="0.3">
      <c r="A179" s="1">
        <v>12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29</v>
      </c>
      <c r="G179" s="1" t="s">
        <v>61</v>
      </c>
      <c r="H179" s="1" t="s">
        <v>307</v>
      </c>
      <c r="I179" s="1" t="s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x14ac:dyDescent="0.3">
      <c r="A180" s="1">
        <v>13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18</v>
      </c>
      <c r="G180" s="1" t="s">
        <v>69</v>
      </c>
      <c r="H180" s="1" t="s">
        <v>308</v>
      </c>
      <c r="I180" s="1" t="s">
        <v>21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x14ac:dyDescent="0.3">
      <c r="A181" s="1">
        <v>14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18</v>
      </c>
      <c r="G181" s="1" t="s">
        <v>69</v>
      </c>
      <c r="H181" s="1" t="s">
        <v>309</v>
      </c>
      <c r="I181" s="1" t="s">
        <v>21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x14ac:dyDescent="0.3">
      <c r="A182" s="1">
        <v>15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29</v>
      </c>
      <c r="G182" s="1" t="s">
        <v>61</v>
      </c>
      <c r="H182" s="1" t="s">
        <v>310</v>
      </c>
      <c r="I182" s="1" t="s">
        <v>26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x14ac:dyDescent="0.3">
      <c r="A183" s="1">
        <v>16</v>
      </c>
      <c r="B183" s="1" t="s">
        <v>14</v>
      </c>
      <c r="C183" s="1" t="s">
        <v>295</v>
      </c>
      <c r="D183" s="1" t="s">
        <v>313</v>
      </c>
      <c r="E183" s="1" t="s">
        <v>17</v>
      </c>
      <c r="F183" s="1" t="s">
        <v>18</v>
      </c>
      <c r="G183" s="1" t="s">
        <v>104</v>
      </c>
      <c r="H183" s="1" t="s">
        <v>314</v>
      </c>
      <c r="I183" s="1" t="s">
        <v>21</v>
      </c>
      <c r="J183" s="1">
        <v>5</v>
      </c>
      <c r="K183" s="1">
        <v>222</v>
      </c>
      <c r="L183" s="1">
        <v>222</v>
      </c>
      <c r="M183" s="1">
        <v>30000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30000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30000</v>
      </c>
      <c r="AJ183" s="1">
        <v>135</v>
      </c>
    </row>
    <row r="184" spans="1:36" x14ac:dyDescent="0.3">
      <c r="A184" s="1">
        <v>17</v>
      </c>
      <c r="B184" s="1" t="s">
        <v>14</v>
      </c>
      <c r="C184" s="1" t="s">
        <v>295</v>
      </c>
      <c r="D184" s="1" t="s">
        <v>597</v>
      </c>
      <c r="E184" s="1" t="s">
        <v>17</v>
      </c>
      <c r="F184" s="1" t="s">
        <v>29</v>
      </c>
      <c r="G184" s="1" t="s">
        <v>79</v>
      </c>
      <c r="H184" s="1" t="s">
        <v>316</v>
      </c>
      <c r="I184" s="1" t="s">
        <v>26</v>
      </c>
      <c r="J184" s="1">
        <v>22</v>
      </c>
      <c r="K184" s="1">
        <v>2378</v>
      </c>
      <c r="L184" s="1">
        <v>2378</v>
      </c>
      <c r="M184" s="1">
        <v>277000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277000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277000</v>
      </c>
      <c r="AJ184" s="1">
        <v>116</v>
      </c>
    </row>
    <row r="185" spans="1:36" x14ac:dyDescent="0.3">
      <c r="A185" s="1">
        <v>18</v>
      </c>
      <c r="B185" s="1" t="s">
        <v>14</v>
      </c>
      <c r="C185" s="1" t="s">
        <v>295</v>
      </c>
      <c r="D185" s="1" t="s">
        <v>566</v>
      </c>
      <c r="E185" s="1" t="s">
        <v>17</v>
      </c>
      <c r="F185" s="1" t="s">
        <v>29</v>
      </c>
      <c r="G185" s="1" t="s">
        <v>79</v>
      </c>
      <c r="H185" s="1" t="s">
        <v>318</v>
      </c>
      <c r="I185" s="1" t="s">
        <v>26</v>
      </c>
      <c r="J185" s="1">
        <v>18</v>
      </c>
      <c r="K185" s="1">
        <v>4025</v>
      </c>
      <c r="L185" s="1">
        <v>4025</v>
      </c>
      <c r="M185" s="1">
        <v>364857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364857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364857</v>
      </c>
      <c r="AJ185" s="1">
        <v>90</v>
      </c>
    </row>
    <row r="186" spans="1:36" x14ac:dyDescent="0.3">
      <c r="A186" s="1">
        <v>19</v>
      </c>
      <c r="B186" s="1" t="s">
        <v>14</v>
      </c>
      <c r="C186" s="1" t="s">
        <v>295</v>
      </c>
      <c r="D186" s="1" t="s">
        <v>315</v>
      </c>
      <c r="E186" s="1" t="s">
        <v>17</v>
      </c>
      <c r="F186" s="1" t="s">
        <v>18</v>
      </c>
      <c r="G186" s="1" t="s">
        <v>104</v>
      </c>
      <c r="H186" s="1" t="s">
        <v>320</v>
      </c>
      <c r="I186" s="1" t="s">
        <v>21</v>
      </c>
      <c r="J186" s="1">
        <v>6</v>
      </c>
      <c r="K186" s="1">
        <v>726</v>
      </c>
      <c r="L186" s="1">
        <v>726</v>
      </c>
      <c r="M186" s="1">
        <v>60000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60000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60000</v>
      </c>
      <c r="AJ186" s="1">
        <v>82</v>
      </c>
    </row>
    <row r="187" spans="1:36" x14ac:dyDescent="0.3">
      <c r="A187" s="1">
        <v>20</v>
      </c>
      <c r="B187" s="1" t="s">
        <v>14</v>
      </c>
      <c r="C187" s="1" t="s">
        <v>295</v>
      </c>
      <c r="D187" s="1" t="s">
        <v>16</v>
      </c>
      <c r="E187" s="1" t="s">
        <v>17</v>
      </c>
      <c r="F187" s="1" t="s">
        <v>29</v>
      </c>
      <c r="G187" s="1" t="s">
        <v>85</v>
      </c>
      <c r="H187" s="1" t="s">
        <v>321</v>
      </c>
      <c r="I187" s="1" t="s">
        <v>26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0</v>
      </c>
      <c r="AJ187" s="1">
        <v>0</v>
      </c>
    </row>
    <row r="188" spans="1:36" x14ac:dyDescent="0.3">
      <c r="A188" s="1">
        <v>21</v>
      </c>
      <c r="B188" s="1" t="s">
        <v>14</v>
      </c>
      <c r="C188" s="1" t="s">
        <v>295</v>
      </c>
      <c r="D188" s="1" t="s">
        <v>517</v>
      </c>
      <c r="E188" s="1" t="s">
        <v>17</v>
      </c>
      <c r="F188" s="1" t="s">
        <v>29</v>
      </c>
      <c r="G188" s="1" t="s">
        <v>30</v>
      </c>
      <c r="H188" s="1" t="s">
        <v>323</v>
      </c>
      <c r="I188" s="1" t="s">
        <v>21</v>
      </c>
      <c r="J188" s="1">
        <v>16</v>
      </c>
      <c r="K188" s="1">
        <v>1649</v>
      </c>
      <c r="L188" s="1">
        <v>1649</v>
      </c>
      <c r="M188" s="1">
        <v>217000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217000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217000</v>
      </c>
      <c r="AJ188" s="1">
        <v>131</v>
      </c>
    </row>
    <row r="189" spans="1:36" x14ac:dyDescent="0.3">
      <c r="A189" s="1">
        <v>22</v>
      </c>
      <c r="B189" s="1" t="s">
        <v>14</v>
      </c>
      <c r="C189" s="1" t="s">
        <v>295</v>
      </c>
      <c r="D189" s="1" t="s">
        <v>16</v>
      </c>
      <c r="E189" s="1" t="s">
        <v>17</v>
      </c>
      <c r="F189" s="1" t="s">
        <v>29</v>
      </c>
      <c r="G189" s="1" t="s">
        <v>246</v>
      </c>
      <c r="H189" s="1" t="s">
        <v>324</v>
      </c>
      <c r="I189" s="1" t="s">
        <v>26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0</v>
      </c>
      <c r="AJ189" s="1">
        <v>0</v>
      </c>
    </row>
    <row r="190" spans="1:36" x14ac:dyDescent="0.3">
      <c r="A190" s="1">
        <v>23</v>
      </c>
      <c r="B190" s="1" t="s">
        <v>14</v>
      </c>
      <c r="C190" s="1" t="s">
        <v>295</v>
      </c>
      <c r="D190" s="1" t="s">
        <v>16</v>
      </c>
      <c r="E190" s="1" t="s">
        <v>17</v>
      </c>
      <c r="F190" s="1" t="s">
        <v>29</v>
      </c>
      <c r="G190" s="1" t="s">
        <v>30</v>
      </c>
      <c r="H190" s="1" t="s">
        <v>325</v>
      </c>
      <c r="I190" s="1" t="s">
        <v>26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x14ac:dyDescent="0.3">
      <c r="A191" s="1">
        <v>24</v>
      </c>
      <c r="B191" s="1" t="s">
        <v>14</v>
      </c>
      <c r="C191" s="1" t="s">
        <v>295</v>
      </c>
      <c r="D191" s="1" t="s">
        <v>313</v>
      </c>
      <c r="E191" s="1" t="s">
        <v>32</v>
      </c>
      <c r="F191" s="1" t="s">
        <v>75</v>
      </c>
      <c r="G191" s="1" t="s">
        <v>76</v>
      </c>
      <c r="H191" s="1" t="s">
        <v>326</v>
      </c>
      <c r="I191" s="1" t="s">
        <v>26</v>
      </c>
      <c r="J191" s="1">
        <v>3</v>
      </c>
      <c r="K191" s="1">
        <v>372</v>
      </c>
      <c r="L191" s="1">
        <v>372</v>
      </c>
      <c r="M191" s="1">
        <v>70000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70000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70000</v>
      </c>
      <c r="AJ191" s="1">
        <v>188</v>
      </c>
    </row>
    <row r="192" spans="1:36" x14ac:dyDescent="0.3">
      <c r="A192" s="1">
        <v>25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37</v>
      </c>
      <c r="G192" s="1" t="s">
        <v>83</v>
      </c>
      <c r="H192" s="1" t="s">
        <v>327</v>
      </c>
      <c r="I192" s="1" t="s">
        <v>21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26</v>
      </c>
      <c r="B193" s="1" t="s">
        <v>14</v>
      </c>
      <c r="C193" s="1" t="s">
        <v>295</v>
      </c>
      <c r="D193" s="1" t="s">
        <v>16</v>
      </c>
      <c r="E193" s="1" t="s">
        <v>17</v>
      </c>
      <c r="F193" s="1" t="s">
        <v>37</v>
      </c>
      <c r="G193" s="1" t="s">
        <v>38</v>
      </c>
      <c r="H193" s="1" t="s">
        <v>328</v>
      </c>
      <c r="I193" s="1" t="s">
        <v>21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x14ac:dyDescent="0.3">
      <c r="A194" s="1">
        <v>27</v>
      </c>
      <c r="B194" s="1" t="s">
        <v>14</v>
      </c>
      <c r="C194" s="1" t="s">
        <v>295</v>
      </c>
      <c r="D194" s="1" t="s">
        <v>16</v>
      </c>
      <c r="E194" s="1" t="s">
        <v>17</v>
      </c>
      <c r="F194" s="1" t="s">
        <v>37</v>
      </c>
      <c r="G194" s="1" t="s">
        <v>38</v>
      </c>
      <c r="H194" s="1" t="s">
        <v>329</v>
      </c>
      <c r="I194" s="1" t="s">
        <v>21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0</v>
      </c>
      <c r="AJ194" s="1">
        <v>0</v>
      </c>
    </row>
    <row r="195" spans="1:36" x14ac:dyDescent="0.3">
      <c r="A195" s="1">
        <v>28</v>
      </c>
      <c r="B195" s="1" t="s">
        <v>14</v>
      </c>
      <c r="C195" s="1" t="s">
        <v>295</v>
      </c>
      <c r="D195" s="1" t="s">
        <v>330</v>
      </c>
      <c r="E195" s="1" t="s">
        <v>32</v>
      </c>
      <c r="F195" s="1" t="s">
        <v>29</v>
      </c>
      <c r="G195" s="1" t="s">
        <v>268</v>
      </c>
      <c r="H195" s="1" t="s">
        <v>331</v>
      </c>
      <c r="I195" s="1" t="s">
        <v>26</v>
      </c>
      <c r="J195" s="1">
        <v>22</v>
      </c>
      <c r="K195" s="1">
        <v>2124</v>
      </c>
      <c r="L195" s="1">
        <v>2124</v>
      </c>
      <c r="M195" s="1">
        <v>367000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367000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367000</v>
      </c>
      <c r="AJ195" s="1">
        <v>172</v>
      </c>
    </row>
    <row r="196" spans="1:36" x14ac:dyDescent="0.3">
      <c r="A196" s="1">
        <v>29</v>
      </c>
      <c r="B196" s="1" t="s">
        <v>14</v>
      </c>
      <c r="C196" s="1" t="s">
        <v>295</v>
      </c>
      <c r="D196" s="1" t="s">
        <v>16</v>
      </c>
      <c r="E196" s="1" t="s">
        <v>17</v>
      </c>
      <c r="F196" s="1" t="s">
        <v>37</v>
      </c>
      <c r="G196" s="1" t="s">
        <v>38</v>
      </c>
      <c r="H196" s="1" t="s">
        <v>332</v>
      </c>
      <c r="I196" s="1" t="s">
        <v>21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0</v>
      </c>
      <c r="AJ196" s="1">
        <v>0</v>
      </c>
    </row>
    <row r="197" spans="1:36" x14ac:dyDescent="0.3">
      <c r="A197" s="1">
        <v>30</v>
      </c>
      <c r="B197" s="1" t="s">
        <v>14</v>
      </c>
      <c r="C197" s="1" t="s">
        <v>295</v>
      </c>
      <c r="D197" s="1" t="s">
        <v>333</v>
      </c>
      <c r="E197" s="1" t="s">
        <v>17</v>
      </c>
      <c r="F197" s="1" t="s">
        <v>18</v>
      </c>
      <c r="G197" s="1" t="s">
        <v>104</v>
      </c>
      <c r="H197" s="1" t="s">
        <v>334</v>
      </c>
      <c r="I197" s="1" t="s">
        <v>21</v>
      </c>
      <c r="J197" s="1">
        <v>17</v>
      </c>
      <c r="K197" s="1">
        <v>3247</v>
      </c>
      <c r="L197" s="1">
        <v>3247</v>
      </c>
      <c r="M197" s="1">
        <v>304000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304000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304000</v>
      </c>
      <c r="AJ197" s="1">
        <v>93</v>
      </c>
    </row>
    <row r="198" spans="1:36" x14ac:dyDescent="0.3">
      <c r="A198" s="1">
        <v>31</v>
      </c>
      <c r="B198" s="1" t="s">
        <v>14</v>
      </c>
      <c r="C198" s="1" t="s">
        <v>295</v>
      </c>
      <c r="D198" s="1" t="s">
        <v>335</v>
      </c>
      <c r="E198" s="1" t="s">
        <v>17</v>
      </c>
      <c r="F198" s="1" t="s">
        <v>18</v>
      </c>
      <c r="G198" s="1" t="s">
        <v>107</v>
      </c>
      <c r="H198" s="1" t="s">
        <v>336</v>
      </c>
      <c r="I198" s="1" t="s">
        <v>21</v>
      </c>
      <c r="J198" s="1">
        <v>18</v>
      </c>
      <c r="K198" s="1">
        <v>2447</v>
      </c>
      <c r="L198" s="1">
        <v>2447</v>
      </c>
      <c r="M198" s="1">
        <v>229000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229000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229000</v>
      </c>
      <c r="AJ198" s="1">
        <v>93</v>
      </c>
    </row>
    <row r="199" spans="1:36" x14ac:dyDescent="0.3">
      <c r="A199" s="1">
        <v>32</v>
      </c>
      <c r="B199" s="1" t="s">
        <v>14</v>
      </c>
      <c r="C199" s="1" t="s">
        <v>295</v>
      </c>
      <c r="D199" s="1" t="s">
        <v>567</v>
      </c>
      <c r="E199" s="1" t="s">
        <v>17</v>
      </c>
      <c r="F199" s="1" t="s">
        <v>29</v>
      </c>
      <c r="G199" s="1" t="s">
        <v>61</v>
      </c>
      <c r="H199" s="1" t="s">
        <v>338</v>
      </c>
      <c r="I199" s="1" t="s">
        <v>26</v>
      </c>
      <c r="J199" s="1">
        <v>22</v>
      </c>
      <c r="K199" s="1">
        <v>1768</v>
      </c>
      <c r="L199" s="1">
        <v>1755</v>
      </c>
      <c r="M199" s="1">
        <v>283000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283000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283000</v>
      </c>
      <c r="AJ199" s="1">
        <v>160</v>
      </c>
    </row>
    <row r="200" spans="1:36" x14ac:dyDescent="0.3">
      <c r="A200" s="1">
        <v>33</v>
      </c>
      <c r="B200" s="1" t="s">
        <v>14</v>
      </c>
      <c r="C200" s="1" t="s">
        <v>295</v>
      </c>
      <c r="D200" s="1" t="s">
        <v>319</v>
      </c>
      <c r="E200" s="1" t="s">
        <v>17</v>
      </c>
      <c r="F200" s="1" t="s">
        <v>29</v>
      </c>
      <c r="G200" s="1" t="s">
        <v>61</v>
      </c>
      <c r="H200" s="1" t="s">
        <v>339</v>
      </c>
      <c r="I200" s="1" t="s">
        <v>26</v>
      </c>
      <c r="J200" s="1">
        <v>21</v>
      </c>
      <c r="K200" s="1">
        <v>4130</v>
      </c>
      <c r="L200" s="1">
        <v>4130</v>
      </c>
      <c r="M200" s="1">
        <v>420000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420000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420000</v>
      </c>
      <c r="AJ200" s="1">
        <v>101</v>
      </c>
    </row>
    <row r="201" spans="1:36" x14ac:dyDescent="0.3">
      <c r="A201" s="1">
        <v>34</v>
      </c>
      <c r="B201" s="1" t="s">
        <v>14</v>
      </c>
      <c r="C201" s="1" t="s">
        <v>295</v>
      </c>
      <c r="D201" s="1" t="s">
        <v>340</v>
      </c>
      <c r="E201" s="1" t="s">
        <v>17</v>
      </c>
      <c r="F201" s="1" t="s">
        <v>18</v>
      </c>
      <c r="G201" s="1" t="s">
        <v>69</v>
      </c>
      <c r="H201" s="1" t="s">
        <v>341</v>
      </c>
      <c r="I201" s="1" t="s">
        <v>21</v>
      </c>
      <c r="J201" s="1">
        <v>18</v>
      </c>
      <c r="K201" s="1">
        <v>2154</v>
      </c>
      <c r="L201" s="1">
        <v>2154</v>
      </c>
      <c r="M201" s="1">
        <v>252000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252000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252000</v>
      </c>
      <c r="AJ201" s="1">
        <v>116</v>
      </c>
    </row>
    <row r="202" spans="1:36" x14ac:dyDescent="0.3">
      <c r="A202" s="1">
        <v>35</v>
      </c>
      <c r="B202" s="1" t="s">
        <v>14</v>
      </c>
      <c r="C202" s="1" t="s">
        <v>295</v>
      </c>
      <c r="D202" s="1" t="s">
        <v>322</v>
      </c>
      <c r="E202" s="1" t="s">
        <v>17</v>
      </c>
      <c r="F202" s="1" t="s">
        <v>49</v>
      </c>
      <c r="G202" s="1" t="s">
        <v>101</v>
      </c>
      <c r="H202" s="1" t="s">
        <v>343</v>
      </c>
      <c r="I202" s="1" t="s">
        <v>49</v>
      </c>
      <c r="J202" s="1">
        <v>20</v>
      </c>
      <c r="K202" s="1">
        <v>2171</v>
      </c>
      <c r="L202" s="1">
        <v>2171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0</v>
      </c>
      <c r="AJ202" s="1">
        <v>0</v>
      </c>
    </row>
    <row r="203" spans="1:36" x14ac:dyDescent="0.3">
      <c r="A203" s="1">
        <v>36</v>
      </c>
      <c r="B203" s="1" t="s">
        <v>14</v>
      </c>
      <c r="C203" s="1" t="s">
        <v>295</v>
      </c>
      <c r="D203" s="1" t="s">
        <v>344</v>
      </c>
      <c r="E203" s="1" t="s">
        <v>17</v>
      </c>
      <c r="F203" s="1" t="s">
        <v>29</v>
      </c>
      <c r="G203" s="1" t="s">
        <v>129</v>
      </c>
      <c r="H203" s="1" t="s">
        <v>345</v>
      </c>
      <c r="I203" s="1" t="s">
        <v>21</v>
      </c>
      <c r="J203" s="1">
        <v>19</v>
      </c>
      <c r="K203" s="1">
        <v>2743</v>
      </c>
      <c r="L203" s="1">
        <v>2743</v>
      </c>
      <c r="M203" s="1">
        <v>510000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510000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510000</v>
      </c>
      <c r="AJ203" s="1">
        <v>185</v>
      </c>
    </row>
    <row r="204" spans="1:36" x14ac:dyDescent="0.3">
      <c r="A204" s="1">
        <v>37</v>
      </c>
      <c r="B204" s="1" t="s">
        <v>14</v>
      </c>
      <c r="C204" s="1" t="s">
        <v>295</v>
      </c>
      <c r="D204" s="1" t="s">
        <v>346</v>
      </c>
      <c r="E204" s="1" t="s">
        <v>17</v>
      </c>
      <c r="F204" s="1" t="s">
        <v>29</v>
      </c>
      <c r="G204" s="1" t="s">
        <v>129</v>
      </c>
      <c r="H204" s="1" t="s">
        <v>347</v>
      </c>
      <c r="I204" s="1" t="s">
        <v>21</v>
      </c>
      <c r="J204" s="1">
        <v>21</v>
      </c>
      <c r="K204" s="1">
        <v>1711</v>
      </c>
      <c r="L204" s="1">
        <v>1679</v>
      </c>
      <c r="M204" s="1">
        <v>325000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325000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325000</v>
      </c>
      <c r="AJ204" s="1">
        <v>189</v>
      </c>
    </row>
    <row r="205" spans="1:36" x14ac:dyDescent="0.3">
      <c r="A205" s="1">
        <v>38</v>
      </c>
      <c r="B205" s="1" t="s">
        <v>14</v>
      </c>
      <c r="C205" s="1" t="s">
        <v>295</v>
      </c>
      <c r="D205" s="1" t="s">
        <v>348</v>
      </c>
      <c r="E205" s="1" t="s">
        <v>17</v>
      </c>
      <c r="F205" s="1" t="s">
        <v>40</v>
      </c>
      <c r="G205" s="1" t="s">
        <v>55</v>
      </c>
      <c r="H205" s="1" t="s">
        <v>349</v>
      </c>
      <c r="I205" s="1" t="s">
        <v>21</v>
      </c>
      <c r="J205" s="1">
        <v>19</v>
      </c>
      <c r="K205" s="1">
        <v>4026</v>
      </c>
      <c r="L205" s="1">
        <v>4026</v>
      </c>
      <c r="M205" s="1">
        <v>431000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431000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431000</v>
      </c>
      <c r="AJ205" s="1">
        <v>107</v>
      </c>
    </row>
    <row r="206" spans="1:36" x14ac:dyDescent="0.3">
      <c r="A206" s="1">
        <v>39</v>
      </c>
      <c r="B206" s="1" t="s">
        <v>14</v>
      </c>
      <c r="C206" s="1" t="s">
        <v>295</v>
      </c>
      <c r="D206" s="1" t="s">
        <v>569</v>
      </c>
      <c r="E206" s="1" t="s">
        <v>17</v>
      </c>
      <c r="F206" s="1" t="s">
        <v>29</v>
      </c>
      <c r="G206" s="1" t="s">
        <v>61</v>
      </c>
      <c r="H206" s="1" t="s">
        <v>351</v>
      </c>
      <c r="I206" s="1" t="s">
        <v>26</v>
      </c>
      <c r="J206" s="1">
        <v>21</v>
      </c>
      <c r="K206" s="1">
        <v>3207</v>
      </c>
      <c r="L206" s="1">
        <v>3207</v>
      </c>
      <c r="M206" s="1">
        <v>358000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358000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358000</v>
      </c>
      <c r="AJ206" s="1">
        <v>111</v>
      </c>
    </row>
    <row r="207" spans="1:36" x14ac:dyDescent="0.3">
      <c r="A207" s="1">
        <v>40</v>
      </c>
      <c r="B207" s="1" t="s">
        <v>14</v>
      </c>
      <c r="C207" s="1" t="s">
        <v>295</v>
      </c>
      <c r="D207" s="1" t="s">
        <v>570</v>
      </c>
      <c r="E207" s="1" t="s">
        <v>17</v>
      </c>
      <c r="F207" s="1" t="s">
        <v>29</v>
      </c>
      <c r="G207" s="1" t="s">
        <v>246</v>
      </c>
      <c r="H207" s="1" t="s">
        <v>353</v>
      </c>
      <c r="I207" s="1" t="s">
        <v>26</v>
      </c>
      <c r="J207" s="1">
        <v>23</v>
      </c>
      <c r="K207" s="1">
        <v>847</v>
      </c>
      <c r="L207" s="1">
        <v>847</v>
      </c>
      <c r="M207" s="1">
        <v>159000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159000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159000</v>
      </c>
      <c r="AJ207" s="1">
        <v>187</v>
      </c>
    </row>
    <row r="208" spans="1:36" x14ac:dyDescent="0.3">
      <c r="A208" s="1">
        <v>41</v>
      </c>
      <c r="B208" s="1" t="s">
        <v>14</v>
      </c>
      <c r="C208" s="1" t="s">
        <v>295</v>
      </c>
      <c r="D208" s="1" t="s">
        <v>571</v>
      </c>
      <c r="E208" s="1" t="s">
        <v>32</v>
      </c>
      <c r="F208" s="1" t="s">
        <v>29</v>
      </c>
      <c r="G208" s="1" t="s">
        <v>33</v>
      </c>
      <c r="H208" s="1" t="s">
        <v>354</v>
      </c>
      <c r="I208" s="1" t="s">
        <v>26</v>
      </c>
      <c r="J208" s="1">
        <v>20</v>
      </c>
      <c r="K208" s="1">
        <v>4013</v>
      </c>
      <c r="L208" s="1">
        <v>4013</v>
      </c>
      <c r="M208" s="1">
        <v>500000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500000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500000</v>
      </c>
      <c r="AJ208" s="1">
        <v>124</v>
      </c>
    </row>
    <row r="209" spans="1:36" x14ac:dyDescent="0.3">
      <c r="A209" s="1">
        <v>42</v>
      </c>
      <c r="B209" s="1" t="s">
        <v>14</v>
      </c>
      <c r="C209" s="1" t="s">
        <v>295</v>
      </c>
      <c r="D209" s="1" t="s">
        <v>16</v>
      </c>
      <c r="E209" s="1" t="s">
        <v>17</v>
      </c>
      <c r="F209" s="1" t="s">
        <v>29</v>
      </c>
      <c r="G209" s="1" t="s">
        <v>98</v>
      </c>
      <c r="H209" s="1" t="s">
        <v>355</v>
      </c>
      <c r="I209" s="1" t="s">
        <v>26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0</v>
      </c>
      <c r="AJ209" s="1">
        <v>0</v>
      </c>
    </row>
    <row r="210" spans="1:36" x14ac:dyDescent="0.3">
      <c r="A210" s="1">
        <v>43</v>
      </c>
      <c r="B210" s="1" t="s">
        <v>14</v>
      </c>
      <c r="C210" s="1" t="s">
        <v>295</v>
      </c>
      <c r="D210" s="1" t="s">
        <v>16</v>
      </c>
      <c r="E210" s="1" t="s">
        <v>17</v>
      </c>
      <c r="F210" s="1" t="s">
        <v>29</v>
      </c>
      <c r="G210" s="1" t="s">
        <v>61</v>
      </c>
      <c r="H210" s="1" t="s">
        <v>356</v>
      </c>
      <c r="I210" s="1" t="s">
        <v>26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0</v>
      </c>
      <c r="AJ210" s="1">
        <v>0</v>
      </c>
    </row>
    <row r="211" spans="1:36" x14ac:dyDescent="0.3">
      <c r="A211" s="1">
        <v>44</v>
      </c>
      <c r="B211" s="1" t="s">
        <v>14</v>
      </c>
      <c r="C211" s="1" t="s">
        <v>295</v>
      </c>
      <c r="D211" s="1" t="s">
        <v>16</v>
      </c>
      <c r="E211" s="1" t="s">
        <v>17</v>
      </c>
      <c r="F211" s="1" t="s">
        <v>29</v>
      </c>
      <c r="G211" s="1" t="s">
        <v>61</v>
      </c>
      <c r="H211" s="1" t="s">
        <v>357</v>
      </c>
      <c r="I211" s="1" t="s">
        <v>26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0</v>
      </c>
      <c r="AJ211" s="1">
        <v>0</v>
      </c>
    </row>
    <row r="212" spans="1:36" x14ac:dyDescent="0.3">
      <c r="A212" s="1">
        <v>45</v>
      </c>
      <c r="B212" s="1" t="s">
        <v>14</v>
      </c>
      <c r="C212" s="1" t="s">
        <v>295</v>
      </c>
      <c r="D212" s="1" t="s">
        <v>16</v>
      </c>
      <c r="E212" s="1" t="s">
        <v>17</v>
      </c>
      <c r="F212" s="1" t="s">
        <v>29</v>
      </c>
      <c r="G212" s="1" t="s">
        <v>61</v>
      </c>
      <c r="H212" s="1" t="s">
        <v>358</v>
      </c>
      <c r="I212" s="1" t="s">
        <v>26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x14ac:dyDescent="0.3">
      <c r="A213" s="1">
        <v>46</v>
      </c>
      <c r="B213" s="1" t="s">
        <v>14</v>
      </c>
      <c r="C213" s="1" t="s">
        <v>295</v>
      </c>
      <c r="D213" s="1" t="s">
        <v>16</v>
      </c>
      <c r="E213" s="1" t="s">
        <v>17</v>
      </c>
      <c r="F213" s="1" t="s">
        <v>37</v>
      </c>
      <c r="G213" s="1" t="s">
        <v>38</v>
      </c>
      <c r="H213" s="1" t="s">
        <v>359</v>
      </c>
      <c r="I213" s="1" t="s">
        <v>21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x14ac:dyDescent="0.3">
      <c r="A214" s="1">
        <v>47</v>
      </c>
      <c r="B214" s="1" t="s">
        <v>14</v>
      </c>
      <c r="C214" s="1" t="s">
        <v>295</v>
      </c>
      <c r="D214" s="1" t="s">
        <v>16</v>
      </c>
      <c r="E214" s="1" t="s">
        <v>17</v>
      </c>
      <c r="F214" s="1" t="s">
        <v>29</v>
      </c>
      <c r="G214" s="1" t="s">
        <v>61</v>
      </c>
      <c r="H214" s="1" t="s">
        <v>360</v>
      </c>
      <c r="I214" s="1" t="s">
        <v>26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0</v>
      </c>
      <c r="AJ214" s="1">
        <v>0</v>
      </c>
    </row>
    <row r="215" spans="1:36" x14ac:dyDescent="0.3">
      <c r="A215" s="1">
        <v>48</v>
      </c>
      <c r="B215" s="1" t="s">
        <v>14</v>
      </c>
      <c r="C215" s="1" t="s">
        <v>295</v>
      </c>
      <c r="D215" s="1" t="s">
        <v>16</v>
      </c>
      <c r="E215" s="1" t="s">
        <v>17</v>
      </c>
      <c r="F215" s="1" t="s">
        <v>29</v>
      </c>
      <c r="G215" s="1" t="s">
        <v>61</v>
      </c>
      <c r="H215" s="1" t="s">
        <v>361</v>
      </c>
      <c r="I215" s="1" t="s">
        <v>26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0</v>
      </c>
      <c r="AJ215" s="1">
        <v>0</v>
      </c>
    </row>
    <row r="216" spans="1:36" x14ac:dyDescent="0.3">
      <c r="A216" s="1">
        <v>49</v>
      </c>
      <c r="B216" s="1" t="s">
        <v>14</v>
      </c>
      <c r="C216" s="1" t="s">
        <v>295</v>
      </c>
      <c r="D216" s="1" t="s">
        <v>16</v>
      </c>
      <c r="E216" s="1" t="s">
        <v>17</v>
      </c>
      <c r="F216" s="1" t="s">
        <v>29</v>
      </c>
      <c r="G216" s="1" t="s">
        <v>61</v>
      </c>
      <c r="H216" s="1" t="s">
        <v>362</v>
      </c>
      <c r="I216" s="1" t="s">
        <v>26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0</v>
      </c>
      <c r="AJ216" s="1">
        <v>0</v>
      </c>
    </row>
    <row r="217" spans="1:36" x14ac:dyDescent="0.3">
      <c r="A217" s="1">
        <v>50</v>
      </c>
      <c r="B217" s="1" t="s">
        <v>14</v>
      </c>
      <c r="C217" s="1" t="s">
        <v>295</v>
      </c>
      <c r="D217" s="1" t="s">
        <v>16</v>
      </c>
      <c r="E217" s="1" t="s">
        <v>17</v>
      </c>
      <c r="F217" s="1" t="s">
        <v>29</v>
      </c>
      <c r="G217" s="1" t="s">
        <v>363</v>
      </c>
      <c r="H217" s="1" t="s">
        <v>364</v>
      </c>
      <c r="I217" s="1" t="s">
        <v>21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0</v>
      </c>
      <c r="AJ217" s="1">
        <v>0</v>
      </c>
    </row>
    <row r="218" spans="1:36" x14ac:dyDescent="0.3">
      <c r="A218" s="1">
        <v>51</v>
      </c>
      <c r="B218" s="1" t="s">
        <v>14</v>
      </c>
      <c r="C218" s="1" t="s">
        <v>295</v>
      </c>
      <c r="D218" s="1" t="s">
        <v>16</v>
      </c>
      <c r="E218" s="1" t="s">
        <v>17</v>
      </c>
      <c r="F218" s="1" t="s">
        <v>37</v>
      </c>
      <c r="G218" s="1" t="s">
        <v>83</v>
      </c>
      <c r="H218" s="1" t="s">
        <v>365</v>
      </c>
      <c r="I218" s="1" t="s">
        <v>21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0</v>
      </c>
      <c r="AJ218" s="1">
        <v>0</v>
      </c>
    </row>
    <row r="219" spans="1:36" x14ac:dyDescent="0.3">
      <c r="A219" s="1">
        <v>52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29</v>
      </c>
      <c r="G219" s="1" t="s">
        <v>44</v>
      </c>
      <c r="H219" s="1" t="s">
        <v>366</v>
      </c>
      <c r="I219" s="1" t="s">
        <v>21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x14ac:dyDescent="0.3">
      <c r="A220" s="1">
        <v>53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29</v>
      </c>
      <c r="G220" s="1" t="s">
        <v>44</v>
      </c>
      <c r="H220" s="1" t="s">
        <v>367</v>
      </c>
      <c r="I220" s="1" t="s">
        <v>21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x14ac:dyDescent="0.3">
      <c r="A221" s="1">
        <v>54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18</v>
      </c>
      <c r="G221" s="1" t="s">
        <v>368</v>
      </c>
      <c r="H221" s="1" t="s">
        <v>369</v>
      </c>
      <c r="I221" s="1" t="s">
        <v>21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x14ac:dyDescent="0.3">
      <c r="A222" s="1">
        <v>55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18</v>
      </c>
      <c r="G222" s="1" t="s">
        <v>368</v>
      </c>
      <c r="H222" s="1" t="s">
        <v>370</v>
      </c>
      <c r="I222" s="1" t="s">
        <v>21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x14ac:dyDescent="0.3">
      <c r="A223" s="1">
        <v>56</v>
      </c>
      <c r="B223" s="1" t="s">
        <v>14</v>
      </c>
      <c r="C223" s="1" t="s">
        <v>295</v>
      </c>
      <c r="D223" s="1" t="s">
        <v>16</v>
      </c>
      <c r="E223" s="1" t="s">
        <v>17</v>
      </c>
      <c r="F223" s="1" t="s">
        <v>18</v>
      </c>
      <c r="G223" s="1" t="s">
        <v>368</v>
      </c>
      <c r="H223" s="1" t="s">
        <v>371</v>
      </c>
      <c r="I223" s="1" t="s">
        <v>21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0</v>
      </c>
      <c r="AJ223" s="1">
        <v>0</v>
      </c>
    </row>
    <row r="224" spans="1:36" x14ac:dyDescent="0.3">
      <c r="A224" s="1">
        <v>57</v>
      </c>
      <c r="B224" s="1" t="s">
        <v>14</v>
      </c>
      <c r="C224" s="1" t="s">
        <v>295</v>
      </c>
      <c r="D224" s="1" t="s">
        <v>16</v>
      </c>
      <c r="E224" s="1" t="s">
        <v>17</v>
      </c>
      <c r="F224" s="1" t="s">
        <v>29</v>
      </c>
      <c r="G224" s="1" t="s">
        <v>372</v>
      </c>
      <c r="H224" s="1" t="s">
        <v>373</v>
      </c>
      <c r="I224" s="1" t="s">
        <v>26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0</v>
      </c>
      <c r="AJ224" s="1">
        <v>0</v>
      </c>
    </row>
    <row r="225" spans="1:36" x14ac:dyDescent="0.3">
      <c r="A225" s="1">
        <v>58</v>
      </c>
      <c r="B225" s="1" t="s">
        <v>14</v>
      </c>
      <c r="C225" s="1" t="s">
        <v>295</v>
      </c>
      <c r="D225" s="1" t="s">
        <v>16</v>
      </c>
      <c r="E225" s="1" t="s">
        <v>17</v>
      </c>
      <c r="F225" s="1" t="s">
        <v>29</v>
      </c>
      <c r="G225" s="1" t="s">
        <v>372</v>
      </c>
      <c r="H225" s="1" t="s">
        <v>374</v>
      </c>
      <c r="I225" s="1" t="s">
        <v>26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0</v>
      </c>
      <c r="AJ225" s="1">
        <v>0</v>
      </c>
    </row>
    <row r="226" spans="1:36" x14ac:dyDescent="0.3">
      <c r="A226" s="2"/>
      <c r="B226" s="2" t="s">
        <v>47</v>
      </c>
      <c r="C226" s="2" t="s">
        <v>295</v>
      </c>
      <c r="D226" s="2"/>
      <c r="E226" s="2"/>
      <c r="F226" s="2"/>
      <c r="G226" s="2"/>
      <c r="H226" s="2"/>
      <c r="I226" s="2"/>
      <c r="J226" s="2"/>
      <c r="K226" s="2">
        <v>43960</v>
      </c>
      <c r="L226" s="2">
        <v>43915</v>
      </c>
      <c r="M226" s="2">
        <v>5156857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5156857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5156857</v>
      </c>
      <c r="AJ226" s="2"/>
    </row>
    <row r="227" spans="1:36" x14ac:dyDescent="0.3">
      <c r="A227" s="1">
        <v>1</v>
      </c>
      <c r="B227" s="1" t="s">
        <v>14</v>
      </c>
      <c r="C227" s="1" t="s">
        <v>375</v>
      </c>
      <c r="D227" s="1" t="s">
        <v>16</v>
      </c>
      <c r="E227" s="1" t="s">
        <v>32</v>
      </c>
      <c r="F227" s="1" t="s">
        <v>118</v>
      </c>
      <c r="G227" s="1" t="s">
        <v>164</v>
      </c>
      <c r="H227" s="1" t="s">
        <v>376</v>
      </c>
      <c r="I227" s="1" t="s">
        <v>26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1">
        <v>2</v>
      </c>
      <c r="B228" s="1" t="s">
        <v>14</v>
      </c>
      <c r="C228" s="1" t="s">
        <v>375</v>
      </c>
      <c r="D228" s="1" t="s">
        <v>16</v>
      </c>
      <c r="E228" s="1" t="s">
        <v>17</v>
      </c>
      <c r="F228" s="1" t="s">
        <v>49</v>
      </c>
      <c r="G228" s="1" t="s">
        <v>63</v>
      </c>
      <c r="H228" s="1" t="s">
        <v>377</v>
      </c>
      <c r="I228" s="1" t="s">
        <v>49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0</v>
      </c>
      <c r="AJ228" s="1">
        <v>0</v>
      </c>
    </row>
    <row r="229" spans="1:36" x14ac:dyDescent="0.3">
      <c r="A229" s="1">
        <v>3</v>
      </c>
      <c r="B229" s="1" t="s">
        <v>14</v>
      </c>
      <c r="C229" s="1" t="s">
        <v>375</v>
      </c>
      <c r="D229" s="1" t="s">
        <v>16</v>
      </c>
      <c r="E229" s="1" t="s">
        <v>17</v>
      </c>
      <c r="F229" s="1" t="s">
        <v>29</v>
      </c>
      <c r="G229" s="1" t="s">
        <v>61</v>
      </c>
      <c r="H229" s="1" t="s">
        <v>378</v>
      </c>
      <c r="I229" s="1" t="s">
        <v>26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7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7">
        <v>0</v>
      </c>
      <c r="AI229" s="7">
        <v>0</v>
      </c>
      <c r="AJ229" s="1">
        <v>0</v>
      </c>
    </row>
    <row r="230" spans="1:36" x14ac:dyDescent="0.3">
      <c r="A230" s="1">
        <v>4</v>
      </c>
      <c r="B230" s="1" t="s">
        <v>14</v>
      </c>
      <c r="C230" s="1" t="s">
        <v>375</v>
      </c>
      <c r="D230" s="1" t="s">
        <v>16</v>
      </c>
      <c r="E230" s="1" t="s">
        <v>17</v>
      </c>
      <c r="F230" s="1" t="s">
        <v>29</v>
      </c>
      <c r="G230" s="1" t="s">
        <v>61</v>
      </c>
      <c r="H230" s="1" t="s">
        <v>379</v>
      </c>
      <c r="I230" s="1" t="s">
        <v>26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x14ac:dyDescent="0.3">
      <c r="A231" s="1">
        <v>5</v>
      </c>
      <c r="B231" s="1" t="s">
        <v>14</v>
      </c>
      <c r="C231" s="1" t="s">
        <v>375</v>
      </c>
      <c r="D231" s="1" t="s">
        <v>16</v>
      </c>
      <c r="E231" s="1" t="s">
        <v>17</v>
      </c>
      <c r="F231" s="1" t="s">
        <v>29</v>
      </c>
      <c r="G231" s="1" t="s">
        <v>61</v>
      </c>
      <c r="H231" s="1" t="s">
        <v>380</v>
      </c>
      <c r="I231" s="1" t="s">
        <v>26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x14ac:dyDescent="0.3">
      <c r="A232" s="1">
        <v>6</v>
      </c>
      <c r="B232" s="1" t="s">
        <v>14</v>
      </c>
      <c r="C232" s="1" t="s">
        <v>375</v>
      </c>
      <c r="D232" s="1" t="s">
        <v>16</v>
      </c>
      <c r="E232" s="1" t="s">
        <v>17</v>
      </c>
      <c r="F232" s="1" t="s">
        <v>29</v>
      </c>
      <c r="G232" s="1" t="s">
        <v>61</v>
      </c>
      <c r="H232" s="1" t="s">
        <v>381</v>
      </c>
      <c r="I232" s="1" t="s">
        <v>26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x14ac:dyDescent="0.3">
      <c r="A233" s="1">
        <v>7</v>
      </c>
      <c r="B233" s="1" t="s">
        <v>14</v>
      </c>
      <c r="C233" s="1" t="s">
        <v>375</v>
      </c>
      <c r="D233" s="1" t="s">
        <v>16</v>
      </c>
      <c r="E233" s="1" t="s">
        <v>17</v>
      </c>
      <c r="F233" s="1" t="s">
        <v>18</v>
      </c>
      <c r="G233" s="1" t="s">
        <v>69</v>
      </c>
      <c r="H233" s="1" t="s">
        <v>382</v>
      </c>
      <c r="I233" s="1" t="s">
        <v>21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x14ac:dyDescent="0.3">
      <c r="A234" s="1">
        <v>8</v>
      </c>
      <c r="B234" s="1" t="s">
        <v>14</v>
      </c>
      <c r="C234" s="1" t="s">
        <v>375</v>
      </c>
      <c r="D234" s="1" t="s">
        <v>16</v>
      </c>
      <c r="E234" s="1" t="s">
        <v>17</v>
      </c>
      <c r="F234" s="1" t="s">
        <v>29</v>
      </c>
      <c r="G234" s="1" t="s">
        <v>61</v>
      </c>
      <c r="H234" s="1" t="s">
        <v>383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x14ac:dyDescent="0.3">
      <c r="A235" s="1">
        <v>9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29</v>
      </c>
      <c r="G235" s="1" t="s">
        <v>61</v>
      </c>
      <c r="H235" s="1" t="s">
        <v>384</v>
      </c>
      <c r="I235" s="1" t="s">
        <v>26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x14ac:dyDescent="0.3">
      <c r="A236" s="1">
        <v>10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29</v>
      </c>
      <c r="G236" s="1" t="s">
        <v>61</v>
      </c>
      <c r="H236" s="1" t="s">
        <v>385</v>
      </c>
      <c r="I236" s="1" t="s">
        <v>26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x14ac:dyDescent="0.3">
      <c r="A237" s="1">
        <v>11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18</v>
      </c>
      <c r="G237" s="1" t="s">
        <v>19</v>
      </c>
      <c r="H237" s="1" t="s">
        <v>386</v>
      </c>
      <c r="I237" s="1" t="s">
        <v>198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x14ac:dyDescent="0.3">
      <c r="A238" s="1">
        <v>12</v>
      </c>
      <c r="B238" s="1" t="s">
        <v>14</v>
      </c>
      <c r="C238" s="1" t="s">
        <v>375</v>
      </c>
      <c r="D238" s="1" t="s">
        <v>398</v>
      </c>
      <c r="E238" s="1" t="s">
        <v>17</v>
      </c>
      <c r="F238" s="1" t="s">
        <v>29</v>
      </c>
      <c r="G238" s="1" t="s">
        <v>79</v>
      </c>
      <c r="H238" s="1" t="s">
        <v>388</v>
      </c>
      <c r="I238" s="1" t="s">
        <v>26</v>
      </c>
      <c r="J238" s="1">
        <v>20</v>
      </c>
      <c r="K238" s="1">
        <v>1137</v>
      </c>
      <c r="L238" s="1">
        <v>1137</v>
      </c>
      <c r="M238" s="1">
        <v>197970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197970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197970</v>
      </c>
      <c r="AJ238" s="1">
        <v>174</v>
      </c>
    </row>
    <row r="239" spans="1:36" x14ac:dyDescent="0.3">
      <c r="A239" s="1">
        <v>13</v>
      </c>
      <c r="B239" s="1" t="s">
        <v>14</v>
      </c>
      <c r="C239" s="1" t="s">
        <v>375</v>
      </c>
      <c r="D239" s="1" t="s">
        <v>389</v>
      </c>
      <c r="E239" s="1" t="s">
        <v>17</v>
      </c>
      <c r="F239" s="1" t="s">
        <v>18</v>
      </c>
      <c r="G239" s="1" t="s">
        <v>104</v>
      </c>
      <c r="H239" s="1" t="s">
        <v>390</v>
      </c>
      <c r="I239" s="1" t="s">
        <v>21</v>
      </c>
      <c r="J239" s="1">
        <v>10</v>
      </c>
      <c r="K239" s="1">
        <v>1013</v>
      </c>
      <c r="L239" s="1">
        <v>1013</v>
      </c>
      <c r="M239" s="1">
        <v>124000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124000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124000</v>
      </c>
      <c r="AJ239" s="1">
        <v>122</v>
      </c>
    </row>
    <row r="240" spans="1:36" x14ac:dyDescent="0.3">
      <c r="A240" s="1">
        <v>14</v>
      </c>
      <c r="B240" s="1" t="s">
        <v>14</v>
      </c>
      <c r="C240" s="1" t="s">
        <v>375</v>
      </c>
      <c r="D240" s="1" t="s">
        <v>391</v>
      </c>
      <c r="E240" s="1" t="s">
        <v>17</v>
      </c>
      <c r="F240" s="1" t="s">
        <v>29</v>
      </c>
      <c r="G240" s="1" t="s">
        <v>30</v>
      </c>
      <c r="H240" s="1" t="s">
        <v>392</v>
      </c>
      <c r="I240" s="1" t="s">
        <v>21</v>
      </c>
      <c r="J240" s="1">
        <v>19</v>
      </c>
      <c r="K240" s="1">
        <v>2540</v>
      </c>
      <c r="L240" s="1">
        <v>2540</v>
      </c>
      <c r="M240" s="1">
        <v>300000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300000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300000</v>
      </c>
      <c r="AJ240" s="1">
        <v>118</v>
      </c>
    </row>
    <row r="241" spans="1:36" x14ac:dyDescent="0.3">
      <c r="A241" s="1">
        <v>15</v>
      </c>
      <c r="B241" s="1" t="s">
        <v>14</v>
      </c>
      <c r="C241" s="1" t="s">
        <v>375</v>
      </c>
      <c r="D241" s="1" t="s">
        <v>16</v>
      </c>
      <c r="E241" s="1" t="s">
        <v>17</v>
      </c>
      <c r="F241" s="1" t="s">
        <v>29</v>
      </c>
      <c r="G241" s="1" t="s">
        <v>195</v>
      </c>
      <c r="H241" s="1" t="s">
        <v>393</v>
      </c>
      <c r="I241" s="1" t="s">
        <v>26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0</v>
      </c>
      <c r="AJ241" s="1">
        <v>0</v>
      </c>
    </row>
    <row r="242" spans="1:36" x14ac:dyDescent="0.3">
      <c r="A242" s="1">
        <v>16</v>
      </c>
      <c r="B242" s="1" t="s">
        <v>14</v>
      </c>
      <c r="C242" s="1" t="s">
        <v>375</v>
      </c>
      <c r="D242" s="1" t="s">
        <v>402</v>
      </c>
      <c r="E242" s="1" t="s">
        <v>17</v>
      </c>
      <c r="F242" s="1" t="s">
        <v>29</v>
      </c>
      <c r="G242" s="1" t="s">
        <v>30</v>
      </c>
      <c r="H242" s="1" t="s">
        <v>395</v>
      </c>
      <c r="I242" s="1" t="s">
        <v>26</v>
      </c>
      <c r="J242" s="1">
        <v>20</v>
      </c>
      <c r="K242" s="1">
        <v>2718</v>
      </c>
      <c r="L242" s="1">
        <v>2718</v>
      </c>
      <c r="M242" s="1">
        <v>325000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325000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325000</v>
      </c>
      <c r="AJ242" s="1">
        <v>119</v>
      </c>
    </row>
    <row r="243" spans="1:36" x14ac:dyDescent="0.3">
      <c r="A243" s="1">
        <v>17</v>
      </c>
      <c r="B243" s="1" t="s">
        <v>14</v>
      </c>
      <c r="C243" s="1" t="s">
        <v>375</v>
      </c>
      <c r="D243" s="1" t="s">
        <v>16</v>
      </c>
      <c r="E243" s="1" t="s">
        <v>17</v>
      </c>
      <c r="F243" s="1" t="s">
        <v>37</v>
      </c>
      <c r="G243" s="1" t="s">
        <v>83</v>
      </c>
      <c r="H243" s="1" t="s">
        <v>396</v>
      </c>
      <c r="I243" s="1" t="s">
        <v>198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0</v>
      </c>
      <c r="AJ243" s="1">
        <v>0</v>
      </c>
    </row>
    <row r="244" spans="1:36" x14ac:dyDescent="0.3">
      <c r="A244" s="1">
        <v>18</v>
      </c>
      <c r="B244" s="1" t="s">
        <v>14</v>
      </c>
      <c r="C244" s="1" t="s">
        <v>375</v>
      </c>
      <c r="D244" s="1" t="s">
        <v>16</v>
      </c>
      <c r="E244" s="1" t="s">
        <v>17</v>
      </c>
      <c r="F244" s="1" t="s">
        <v>37</v>
      </c>
      <c r="G244" s="1" t="s">
        <v>38</v>
      </c>
      <c r="H244" s="1" t="s">
        <v>397</v>
      </c>
      <c r="I244" s="1" t="s">
        <v>21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19</v>
      </c>
      <c r="B245" s="1" t="s">
        <v>14</v>
      </c>
      <c r="C245" s="1" t="s">
        <v>375</v>
      </c>
      <c r="D245" s="1" t="s">
        <v>389</v>
      </c>
      <c r="E245" s="1" t="s">
        <v>17</v>
      </c>
      <c r="F245" s="1" t="s">
        <v>49</v>
      </c>
      <c r="G245" s="1" t="s">
        <v>101</v>
      </c>
      <c r="H245" s="1" t="s">
        <v>399</v>
      </c>
      <c r="I245" s="1" t="s">
        <v>49</v>
      </c>
      <c r="J245" s="1">
        <v>10</v>
      </c>
      <c r="K245" s="1">
        <v>801</v>
      </c>
      <c r="L245" s="1">
        <v>801</v>
      </c>
      <c r="M245" s="1">
        <v>17354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17354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17354</v>
      </c>
      <c r="AJ245" s="1">
        <v>21</v>
      </c>
    </row>
    <row r="246" spans="1:36" x14ac:dyDescent="0.3">
      <c r="A246" s="1">
        <v>20</v>
      </c>
      <c r="B246" s="1" t="s">
        <v>14</v>
      </c>
      <c r="C246" s="1" t="s">
        <v>375</v>
      </c>
      <c r="D246" s="1" t="s">
        <v>400</v>
      </c>
      <c r="E246" s="1" t="s">
        <v>17</v>
      </c>
      <c r="F246" s="1" t="s">
        <v>29</v>
      </c>
      <c r="G246" s="1" t="s">
        <v>61</v>
      </c>
      <c r="H246" s="1" t="s">
        <v>401</v>
      </c>
      <c r="I246" s="1" t="s">
        <v>26</v>
      </c>
      <c r="J246" s="1">
        <v>19</v>
      </c>
      <c r="K246" s="1">
        <v>2148</v>
      </c>
      <c r="L246" s="1">
        <v>2148</v>
      </c>
      <c r="M246" s="1">
        <v>240000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240000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240000</v>
      </c>
      <c r="AJ246" s="1">
        <v>111</v>
      </c>
    </row>
    <row r="247" spans="1:36" x14ac:dyDescent="0.3">
      <c r="A247" s="1">
        <v>21</v>
      </c>
      <c r="B247" s="1" t="s">
        <v>14</v>
      </c>
      <c r="C247" s="1" t="s">
        <v>375</v>
      </c>
      <c r="D247" s="1" t="s">
        <v>416</v>
      </c>
      <c r="E247" s="1" t="s">
        <v>17</v>
      </c>
      <c r="F247" s="1" t="s">
        <v>18</v>
      </c>
      <c r="G247" s="1" t="s">
        <v>69</v>
      </c>
      <c r="H247" s="1" t="s">
        <v>403</v>
      </c>
      <c r="I247" s="1" t="s">
        <v>21</v>
      </c>
      <c r="J247" s="1">
        <v>14</v>
      </c>
      <c r="K247" s="1">
        <v>1042</v>
      </c>
      <c r="L247" s="1">
        <v>1042</v>
      </c>
      <c r="M247" s="1">
        <v>160000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160000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160000</v>
      </c>
      <c r="AJ247" s="1">
        <v>153</v>
      </c>
    </row>
    <row r="248" spans="1:36" x14ac:dyDescent="0.3">
      <c r="A248" s="1">
        <v>22</v>
      </c>
      <c r="B248" s="1" t="s">
        <v>14</v>
      </c>
      <c r="C248" s="1" t="s">
        <v>375</v>
      </c>
      <c r="D248" s="1" t="s">
        <v>404</v>
      </c>
      <c r="E248" s="1" t="s">
        <v>17</v>
      </c>
      <c r="F248" s="1" t="s">
        <v>29</v>
      </c>
      <c r="G248" s="1" t="s">
        <v>129</v>
      </c>
      <c r="H248" s="1" t="s">
        <v>405</v>
      </c>
      <c r="I248" s="1" t="s">
        <v>21</v>
      </c>
      <c r="J248" s="1">
        <v>19</v>
      </c>
      <c r="K248" s="1">
        <v>2247</v>
      </c>
      <c r="L248" s="1">
        <v>2247</v>
      </c>
      <c r="M248" s="1">
        <v>386000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386000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386000</v>
      </c>
      <c r="AJ248" s="1">
        <v>171</v>
      </c>
    </row>
    <row r="249" spans="1:36" x14ac:dyDescent="0.3">
      <c r="A249" s="1">
        <v>23</v>
      </c>
      <c r="B249" s="1" t="s">
        <v>14</v>
      </c>
      <c r="C249" s="1" t="s">
        <v>375</v>
      </c>
      <c r="D249" s="1" t="s">
        <v>406</v>
      </c>
      <c r="E249" s="1" t="s">
        <v>17</v>
      </c>
      <c r="F249" s="1" t="s">
        <v>29</v>
      </c>
      <c r="G249" s="1" t="s">
        <v>61</v>
      </c>
      <c r="H249" s="1" t="s">
        <v>407</v>
      </c>
      <c r="I249" s="1" t="s">
        <v>26</v>
      </c>
      <c r="J249" s="1">
        <v>19</v>
      </c>
      <c r="K249" s="1">
        <v>2357</v>
      </c>
      <c r="L249" s="1">
        <v>2357</v>
      </c>
      <c r="M249" s="1">
        <v>250000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250000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250000</v>
      </c>
      <c r="AJ249" s="1">
        <v>106</v>
      </c>
    </row>
    <row r="250" spans="1:36" x14ac:dyDescent="0.3">
      <c r="A250" s="1">
        <v>24</v>
      </c>
      <c r="B250" s="1" t="s">
        <v>14</v>
      </c>
      <c r="C250" s="1" t="s">
        <v>375</v>
      </c>
      <c r="D250" s="1" t="s">
        <v>408</v>
      </c>
      <c r="E250" s="1" t="s">
        <v>17</v>
      </c>
      <c r="F250" s="1" t="s">
        <v>29</v>
      </c>
      <c r="G250" s="1" t="s">
        <v>61</v>
      </c>
      <c r="H250" s="1" t="s">
        <v>409</v>
      </c>
      <c r="I250" s="1" t="s">
        <v>26</v>
      </c>
      <c r="J250" s="1">
        <v>20</v>
      </c>
      <c r="K250" s="1">
        <v>2135</v>
      </c>
      <c r="L250" s="1">
        <v>2135</v>
      </c>
      <c r="M250" s="1">
        <v>270000</v>
      </c>
      <c r="N250" s="1">
        <v>0</v>
      </c>
      <c r="O250" s="1">
        <v>0</v>
      </c>
      <c r="P250" s="1">
        <v>0</v>
      </c>
      <c r="Q250" s="1">
        <v>2000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272000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272000</v>
      </c>
      <c r="AJ250" s="1">
        <v>126</v>
      </c>
    </row>
    <row r="251" spans="1:36" x14ac:dyDescent="0.3">
      <c r="A251" s="1">
        <v>25</v>
      </c>
      <c r="B251" s="1" t="s">
        <v>14</v>
      </c>
      <c r="C251" s="1" t="s">
        <v>375</v>
      </c>
      <c r="D251" s="1" t="s">
        <v>90</v>
      </c>
      <c r="E251" s="1" t="s">
        <v>17</v>
      </c>
      <c r="F251" s="1" t="s">
        <v>29</v>
      </c>
      <c r="G251" s="1" t="s">
        <v>61</v>
      </c>
      <c r="H251" s="1" t="s">
        <v>411</v>
      </c>
      <c r="I251" s="1" t="s">
        <v>26</v>
      </c>
      <c r="J251" s="1">
        <v>17</v>
      </c>
      <c r="K251" s="1">
        <v>1582</v>
      </c>
      <c r="L251" s="1">
        <v>1582</v>
      </c>
      <c r="M251" s="1">
        <v>180000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180000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180000</v>
      </c>
      <c r="AJ251" s="1">
        <v>113</v>
      </c>
    </row>
    <row r="252" spans="1:36" x14ac:dyDescent="0.3">
      <c r="A252" s="1">
        <v>26</v>
      </c>
      <c r="B252" s="1" t="s">
        <v>14</v>
      </c>
      <c r="C252" s="1" t="s">
        <v>375</v>
      </c>
      <c r="D252" s="1" t="s">
        <v>412</v>
      </c>
      <c r="E252" s="1" t="s">
        <v>17</v>
      </c>
      <c r="F252" s="1" t="s">
        <v>29</v>
      </c>
      <c r="G252" s="1" t="s">
        <v>61</v>
      </c>
      <c r="H252" s="1" t="s">
        <v>413</v>
      </c>
      <c r="I252" s="1" t="s">
        <v>26</v>
      </c>
      <c r="J252" s="1">
        <v>16</v>
      </c>
      <c r="K252" s="1">
        <v>1211</v>
      </c>
      <c r="L252" s="1">
        <v>1211</v>
      </c>
      <c r="M252" s="1">
        <v>120000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120000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120000</v>
      </c>
      <c r="AJ252" s="1">
        <v>99</v>
      </c>
    </row>
    <row r="253" spans="1:36" x14ac:dyDescent="0.3">
      <c r="A253" s="1">
        <v>27</v>
      </c>
      <c r="B253" s="1" t="s">
        <v>14</v>
      </c>
      <c r="C253" s="1" t="s">
        <v>375</v>
      </c>
      <c r="D253" s="1" t="s">
        <v>572</v>
      </c>
      <c r="E253" s="1" t="s">
        <v>32</v>
      </c>
      <c r="F253" s="1" t="s">
        <v>29</v>
      </c>
      <c r="G253" s="1" t="s">
        <v>33</v>
      </c>
      <c r="H253" s="1" t="s">
        <v>415</v>
      </c>
      <c r="I253" s="1" t="s">
        <v>26</v>
      </c>
      <c r="J253" s="1">
        <v>21</v>
      </c>
      <c r="K253" s="1">
        <v>3044</v>
      </c>
      <c r="L253" s="1">
        <v>3044</v>
      </c>
      <c r="M253" s="1">
        <v>400000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400000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400000</v>
      </c>
      <c r="AJ253" s="1">
        <v>131</v>
      </c>
    </row>
    <row r="254" spans="1:36" x14ac:dyDescent="0.3">
      <c r="A254" s="1">
        <v>28</v>
      </c>
      <c r="B254" s="1" t="s">
        <v>14</v>
      </c>
      <c r="C254" s="1" t="s">
        <v>375</v>
      </c>
      <c r="D254" s="1" t="s">
        <v>416</v>
      </c>
      <c r="E254" s="1" t="s">
        <v>17</v>
      </c>
      <c r="F254" s="1" t="s">
        <v>37</v>
      </c>
      <c r="G254" s="1" t="s">
        <v>123</v>
      </c>
      <c r="H254" s="1" t="s">
        <v>417</v>
      </c>
      <c r="I254" s="1" t="s">
        <v>21</v>
      </c>
      <c r="J254" s="1">
        <v>7</v>
      </c>
      <c r="K254" s="1">
        <v>327</v>
      </c>
      <c r="L254" s="1">
        <v>327</v>
      </c>
      <c r="M254" s="1">
        <v>30000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30000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30000</v>
      </c>
      <c r="AJ254" s="1">
        <v>91</v>
      </c>
    </row>
    <row r="255" spans="1:36" x14ac:dyDescent="0.3">
      <c r="A255" s="1">
        <v>29</v>
      </c>
      <c r="B255" s="1" t="s">
        <v>14</v>
      </c>
      <c r="C255" s="1" t="s">
        <v>375</v>
      </c>
      <c r="D255" s="1" t="s">
        <v>16</v>
      </c>
      <c r="E255" s="1" t="s">
        <v>17</v>
      </c>
      <c r="F255" s="1" t="s">
        <v>29</v>
      </c>
      <c r="G255" s="1" t="s">
        <v>144</v>
      </c>
      <c r="H255" s="1" t="s">
        <v>418</v>
      </c>
      <c r="I255" s="1" t="s">
        <v>21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0</v>
      </c>
      <c r="AJ255" s="1">
        <v>0</v>
      </c>
    </row>
    <row r="256" spans="1:36" x14ac:dyDescent="0.3">
      <c r="A256" s="1">
        <v>30</v>
      </c>
      <c r="B256" s="1" t="s">
        <v>14</v>
      </c>
      <c r="C256" s="1" t="s">
        <v>375</v>
      </c>
      <c r="D256" s="1" t="s">
        <v>16</v>
      </c>
      <c r="E256" s="1" t="s">
        <v>17</v>
      </c>
      <c r="F256" s="1" t="s">
        <v>29</v>
      </c>
      <c r="G256" s="1" t="s">
        <v>61</v>
      </c>
      <c r="H256" s="1" t="s">
        <v>419</v>
      </c>
      <c r="I256" s="1" t="s">
        <v>26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0</v>
      </c>
      <c r="AJ256" s="1">
        <v>0</v>
      </c>
    </row>
    <row r="257" spans="1:36" x14ac:dyDescent="0.3">
      <c r="A257" s="1">
        <v>31</v>
      </c>
      <c r="B257" s="1" t="s">
        <v>14</v>
      </c>
      <c r="C257" s="1" t="s">
        <v>375</v>
      </c>
      <c r="D257" s="1" t="s">
        <v>16</v>
      </c>
      <c r="E257" s="1" t="s">
        <v>17</v>
      </c>
      <c r="F257" s="1" t="s">
        <v>29</v>
      </c>
      <c r="G257" s="1" t="s">
        <v>61</v>
      </c>
      <c r="H257" s="1" t="s">
        <v>420</v>
      </c>
      <c r="I257" s="1" t="s">
        <v>26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0</v>
      </c>
      <c r="AJ257" s="1">
        <v>0</v>
      </c>
    </row>
    <row r="258" spans="1:36" x14ac:dyDescent="0.3">
      <c r="A258" s="1">
        <v>32</v>
      </c>
      <c r="B258" s="1" t="s">
        <v>14</v>
      </c>
      <c r="C258" s="1" t="s">
        <v>375</v>
      </c>
      <c r="D258" s="1" t="s">
        <v>16</v>
      </c>
      <c r="E258" s="1" t="s">
        <v>17</v>
      </c>
      <c r="F258" s="1" t="s">
        <v>29</v>
      </c>
      <c r="G258" s="1" t="s">
        <v>44</v>
      </c>
      <c r="H258" s="1" t="s">
        <v>421</v>
      </c>
      <c r="I258" s="1" t="s">
        <v>21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0</v>
      </c>
      <c r="AJ258" s="1">
        <v>0</v>
      </c>
    </row>
    <row r="259" spans="1:36" x14ac:dyDescent="0.3">
      <c r="A259" s="1">
        <v>33</v>
      </c>
      <c r="B259" s="1" t="s">
        <v>14</v>
      </c>
      <c r="C259" s="1" t="s">
        <v>375</v>
      </c>
      <c r="D259" s="1" t="s">
        <v>16</v>
      </c>
      <c r="E259" s="1" t="s">
        <v>17</v>
      </c>
      <c r="F259" s="1" t="s">
        <v>29</v>
      </c>
      <c r="G259" s="1" t="s">
        <v>44</v>
      </c>
      <c r="H259" s="1" t="s">
        <v>422</v>
      </c>
      <c r="I259" s="1" t="s">
        <v>21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0</v>
      </c>
      <c r="AJ259" s="1">
        <v>0</v>
      </c>
    </row>
    <row r="260" spans="1:36" x14ac:dyDescent="0.3">
      <c r="A260" s="1">
        <v>34</v>
      </c>
      <c r="B260" s="1" t="s">
        <v>14</v>
      </c>
      <c r="C260" s="1" t="s">
        <v>375</v>
      </c>
      <c r="D260" s="1" t="s">
        <v>16</v>
      </c>
      <c r="E260" s="1" t="s">
        <v>17</v>
      </c>
      <c r="F260" s="1" t="s">
        <v>18</v>
      </c>
      <c r="G260" s="1" t="s">
        <v>368</v>
      </c>
      <c r="H260" s="1" t="s">
        <v>423</v>
      </c>
      <c r="I260" s="1" t="s">
        <v>21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0</v>
      </c>
      <c r="AJ260" s="1">
        <v>0</v>
      </c>
    </row>
    <row r="261" spans="1:36" x14ac:dyDescent="0.3">
      <c r="A261" s="1">
        <v>35</v>
      </c>
      <c r="B261" s="1" t="s">
        <v>14</v>
      </c>
      <c r="C261" s="1" t="s">
        <v>375</v>
      </c>
      <c r="D261" s="1" t="s">
        <v>16</v>
      </c>
      <c r="E261" s="1" t="s">
        <v>17</v>
      </c>
      <c r="F261" s="1" t="s">
        <v>18</v>
      </c>
      <c r="G261" s="1" t="s">
        <v>368</v>
      </c>
      <c r="H261" s="1" t="s">
        <v>424</v>
      </c>
      <c r="I261" s="1" t="s">
        <v>21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0</v>
      </c>
      <c r="AJ261" s="1">
        <v>0</v>
      </c>
    </row>
    <row r="262" spans="1:36" x14ac:dyDescent="0.3">
      <c r="A262" s="1">
        <v>36</v>
      </c>
      <c r="B262" s="1" t="s">
        <v>14</v>
      </c>
      <c r="C262" s="1" t="s">
        <v>375</v>
      </c>
      <c r="D262" s="1" t="s">
        <v>16</v>
      </c>
      <c r="E262" s="1" t="s">
        <v>17</v>
      </c>
      <c r="F262" s="1" t="s">
        <v>18</v>
      </c>
      <c r="G262" s="1" t="s">
        <v>368</v>
      </c>
      <c r="H262" s="1" t="s">
        <v>425</v>
      </c>
      <c r="I262" s="1" t="s">
        <v>21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0</v>
      </c>
      <c r="AJ262" s="1">
        <v>0</v>
      </c>
    </row>
    <row r="263" spans="1:36" x14ac:dyDescent="0.3">
      <c r="A263" s="2"/>
      <c r="B263" s="2" t="s">
        <v>47</v>
      </c>
      <c r="C263" s="2" t="s">
        <v>375</v>
      </c>
      <c r="D263" s="2"/>
      <c r="E263" s="2"/>
      <c r="F263" s="2"/>
      <c r="G263" s="2"/>
      <c r="H263" s="2"/>
      <c r="I263" s="2"/>
      <c r="J263" s="2"/>
      <c r="K263" s="2">
        <v>24302</v>
      </c>
      <c r="L263" s="2">
        <v>24302</v>
      </c>
      <c r="M263" s="2">
        <v>3000324</v>
      </c>
      <c r="N263" s="2">
        <v>0</v>
      </c>
      <c r="O263" s="2">
        <v>0</v>
      </c>
      <c r="P263" s="2">
        <v>0</v>
      </c>
      <c r="Q263" s="2">
        <v>2000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3002324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3002324</v>
      </c>
      <c r="AJ263" s="2"/>
    </row>
    <row r="264" spans="1:36" x14ac:dyDescent="0.3">
      <c r="A264" s="1">
        <v>1</v>
      </c>
      <c r="B264" s="1" t="s">
        <v>14</v>
      </c>
      <c r="C264" s="1" t="s">
        <v>426</v>
      </c>
      <c r="D264" s="1" t="s">
        <v>16</v>
      </c>
      <c r="E264" s="1" t="s">
        <v>17</v>
      </c>
      <c r="F264" s="1" t="s">
        <v>29</v>
      </c>
      <c r="G264" s="1" t="s">
        <v>61</v>
      </c>
      <c r="H264" s="1" t="s">
        <v>427</v>
      </c>
      <c r="I264" s="1" t="s">
        <v>26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x14ac:dyDescent="0.3">
      <c r="A265" s="1">
        <v>2</v>
      </c>
      <c r="B265" s="1" t="s">
        <v>14</v>
      </c>
      <c r="C265" s="1" t="s">
        <v>426</v>
      </c>
      <c r="D265" s="1" t="s">
        <v>16</v>
      </c>
      <c r="E265" s="1" t="s">
        <v>17</v>
      </c>
      <c r="F265" s="1" t="s">
        <v>18</v>
      </c>
      <c r="G265" s="1" t="s">
        <v>19</v>
      </c>
      <c r="H265" s="1" t="s">
        <v>428</v>
      </c>
      <c r="I265" s="1" t="s">
        <v>21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0</v>
      </c>
      <c r="AJ265" s="1">
        <v>0</v>
      </c>
    </row>
    <row r="266" spans="1:36" x14ac:dyDescent="0.3">
      <c r="A266" s="1">
        <v>3</v>
      </c>
      <c r="B266" s="1" t="s">
        <v>14</v>
      </c>
      <c r="C266" s="1" t="s">
        <v>426</v>
      </c>
      <c r="D266" s="1" t="s">
        <v>16</v>
      </c>
      <c r="E266" s="1" t="s">
        <v>17</v>
      </c>
      <c r="F266" s="1" t="s">
        <v>29</v>
      </c>
      <c r="G266" s="1" t="s">
        <v>61</v>
      </c>
      <c r="H266" s="1" t="s">
        <v>429</v>
      </c>
      <c r="I266" s="1" t="s">
        <v>26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7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7">
        <v>0</v>
      </c>
      <c r="AI266" s="7">
        <v>0</v>
      </c>
      <c r="AJ266" s="1">
        <v>0</v>
      </c>
    </row>
    <row r="267" spans="1:36" x14ac:dyDescent="0.3">
      <c r="A267" s="1">
        <v>4</v>
      </c>
      <c r="B267" s="1" t="s">
        <v>14</v>
      </c>
      <c r="C267" s="1" t="s">
        <v>426</v>
      </c>
      <c r="D267" s="1" t="s">
        <v>16</v>
      </c>
      <c r="E267" s="1" t="s">
        <v>17</v>
      </c>
      <c r="F267" s="1" t="s">
        <v>29</v>
      </c>
      <c r="G267" s="1" t="s">
        <v>61</v>
      </c>
      <c r="H267" s="1" t="s">
        <v>430</v>
      </c>
      <c r="I267" s="1" t="s">
        <v>26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x14ac:dyDescent="0.3">
      <c r="A268" s="1">
        <v>5</v>
      </c>
      <c r="B268" s="1" t="s">
        <v>14</v>
      </c>
      <c r="C268" s="1" t="s">
        <v>426</v>
      </c>
      <c r="D268" s="1" t="s">
        <v>16</v>
      </c>
      <c r="E268" s="1" t="s">
        <v>17</v>
      </c>
      <c r="F268" s="1" t="s">
        <v>29</v>
      </c>
      <c r="G268" s="1" t="s">
        <v>61</v>
      </c>
      <c r="H268" s="1" t="s">
        <v>431</v>
      </c>
      <c r="I268" s="1" t="s">
        <v>26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x14ac:dyDescent="0.3">
      <c r="A269" s="1">
        <v>6</v>
      </c>
      <c r="B269" s="1" t="s">
        <v>14</v>
      </c>
      <c r="C269" s="1" t="s">
        <v>426</v>
      </c>
      <c r="D269" s="1" t="s">
        <v>16</v>
      </c>
      <c r="E269" s="1" t="s">
        <v>17</v>
      </c>
      <c r="F269" s="1" t="s">
        <v>29</v>
      </c>
      <c r="G269" s="1" t="s">
        <v>61</v>
      </c>
      <c r="H269" s="1" t="s">
        <v>432</v>
      </c>
      <c r="I269" s="1" t="s">
        <v>26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x14ac:dyDescent="0.3">
      <c r="A270" s="1">
        <v>7</v>
      </c>
      <c r="B270" s="1" t="s">
        <v>14</v>
      </c>
      <c r="C270" s="1" t="s">
        <v>426</v>
      </c>
      <c r="D270" s="1" t="s">
        <v>16</v>
      </c>
      <c r="E270" s="1" t="s">
        <v>17</v>
      </c>
      <c r="F270" s="1" t="s">
        <v>18</v>
      </c>
      <c r="G270" s="1" t="s">
        <v>69</v>
      </c>
      <c r="H270" s="1" t="s">
        <v>433</v>
      </c>
      <c r="I270" s="1" t="s">
        <v>21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0</v>
      </c>
      <c r="AJ270" s="1">
        <v>0</v>
      </c>
    </row>
    <row r="271" spans="1:36" x14ac:dyDescent="0.3">
      <c r="A271" s="1">
        <v>8</v>
      </c>
      <c r="B271" s="1" t="s">
        <v>14</v>
      </c>
      <c r="C271" s="1" t="s">
        <v>426</v>
      </c>
      <c r="D271" s="1" t="s">
        <v>436</v>
      </c>
      <c r="E271" s="1" t="s">
        <v>17</v>
      </c>
      <c r="F271" s="1" t="s">
        <v>29</v>
      </c>
      <c r="G271" s="1" t="s">
        <v>79</v>
      </c>
      <c r="H271" s="1" t="s">
        <v>435</v>
      </c>
      <c r="I271" s="1" t="s">
        <v>26</v>
      </c>
      <c r="J271" s="1">
        <v>23</v>
      </c>
      <c r="K271" s="1">
        <v>2300</v>
      </c>
      <c r="L271" s="1">
        <v>2300</v>
      </c>
      <c r="M271" s="1">
        <v>282000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282000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282000</v>
      </c>
      <c r="AJ271" s="1">
        <v>122</v>
      </c>
    </row>
    <row r="272" spans="1:36" x14ac:dyDescent="0.3">
      <c r="A272" s="1">
        <v>9</v>
      </c>
      <c r="B272" s="1" t="s">
        <v>14</v>
      </c>
      <c r="C272" s="1" t="s">
        <v>426</v>
      </c>
      <c r="D272" s="1" t="s">
        <v>442</v>
      </c>
      <c r="E272" s="1" t="s">
        <v>17</v>
      </c>
      <c r="F272" s="1" t="s">
        <v>29</v>
      </c>
      <c r="G272" s="1" t="s">
        <v>61</v>
      </c>
      <c r="H272" s="1" t="s">
        <v>437</v>
      </c>
      <c r="I272" s="1" t="s">
        <v>26</v>
      </c>
      <c r="J272" s="1">
        <v>19</v>
      </c>
      <c r="K272" s="1">
        <v>2084</v>
      </c>
      <c r="L272" s="1">
        <v>2084</v>
      </c>
      <c r="M272" s="1">
        <v>214000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214000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214000</v>
      </c>
      <c r="AJ272" s="1">
        <v>102</v>
      </c>
    </row>
    <row r="273" spans="1:36" x14ac:dyDescent="0.3">
      <c r="A273" s="1">
        <v>10</v>
      </c>
      <c r="B273" s="1" t="s">
        <v>14</v>
      </c>
      <c r="C273" s="1" t="s">
        <v>426</v>
      </c>
      <c r="D273" s="1" t="s">
        <v>438</v>
      </c>
      <c r="E273" s="1" t="s">
        <v>17</v>
      </c>
      <c r="F273" s="1" t="s">
        <v>29</v>
      </c>
      <c r="G273" s="1" t="s">
        <v>30</v>
      </c>
      <c r="H273" s="1" t="s">
        <v>439</v>
      </c>
      <c r="I273" s="1" t="s">
        <v>26</v>
      </c>
      <c r="J273" s="1">
        <v>19</v>
      </c>
      <c r="K273" s="1">
        <v>3143</v>
      </c>
      <c r="L273" s="1">
        <v>3143</v>
      </c>
      <c r="M273" s="1">
        <v>300000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300000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300000</v>
      </c>
      <c r="AJ273" s="1">
        <v>95</v>
      </c>
    </row>
    <row r="274" spans="1:36" x14ac:dyDescent="0.3">
      <c r="A274" s="1">
        <v>11</v>
      </c>
      <c r="B274" s="1" t="s">
        <v>14</v>
      </c>
      <c r="C274" s="1" t="s">
        <v>426</v>
      </c>
      <c r="D274" s="1" t="s">
        <v>682</v>
      </c>
      <c r="E274" s="1" t="s">
        <v>32</v>
      </c>
      <c r="F274" s="1" t="s">
        <v>29</v>
      </c>
      <c r="G274" s="1" t="s">
        <v>268</v>
      </c>
      <c r="H274" s="1" t="s">
        <v>441</v>
      </c>
      <c r="I274" s="1" t="s">
        <v>26</v>
      </c>
      <c r="J274" s="1">
        <v>22</v>
      </c>
      <c r="K274" s="1">
        <v>3298</v>
      </c>
      <c r="L274" s="1">
        <v>3298</v>
      </c>
      <c r="M274" s="1">
        <v>480000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480000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480000</v>
      </c>
      <c r="AJ274" s="1">
        <v>145</v>
      </c>
    </row>
    <row r="275" spans="1:36" x14ac:dyDescent="0.3">
      <c r="A275" s="1">
        <v>12</v>
      </c>
      <c r="B275" s="1" t="s">
        <v>14</v>
      </c>
      <c r="C275" s="1" t="s">
        <v>426</v>
      </c>
      <c r="D275" s="1" t="s">
        <v>440</v>
      </c>
      <c r="E275" s="1" t="s">
        <v>17</v>
      </c>
      <c r="F275" s="1" t="s">
        <v>18</v>
      </c>
      <c r="G275" s="1" t="s">
        <v>104</v>
      </c>
      <c r="H275" s="1" t="s">
        <v>443</v>
      </c>
      <c r="I275" s="1" t="s">
        <v>21</v>
      </c>
      <c r="J275" s="1">
        <v>8</v>
      </c>
      <c r="K275" s="1">
        <v>812</v>
      </c>
      <c r="L275" s="1">
        <v>812</v>
      </c>
      <c r="M275" s="1">
        <v>88000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88000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88000</v>
      </c>
      <c r="AJ275" s="1">
        <v>108</v>
      </c>
    </row>
    <row r="276" spans="1:36" x14ac:dyDescent="0.3">
      <c r="A276" s="1">
        <v>13</v>
      </c>
      <c r="B276" s="1" t="s">
        <v>14</v>
      </c>
      <c r="C276" s="1" t="s">
        <v>426</v>
      </c>
      <c r="D276" s="1" t="s">
        <v>444</v>
      </c>
      <c r="E276" s="1" t="s">
        <v>17</v>
      </c>
      <c r="F276" s="1" t="s">
        <v>18</v>
      </c>
      <c r="G276" s="1" t="s">
        <v>107</v>
      </c>
      <c r="H276" s="1" t="s">
        <v>445</v>
      </c>
      <c r="I276" s="1" t="s">
        <v>21</v>
      </c>
      <c r="J276" s="1">
        <v>14</v>
      </c>
      <c r="K276" s="1">
        <v>813</v>
      </c>
      <c r="L276" s="1">
        <v>813</v>
      </c>
      <c r="M276" s="1">
        <v>80000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80000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80000</v>
      </c>
      <c r="AJ276" s="1">
        <v>98</v>
      </c>
    </row>
    <row r="277" spans="1:36" x14ac:dyDescent="0.3">
      <c r="A277" s="1">
        <v>14</v>
      </c>
      <c r="B277" s="1" t="s">
        <v>14</v>
      </c>
      <c r="C277" s="1" t="s">
        <v>426</v>
      </c>
      <c r="D277" s="1" t="s">
        <v>446</v>
      </c>
      <c r="E277" s="1" t="s">
        <v>17</v>
      </c>
      <c r="F277" s="1" t="s">
        <v>29</v>
      </c>
      <c r="G277" s="1" t="s">
        <v>61</v>
      </c>
      <c r="H277" s="1" t="s">
        <v>447</v>
      </c>
      <c r="I277" s="1" t="s">
        <v>26</v>
      </c>
      <c r="J277" s="1">
        <v>21</v>
      </c>
      <c r="K277" s="1">
        <v>3368</v>
      </c>
      <c r="L277" s="1">
        <v>3368</v>
      </c>
      <c r="M277" s="1">
        <v>335000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335000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335000</v>
      </c>
      <c r="AJ277" s="1">
        <v>99</v>
      </c>
    </row>
    <row r="278" spans="1:36" x14ac:dyDescent="0.3">
      <c r="A278" s="1">
        <v>15</v>
      </c>
      <c r="B278" s="1" t="s">
        <v>14</v>
      </c>
      <c r="C278" s="1" t="s">
        <v>426</v>
      </c>
      <c r="D278" s="1" t="s">
        <v>16</v>
      </c>
      <c r="E278" s="1" t="s">
        <v>17</v>
      </c>
      <c r="F278" s="1" t="s">
        <v>37</v>
      </c>
      <c r="G278" s="1" t="s">
        <v>121</v>
      </c>
      <c r="H278" s="1" t="s">
        <v>448</v>
      </c>
      <c r="I278" s="1" t="s">
        <v>198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0</v>
      </c>
      <c r="AJ278" s="1">
        <v>0</v>
      </c>
    </row>
    <row r="279" spans="1:36" x14ac:dyDescent="0.3">
      <c r="A279" s="1">
        <v>16</v>
      </c>
      <c r="B279" s="1" t="s">
        <v>14</v>
      </c>
      <c r="C279" s="1" t="s">
        <v>426</v>
      </c>
      <c r="D279" s="1" t="s">
        <v>16</v>
      </c>
      <c r="E279" s="1" t="s">
        <v>17</v>
      </c>
      <c r="F279" s="1" t="s">
        <v>152</v>
      </c>
      <c r="G279" s="1" t="s">
        <v>223</v>
      </c>
      <c r="H279" s="1" t="s">
        <v>449</v>
      </c>
      <c r="I279" s="1" t="s">
        <v>21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0</v>
      </c>
      <c r="AJ279" s="1">
        <v>0</v>
      </c>
    </row>
    <row r="280" spans="1:36" x14ac:dyDescent="0.3">
      <c r="A280" s="1">
        <v>17</v>
      </c>
      <c r="B280" s="1" t="s">
        <v>14</v>
      </c>
      <c r="C280" s="1" t="s">
        <v>426</v>
      </c>
      <c r="D280" s="1" t="s">
        <v>442</v>
      </c>
      <c r="E280" s="1" t="s">
        <v>17</v>
      </c>
      <c r="F280" s="1" t="s">
        <v>29</v>
      </c>
      <c r="G280" s="1" t="s">
        <v>129</v>
      </c>
      <c r="H280" s="1" t="s">
        <v>451</v>
      </c>
      <c r="I280" s="1" t="s">
        <v>21</v>
      </c>
      <c r="J280" s="1">
        <v>22</v>
      </c>
      <c r="K280" s="1">
        <v>2656</v>
      </c>
      <c r="L280" s="1">
        <v>2656</v>
      </c>
      <c r="M280" s="1">
        <v>360000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360000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360000</v>
      </c>
      <c r="AJ280" s="1">
        <v>135</v>
      </c>
    </row>
    <row r="281" spans="1:36" x14ac:dyDescent="0.3">
      <c r="A281" s="1">
        <v>18</v>
      </c>
      <c r="B281" s="1" t="s">
        <v>14</v>
      </c>
      <c r="C281" s="1" t="s">
        <v>426</v>
      </c>
      <c r="D281" s="1" t="s">
        <v>452</v>
      </c>
      <c r="E281" s="1" t="s">
        <v>32</v>
      </c>
      <c r="F281" s="1" t="s">
        <v>29</v>
      </c>
      <c r="G281" s="1" t="s">
        <v>33</v>
      </c>
      <c r="H281" s="1" t="s">
        <v>453</v>
      </c>
      <c r="I281" s="1" t="s">
        <v>26</v>
      </c>
      <c r="J281" s="1">
        <v>17</v>
      </c>
      <c r="K281" s="1">
        <v>1783</v>
      </c>
      <c r="L281" s="1">
        <v>1783</v>
      </c>
      <c r="M281" s="1">
        <v>160000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160000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160000</v>
      </c>
      <c r="AJ281" s="1">
        <v>89</v>
      </c>
    </row>
    <row r="282" spans="1:36" x14ac:dyDescent="0.3">
      <c r="A282" s="1">
        <v>19</v>
      </c>
      <c r="B282" s="1" t="s">
        <v>14</v>
      </c>
      <c r="C282" s="1" t="s">
        <v>426</v>
      </c>
      <c r="D282" s="1" t="s">
        <v>16</v>
      </c>
      <c r="E282" s="1" t="s">
        <v>17</v>
      </c>
      <c r="F282" s="1" t="s">
        <v>37</v>
      </c>
      <c r="G282" s="1" t="s">
        <v>454</v>
      </c>
      <c r="H282" s="1" t="s">
        <v>455</v>
      </c>
      <c r="I282" s="1" t="s">
        <v>198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0</v>
      </c>
      <c r="AJ282" s="1">
        <v>0</v>
      </c>
    </row>
    <row r="283" spans="1:36" x14ac:dyDescent="0.3">
      <c r="A283" s="1">
        <v>20</v>
      </c>
      <c r="B283" s="1" t="s">
        <v>14</v>
      </c>
      <c r="C283" s="1" t="s">
        <v>426</v>
      </c>
      <c r="D283" s="1" t="s">
        <v>16</v>
      </c>
      <c r="E283" s="1" t="s">
        <v>17</v>
      </c>
      <c r="F283" s="1" t="s">
        <v>29</v>
      </c>
      <c r="G283" s="1" t="s">
        <v>61</v>
      </c>
      <c r="H283" s="1" t="s">
        <v>456</v>
      </c>
      <c r="I283" s="1" t="s">
        <v>26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0</v>
      </c>
      <c r="AJ283" s="1">
        <v>0</v>
      </c>
    </row>
    <row r="284" spans="1:36" x14ac:dyDescent="0.3">
      <c r="A284" s="1">
        <v>21</v>
      </c>
      <c r="B284" s="1" t="s">
        <v>14</v>
      </c>
      <c r="C284" s="1" t="s">
        <v>426</v>
      </c>
      <c r="D284" s="1" t="s">
        <v>16</v>
      </c>
      <c r="E284" s="1" t="s">
        <v>17</v>
      </c>
      <c r="F284" s="1" t="s">
        <v>29</v>
      </c>
      <c r="G284" s="1" t="s">
        <v>61</v>
      </c>
      <c r="H284" s="1" t="s">
        <v>457</v>
      </c>
      <c r="I284" s="1" t="s">
        <v>26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0</v>
      </c>
      <c r="AJ284" s="1">
        <v>0</v>
      </c>
    </row>
    <row r="285" spans="1:36" x14ac:dyDescent="0.3">
      <c r="A285" s="1">
        <v>22</v>
      </c>
      <c r="B285" s="1" t="s">
        <v>14</v>
      </c>
      <c r="C285" s="1" t="s">
        <v>426</v>
      </c>
      <c r="D285" s="1" t="s">
        <v>16</v>
      </c>
      <c r="E285" s="1" t="s">
        <v>17</v>
      </c>
      <c r="F285" s="1" t="s">
        <v>29</v>
      </c>
      <c r="G285" s="1" t="s">
        <v>458</v>
      </c>
      <c r="H285" s="1" t="s">
        <v>459</v>
      </c>
      <c r="I285" s="1" t="s">
        <v>26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0</v>
      </c>
      <c r="AJ285" s="1">
        <v>0</v>
      </c>
    </row>
    <row r="286" spans="1:36" x14ac:dyDescent="0.3">
      <c r="A286" s="1">
        <v>23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29</v>
      </c>
      <c r="G286" s="1" t="s">
        <v>61</v>
      </c>
      <c r="H286" s="1" t="s">
        <v>460</v>
      </c>
      <c r="I286" s="1" t="s">
        <v>26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24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29</v>
      </c>
      <c r="G287" s="1" t="s">
        <v>61</v>
      </c>
      <c r="H287" s="1" t="s">
        <v>461</v>
      </c>
      <c r="I287" s="1" t="s">
        <v>26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x14ac:dyDescent="0.3">
      <c r="A288" s="1">
        <v>25</v>
      </c>
      <c r="B288" s="1" t="s">
        <v>14</v>
      </c>
      <c r="C288" s="1" t="s">
        <v>426</v>
      </c>
      <c r="D288" s="1" t="s">
        <v>16</v>
      </c>
      <c r="E288" s="1" t="s">
        <v>17</v>
      </c>
      <c r="F288" s="1" t="s">
        <v>29</v>
      </c>
      <c r="G288" s="1" t="s">
        <v>98</v>
      </c>
      <c r="H288" s="1" t="s">
        <v>462</v>
      </c>
      <c r="I288" s="1" t="s">
        <v>26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0</v>
      </c>
      <c r="AJ288" s="1">
        <v>0</v>
      </c>
    </row>
    <row r="289" spans="1:36" x14ac:dyDescent="0.3">
      <c r="A289" s="1">
        <v>26</v>
      </c>
      <c r="B289" s="1" t="s">
        <v>14</v>
      </c>
      <c r="C289" s="1" t="s">
        <v>426</v>
      </c>
      <c r="D289" s="1" t="s">
        <v>16</v>
      </c>
      <c r="E289" s="1" t="s">
        <v>17</v>
      </c>
      <c r="F289" s="1" t="s">
        <v>29</v>
      </c>
      <c r="G289" s="1" t="s">
        <v>44</v>
      </c>
      <c r="H289" s="1" t="s">
        <v>463</v>
      </c>
      <c r="I289" s="1" t="s">
        <v>21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0</v>
      </c>
      <c r="AJ289" s="1">
        <v>0</v>
      </c>
    </row>
    <row r="290" spans="1:36" x14ac:dyDescent="0.3">
      <c r="A290" s="1">
        <v>27</v>
      </c>
      <c r="B290" s="1" t="s">
        <v>14</v>
      </c>
      <c r="C290" s="1" t="s">
        <v>426</v>
      </c>
      <c r="D290" s="1" t="s">
        <v>16</v>
      </c>
      <c r="E290" s="1" t="s">
        <v>17</v>
      </c>
      <c r="F290" s="1" t="s">
        <v>18</v>
      </c>
      <c r="G290" s="1" t="s">
        <v>368</v>
      </c>
      <c r="H290" s="1" t="s">
        <v>464</v>
      </c>
      <c r="I290" s="1" t="s">
        <v>21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x14ac:dyDescent="0.3">
      <c r="A291" s="2"/>
      <c r="B291" s="2" t="s">
        <v>47</v>
      </c>
      <c r="C291" s="2" t="s">
        <v>426</v>
      </c>
      <c r="D291" s="2"/>
      <c r="E291" s="2"/>
      <c r="F291" s="2"/>
      <c r="G291" s="2"/>
      <c r="H291" s="2"/>
      <c r="I291" s="2"/>
      <c r="J291" s="2"/>
      <c r="K291" s="2">
        <v>20257</v>
      </c>
      <c r="L291" s="2">
        <v>20257</v>
      </c>
      <c r="M291" s="2">
        <v>2299000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2299000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2299000</v>
      </c>
      <c r="AJ291" s="2"/>
    </row>
    <row r="292" spans="1:36" x14ac:dyDescent="0.3">
      <c r="A292" s="1">
        <v>1</v>
      </c>
      <c r="B292" s="1" t="s">
        <v>14</v>
      </c>
      <c r="C292" s="1" t="s">
        <v>465</v>
      </c>
      <c r="D292" s="1" t="s">
        <v>16</v>
      </c>
      <c r="E292" s="1" t="s">
        <v>22</v>
      </c>
      <c r="F292" s="1" t="s">
        <v>29</v>
      </c>
      <c r="G292" s="1" t="s">
        <v>246</v>
      </c>
      <c r="H292" s="1" t="s">
        <v>466</v>
      </c>
      <c r="I292" s="1" t="s">
        <v>26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0</v>
      </c>
      <c r="AJ292" s="1">
        <v>0</v>
      </c>
    </row>
    <row r="293" spans="1:36" x14ac:dyDescent="0.3">
      <c r="A293" s="1">
        <v>2</v>
      </c>
      <c r="B293" s="1" t="s">
        <v>14</v>
      </c>
      <c r="C293" s="1" t="s">
        <v>465</v>
      </c>
      <c r="D293" s="1" t="s">
        <v>16</v>
      </c>
      <c r="E293" s="1" t="s">
        <v>17</v>
      </c>
      <c r="F293" s="1" t="s">
        <v>49</v>
      </c>
      <c r="G293" s="1" t="s">
        <v>63</v>
      </c>
      <c r="H293" s="1" t="s">
        <v>467</v>
      </c>
      <c r="I293" s="1" t="s">
        <v>49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x14ac:dyDescent="0.3">
      <c r="A294" s="1">
        <v>3</v>
      </c>
      <c r="B294" s="1" t="s">
        <v>14</v>
      </c>
      <c r="C294" s="1" t="s">
        <v>465</v>
      </c>
      <c r="D294" s="1" t="s">
        <v>16</v>
      </c>
      <c r="E294" s="1" t="s">
        <v>22</v>
      </c>
      <c r="F294" s="1" t="s">
        <v>49</v>
      </c>
      <c r="G294" s="1" t="s">
        <v>195</v>
      </c>
      <c r="H294" s="1" t="s">
        <v>468</v>
      </c>
      <c r="I294" s="1" t="s">
        <v>49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7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7">
        <v>0</v>
      </c>
      <c r="AI294" s="7">
        <v>0</v>
      </c>
      <c r="AJ294" s="1">
        <v>0</v>
      </c>
    </row>
    <row r="295" spans="1:36" x14ac:dyDescent="0.3">
      <c r="A295" s="1">
        <v>4</v>
      </c>
      <c r="B295" s="1" t="s">
        <v>14</v>
      </c>
      <c r="C295" s="1" t="s">
        <v>465</v>
      </c>
      <c r="D295" s="1" t="s">
        <v>16</v>
      </c>
      <c r="E295" s="1" t="s">
        <v>17</v>
      </c>
      <c r="F295" s="1" t="s">
        <v>29</v>
      </c>
      <c r="G295" s="1" t="s">
        <v>98</v>
      </c>
      <c r="H295" s="1" t="s">
        <v>469</v>
      </c>
      <c r="I295" s="1" t="s">
        <v>26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0</v>
      </c>
      <c r="AJ295" s="1">
        <v>0</v>
      </c>
    </row>
    <row r="296" spans="1:36" x14ac:dyDescent="0.3">
      <c r="A296" s="1">
        <v>5</v>
      </c>
      <c r="B296" s="1" t="s">
        <v>14</v>
      </c>
      <c r="C296" s="1" t="s">
        <v>465</v>
      </c>
      <c r="D296" s="1" t="s">
        <v>698</v>
      </c>
      <c r="E296" s="1" t="s">
        <v>17</v>
      </c>
      <c r="F296" s="1" t="s">
        <v>49</v>
      </c>
      <c r="G296" s="1" t="s">
        <v>101</v>
      </c>
      <c r="H296" s="1" t="s">
        <v>471</v>
      </c>
      <c r="I296" s="1" t="s">
        <v>49</v>
      </c>
      <c r="J296" s="1">
        <v>11</v>
      </c>
      <c r="K296" s="1">
        <v>853</v>
      </c>
      <c r="L296" s="1">
        <v>853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x14ac:dyDescent="0.3">
      <c r="A297" s="2"/>
      <c r="B297" s="2" t="s">
        <v>47</v>
      </c>
      <c r="C297" s="2" t="s">
        <v>465</v>
      </c>
      <c r="D297" s="2"/>
      <c r="E297" s="2"/>
      <c r="F297" s="2"/>
      <c r="G297" s="2"/>
      <c r="H297" s="2"/>
      <c r="I297" s="2"/>
      <c r="J297" s="2"/>
      <c r="K297" s="2">
        <v>853</v>
      </c>
      <c r="L297" s="2">
        <v>853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/>
    </row>
    <row r="298" spans="1:36" x14ac:dyDescent="0.3">
      <c r="A298" s="1">
        <v>1</v>
      </c>
      <c r="B298" s="1" t="s">
        <v>14</v>
      </c>
      <c r="C298" s="1" t="s">
        <v>472</v>
      </c>
      <c r="D298" s="1" t="s">
        <v>16</v>
      </c>
      <c r="E298" s="1" t="s">
        <v>17</v>
      </c>
      <c r="F298" s="1" t="s">
        <v>49</v>
      </c>
      <c r="G298" s="1" t="s">
        <v>63</v>
      </c>
      <c r="H298" s="1" t="s">
        <v>473</v>
      </c>
      <c r="I298" s="1" t="s">
        <v>49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x14ac:dyDescent="0.3">
      <c r="A299" s="1">
        <v>2</v>
      </c>
      <c r="B299" s="1" t="s">
        <v>14</v>
      </c>
      <c r="C299" s="1" t="s">
        <v>472</v>
      </c>
      <c r="D299" s="1" t="s">
        <v>16</v>
      </c>
      <c r="E299" s="1" t="s">
        <v>17</v>
      </c>
      <c r="F299" s="1" t="s">
        <v>49</v>
      </c>
      <c r="G299" s="1" t="s">
        <v>63</v>
      </c>
      <c r="H299" s="1" t="s">
        <v>474</v>
      </c>
      <c r="I299" s="1" t="s">
        <v>49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7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7">
        <v>0</v>
      </c>
      <c r="AI299" s="7">
        <v>0</v>
      </c>
      <c r="AJ299" s="1">
        <v>0</v>
      </c>
    </row>
    <row r="300" spans="1:36" x14ac:dyDescent="0.3">
      <c r="A300" s="1">
        <v>3</v>
      </c>
      <c r="B300" s="1" t="s">
        <v>14</v>
      </c>
      <c r="C300" s="1" t="s">
        <v>472</v>
      </c>
      <c r="D300" s="1" t="s">
        <v>16</v>
      </c>
      <c r="E300" s="1" t="s">
        <v>17</v>
      </c>
      <c r="F300" s="1" t="s">
        <v>49</v>
      </c>
      <c r="G300" s="1" t="s">
        <v>63</v>
      </c>
      <c r="H300" s="1" t="s">
        <v>475</v>
      </c>
      <c r="I300" s="1" t="s">
        <v>49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7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>
        <v>0</v>
      </c>
      <c r="AI300" s="7">
        <v>0</v>
      </c>
      <c r="AJ300" s="1">
        <v>0</v>
      </c>
    </row>
    <row r="301" spans="1:36" x14ac:dyDescent="0.3">
      <c r="A301" s="1">
        <v>4</v>
      </c>
      <c r="B301" s="1" t="s">
        <v>14</v>
      </c>
      <c r="C301" s="1" t="s">
        <v>472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476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x14ac:dyDescent="0.3">
      <c r="A302" s="1">
        <v>5</v>
      </c>
      <c r="B302" s="1" t="s">
        <v>14</v>
      </c>
      <c r="C302" s="1" t="s">
        <v>472</v>
      </c>
      <c r="D302" s="1" t="s">
        <v>16</v>
      </c>
      <c r="E302" s="1" t="s">
        <v>17</v>
      </c>
      <c r="F302" s="1" t="s">
        <v>49</v>
      </c>
      <c r="G302" s="1" t="s">
        <v>63</v>
      </c>
      <c r="H302" s="1" t="s">
        <v>477</v>
      </c>
      <c r="I302" s="1" t="s">
        <v>49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x14ac:dyDescent="0.3">
      <c r="A303" s="1">
        <v>6</v>
      </c>
      <c r="B303" s="1" t="s">
        <v>14</v>
      </c>
      <c r="C303" s="1" t="s">
        <v>472</v>
      </c>
      <c r="D303" s="1" t="s">
        <v>16</v>
      </c>
      <c r="E303" s="1" t="s">
        <v>17</v>
      </c>
      <c r="F303" s="1" t="s">
        <v>18</v>
      </c>
      <c r="G303" s="1" t="s">
        <v>69</v>
      </c>
      <c r="H303" s="1" t="s">
        <v>478</v>
      </c>
      <c r="I303" s="1" t="s">
        <v>21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x14ac:dyDescent="0.3">
      <c r="A304" s="1">
        <v>7</v>
      </c>
      <c r="B304" s="1" t="s">
        <v>14</v>
      </c>
      <c r="C304" s="1" t="s">
        <v>472</v>
      </c>
      <c r="D304" s="1" t="s">
        <v>16</v>
      </c>
      <c r="E304" s="1" t="s">
        <v>17</v>
      </c>
      <c r="F304" s="1" t="s">
        <v>29</v>
      </c>
      <c r="G304" s="1" t="s">
        <v>61</v>
      </c>
      <c r="H304" s="1" t="s">
        <v>479</v>
      </c>
      <c r="I304" s="1" t="s">
        <v>26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x14ac:dyDescent="0.3">
      <c r="A305" s="1">
        <v>8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18</v>
      </c>
      <c r="G305" s="1" t="s">
        <v>19</v>
      </c>
      <c r="H305" s="1" t="s">
        <v>480</v>
      </c>
      <c r="I305" s="1" t="s">
        <v>21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x14ac:dyDescent="0.3">
      <c r="A306" s="1">
        <v>9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40</v>
      </c>
      <c r="G306" s="1" t="s">
        <v>242</v>
      </c>
      <c r="H306" s="1" t="s">
        <v>481</v>
      </c>
      <c r="I306" s="1" t="s">
        <v>26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x14ac:dyDescent="0.3">
      <c r="A307" s="1">
        <v>10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29</v>
      </c>
      <c r="G307" s="1" t="s">
        <v>61</v>
      </c>
      <c r="H307" s="1" t="s">
        <v>482</v>
      </c>
      <c r="I307" s="1" t="s">
        <v>26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x14ac:dyDescent="0.3">
      <c r="A308" s="1">
        <v>11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40</v>
      </c>
      <c r="G308" s="1" t="s">
        <v>242</v>
      </c>
      <c r="H308" s="1" t="s">
        <v>483</v>
      </c>
      <c r="I308" s="1" t="s">
        <v>26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x14ac:dyDescent="0.3">
      <c r="A309" s="1">
        <v>12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49</v>
      </c>
      <c r="G309" s="1" t="s">
        <v>63</v>
      </c>
      <c r="H309" s="1" t="s">
        <v>484</v>
      </c>
      <c r="I309" s="1" t="s">
        <v>49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x14ac:dyDescent="0.3">
      <c r="A310" s="1">
        <v>13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49</v>
      </c>
      <c r="G310" s="1" t="s">
        <v>63</v>
      </c>
      <c r="H310" s="1" t="s">
        <v>485</v>
      </c>
      <c r="I310" s="1" t="s">
        <v>49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x14ac:dyDescent="0.3">
      <c r="A311" s="1">
        <v>14</v>
      </c>
      <c r="B311" s="1" t="s">
        <v>14</v>
      </c>
      <c r="C311" s="1" t="s">
        <v>472</v>
      </c>
      <c r="D311" s="1" t="s">
        <v>486</v>
      </c>
      <c r="E311" s="1" t="s">
        <v>17</v>
      </c>
      <c r="F311" s="1" t="s">
        <v>18</v>
      </c>
      <c r="G311" s="1" t="s">
        <v>104</v>
      </c>
      <c r="H311" s="1" t="s">
        <v>487</v>
      </c>
      <c r="I311" s="1" t="s">
        <v>21</v>
      </c>
      <c r="J311" s="1">
        <v>9</v>
      </c>
      <c r="K311" s="1">
        <v>348</v>
      </c>
      <c r="L311" s="1">
        <v>348</v>
      </c>
      <c r="M311" s="1">
        <v>30000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30000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30000</v>
      </c>
      <c r="AJ311" s="1">
        <v>86</v>
      </c>
    </row>
    <row r="312" spans="1:36" x14ac:dyDescent="0.3">
      <c r="A312" s="1">
        <v>15</v>
      </c>
      <c r="B312" s="1" t="s">
        <v>14</v>
      </c>
      <c r="C312" s="1" t="s">
        <v>472</v>
      </c>
      <c r="D312" s="1" t="s">
        <v>16</v>
      </c>
      <c r="E312" s="1" t="s">
        <v>17</v>
      </c>
      <c r="F312" s="1" t="s">
        <v>49</v>
      </c>
      <c r="G312" s="1" t="s">
        <v>88</v>
      </c>
      <c r="H312" s="1" t="s">
        <v>488</v>
      </c>
      <c r="I312" s="1" t="s">
        <v>49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16</v>
      </c>
      <c r="B313" s="1" t="s">
        <v>14</v>
      </c>
      <c r="C313" s="1" t="s">
        <v>472</v>
      </c>
      <c r="D313" s="1" t="s">
        <v>489</v>
      </c>
      <c r="E313" s="1" t="s">
        <v>17</v>
      </c>
      <c r="F313" s="1" t="s">
        <v>49</v>
      </c>
      <c r="G313" s="1" t="s">
        <v>88</v>
      </c>
      <c r="H313" s="1" t="s">
        <v>490</v>
      </c>
      <c r="I313" s="1" t="s">
        <v>49</v>
      </c>
      <c r="J313" s="1">
        <v>20</v>
      </c>
      <c r="K313" s="1">
        <v>794</v>
      </c>
      <c r="L313" s="1">
        <v>794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17</v>
      </c>
      <c r="B314" s="1" t="s">
        <v>14</v>
      </c>
      <c r="C314" s="1" t="s">
        <v>472</v>
      </c>
      <c r="D314" s="1" t="s">
        <v>491</v>
      </c>
      <c r="E314" s="1" t="s">
        <v>17</v>
      </c>
      <c r="F314" s="1" t="s">
        <v>49</v>
      </c>
      <c r="G314" s="1" t="s">
        <v>88</v>
      </c>
      <c r="H314" s="1" t="s">
        <v>492</v>
      </c>
      <c r="I314" s="1" t="s">
        <v>49</v>
      </c>
      <c r="J314" s="1">
        <v>20</v>
      </c>
      <c r="K314" s="1">
        <v>751</v>
      </c>
      <c r="L314" s="1">
        <v>751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0</v>
      </c>
      <c r="AJ314" s="1">
        <v>0</v>
      </c>
    </row>
    <row r="315" spans="1:36" x14ac:dyDescent="0.3">
      <c r="A315" s="1">
        <v>18</v>
      </c>
      <c r="B315" s="1" t="s">
        <v>14</v>
      </c>
      <c r="C315" s="1" t="s">
        <v>472</v>
      </c>
      <c r="D315" s="1" t="s">
        <v>16</v>
      </c>
      <c r="E315" s="1" t="s">
        <v>17</v>
      </c>
      <c r="F315" s="1" t="s">
        <v>37</v>
      </c>
      <c r="G315" s="1" t="s">
        <v>38</v>
      </c>
      <c r="H315" s="1" t="s">
        <v>495</v>
      </c>
      <c r="I315" s="1" t="s">
        <v>198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19</v>
      </c>
      <c r="B316" s="1" t="s">
        <v>14</v>
      </c>
      <c r="C316" s="1" t="s">
        <v>472</v>
      </c>
      <c r="D316" s="1" t="s">
        <v>16</v>
      </c>
      <c r="E316" s="1" t="s">
        <v>17</v>
      </c>
      <c r="F316" s="1" t="s">
        <v>29</v>
      </c>
      <c r="G316" s="1" t="s">
        <v>227</v>
      </c>
      <c r="H316" s="1" t="s">
        <v>496</v>
      </c>
      <c r="I316" s="1" t="s">
        <v>26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1">
        <v>20</v>
      </c>
      <c r="B317" s="1" t="s">
        <v>14</v>
      </c>
      <c r="C317" s="1" t="s">
        <v>472</v>
      </c>
      <c r="D317" s="1" t="s">
        <v>581</v>
      </c>
      <c r="E317" s="1" t="s">
        <v>17</v>
      </c>
      <c r="F317" s="1" t="s">
        <v>49</v>
      </c>
      <c r="G317" s="1" t="s">
        <v>101</v>
      </c>
      <c r="H317" s="1" t="s">
        <v>498</v>
      </c>
      <c r="I317" s="1" t="s">
        <v>49</v>
      </c>
      <c r="J317" s="1">
        <v>22</v>
      </c>
      <c r="K317" s="1">
        <v>933</v>
      </c>
      <c r="L317" s="1">
        <v>933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x14ac:dyDescent="0.3">
      <c r="A318" s="1">
        <v>21</v>
      </c>
      <c r="B318" s="1" t="s">
        <v>14</v>
      </c>
      <c r="C318" s="1" t="s">
        <v>472</v>
      </c>
      <c r="D318" s="1" t="s">
        <v>499</v>
      </c>
      <c r="E318" s="1" t="s">
        <v>17</v>
      </c>
      <c r="F318" s="1" t="s">
        <v>49</v>
      </c>
      <c r="G318" s="1" t="s">
        <v>101</v>
      </c>
      <c r="H318" s="1" t="s">
        <v>500</v>
      </c>
      <c r="I318" s="1" t="s">
        <v>49</v>
      </c>
      <c r="J318" s="1">
        <v>20</v>
      </c>
      <c r="K318" s="1">
        <v>1403</v>
      </c>
      <c r="L318" s="1">
        <v>1403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0</v>
      </c>
      <c r="AJ318" s="1">
        <v>0</v>
      </c>
    </row>
    <row r="319" spans="1:36" x14ac:dyDescent="0.3">
      <c r="A319" s="1">
        <v>22</v>
      </c>
      <c r="B319" s="1" t="s">
        <v>14</v>
      </c>
      <c r="C319" s="1" t="s">
        <v>472</v>
      </c>
      <c r="D319" s="1" t="s">
        <v>501</v>
      </c>
      <c r="E319" s="1" t="s">
        <v>17</v>
      </c>
      <c r="F319" s="1" t="s">
        <v>49</v>
      </c>
      <c r="G319" s="1" t="s">
        <v>101</v>
      </c>
      <c r="H319" s="1" t="s">
        <v>502</v>
      </c>
      <c r="I319" s="1" t="s">
        <v>49</v>
      </c>
      <c r="J319" s="1">
        <v>21</v>
      </c>
      <c r="K319" s="1">
        <v>931</v>
      </c>
      <c r="L319" s="1">
        <v>931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x14ac:dyDescent="0.3">
      <c r="A320" s="1">
        <v>23</v>
      </c>
      <c r="B320" s="1" t="s">
        <v>14</v>
      </c>
      <c r="C320" s="1" t="s">
        <v>472</v>
      </c>
      <c r="D320" s="1" t="s">
        <v>503</v>
      </c>
      <c r="E320" s="1" t="s">
        <v>17</v>
      </c>
      <c r="F320" s="1" t="s">
        <v>49</v>
      </c>
      <c r="G320" s="1" t="s">
        <v>101</v>
      </c>
      <c r="H320" s="1" t="s">
        <v>504</v>
      </c>
      <c r="I320" s="1" t="s">
        <v>49</v>
      </c>
      <c r="J320" s="1">
        <v>21</v>
      </c>
      <c r="K320" s="1">
        <v>1205</v>
      </c>
      <c r="L320" s="1">
        <v>1205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24</v>
      </c>
      <c r="B321" s="1" t="s">
        <v>14</v>
      </c>
      <c r="C321" s="1" t="s">
        <v>472</v>
      </c>
      <c r="D321" s="1" t="s">
        <v>579</v>
      </c>
      <c r="E321" s="1" t="s">
        <v>17</v>
      </c>
      <c r="F321" s="1" t="s">
        <v>49</v>
      </c>
      <c r="G321" s="1" t="s">
        <v>101</v>
      </c>
      <c r="H321" s="1" t="s">
        <v>506</v>
      </c>
      <c r="I321" s="1" t="s">
        <v>49</v>
      </c>
      <c r="J321" s="1">
        <v>24</v>
      </c>
      <c r="K321" s="1">
        <v>1320</v>
      </c>
      <c r="L321" s="1">
        <v>1320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25</v>
      </c>
      <c r="B322" s="1" t="s">
        <v>14</v>
      </c>
      <c r="C322" s="1" t="s">
        <v>472</v>
      </c>
      <c r="D322" s="1" t="s">
        <v>507</v>
      </c>
      <c r="E322" s="1" t="s">
        <v>17</v>
      </c>
      <c r="F322" s="1" t="s">
        <v>18</v>
      </c>
      <c r="G322" s="1" t="s">
        <v>107</v>
      </c>
      <c r="H322" s="1" t="s">
        <v>508</v>
      </c>
      <c r="I322" s="1" t="s">
        <v>21</v>
      </c>
      <c r="J322" s="1">
        <v>17</v>
      </c>
      <c r="K322" s="1">
        <v>2255</v>
      </c>
      <c r="L322" s="1">
        <v>2255</v>
      </c>
      <c r="M322" s="1">
        <v>281000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281000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281000</v>
      </c>
      <c r="AJ322" s="1">
        <v>124</v>
      </c>
    </row>
    <row r="323" spans="1:36" x14ac:dyDescent="0.3">
      <c r="A323" s="1">
        <v>26</v>
      </c>
      <c r="B323" s="1" t="s">
        <v>14</v>
      </c>
      <c r="C323" s="1" t="s">
        <v>472</v>
      </c>
      <c r="D323" s="1" t="s">
        <v>486</v>
      </c>
      <c r="E323" s="1" t="s">
        <v>17</v>
      </c>
      <c r="F323" s="1" t="s">
        <v>18</v>
      </c>
      <c r="G323" s="1" t="s">
        <v>107</v>
      </c>
      <c r="H323" s="1" t="s">
        <v>211</v>
      </c>
      <c r="I323" s="1" t="s">
        <v>21</v>
      </c>
      <c r="J323" s="1">
        <v>5</v>
      </c>
      <c r="K323" s="1">
        <v>202</v>
      </c>
      <c r="L323" s="1">
        <v>202</v>
      </c>
      <c r="M323" s="1">
        <v>0</v>
      </c>
      <c r="N323" s="1">
        <v>1650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1650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1650</v>
      </c>
      <c r="AJ323" s="1">
        <v>0</v>
      </c>
    </row>
    <row r="324" spans="1:36" x14ac:dyDescent="0.3">
      <c r="A324" s="1">
        <v>27</v>
      </c>
      <c r="B324" s="1" t="s">
        <v>14</v>
      </c>
      <c r="C324" s="1" t="s">
        <v>472</v>
      </c>
      <c r="D324" s="1" t="s">
        <v>16</v>
      </c>
      <c r="E324" s="1" t="s">
        <v>17</v>
      </c>
      <c r="F324" s="1" t="s">
        <v>49</v>
      </c>
      <c r="G324" s="1" t="s">
        <v>221</v>
      </c>
      <c r="H324" s="1" t="s">
        <v>509</v>
      </c>
      <c r="I324" s="1" t="s">
        <v>49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28</v>
      </c>
      <c r="B325" s="1" t="s">
        <v>14</v>
      </c>
      <c r="C325" s="1" t="s">
        <v>472</v>
      </c>
      <c r="D325" s="1" t="s">
        <v>583</v>
      </c>
      <c r="E325" s="1" t="s">
        <v>17</v>
      </c>
      <c r="F325" s="1" t="s">
        <v>49</v>
      </c>
      <c r="G325" s="1" t="s">
        <v>101</v>
      </c>
      <c r="H325" s="1" t="s">
        <v>511</v>
      </c>
      <c r="I325" s="1" t="s">
        <v>49</v>
      </c>
      <c r="J325" s="1">
        <v>17</v>
      </c>
      <c r="K325" s="1">
        <v>617</v>
      </c>
      <c r="L325" s="1">
        <v>617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0</v>
      </c>
      <c r="AJ325" s="1">
        <v>0</v>
      </c>
    </row>
    <row r="326" spans="1:36" x14ac:dyDescent="0.3">
      <c r="A326" s="1">
        <v>29</v>
      </c>
      <c r="B326" s="1" t="s">
        <v>14</v>
      </c>
      <c r="C326" s="1" t="s">
        <v>472</v>
      </c>
      <c r="D326" s="1" t="s">
        <v>512</v>
      </c>
      <c r="E326" s="1" t="s">
        <v>17</v>
      </c>
      <c r="F326" s="1" t="s">
        <v>29</v>
      </c>
      <c r="G326" s="1" t="s">
        <v>129</v>
      </c>
      <c r="H326" s="1" t="s">
        <v>513</v>
      </c>
      <c r="I326" s="1" t="s">
        <v>21</v>
      </c>
      <c r="J326" s="1">
        <v>22</v>
      </c>
      <c r="K326" s="1">
        <v>2238</v>
      </c>
      <c r="L326" s="1">
        <v>2238</v>
      </c>
      <c r="M326" s="1">
        <v>424000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424000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424000</v>
      </c>
      <c r="AJ326" s="1">
        <v>189</v>
      </c>
    </row>
    <row r="327" spans="1:36" x14ac:dyDescent="0.3">
      <c r="A327" s="1">
        <v>30</v>
      </c>
      <c r="B327" s="1" t="s">
        <v>14</v>
      </c>
      <c r="C327" s="1" t="s">
        <v>472</v>
      </c>
      <c r="D327" s="1" t="s">
        <v>497</v>
      </c>
      <c r="E327" s="1" t="s">
        <v>17</v>
      </c>
      <c r="F327" s="1" t="s">
        <v>29</v>
      </c>
      <c r="G327" s="1" t="s">
        <v>129</v>
      </c>
      <c r="H327" s="1" t="s">
        <v>515</v>
      </c>
      <c r="I327" s="1" t="s">
        <v>21</v>
      </c>
      <c r="J327" s="1">
        <v>22</v>
      </c>
      <c r="K327" s="1">
        <v>1165</v>
      </c>
      <c r="L327" s="1">
        <v>1165</v>
      </c>
      <c r="M327" s="1">
        <v>255000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255000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255000</v>
      </c>
      <c r="AJ327" s="1">
        <v>218</v>
      </c>
    </row>
    <row r="328" spans="1:36" x14ac:dyDescent="0.3">
      <c r="A328" s="1">
        <v>31</v>
      </c>
      <c r="B328" s="1" t="s">
        <v>14</v>
      </c>
      <c r="C328" s="1" t="s">
        <v>472</v>
      </c>
      <c r="D328" s="1" t="s">
        <v>16</v>
      </c>
      <c r="E328" s="1" t="s">
        <v>17</v>
      </c>
      <c r="F328" s="1" t="s">
        <v>29</v>
      </c>
      <c r="G328" s="1" t="s">
        <v>98</v>
      </c>
      <c r="H328" s="1" t="s">
        <v>516</v>
      </c>
      <c r="I328" s="1" t="s">
        <v>26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0</v>
      </c>
      <c r="AJ328" s="1">
        <v>0</v>
      </c>
    </row>
    <row r="329" spans="1:36" x14ac:dyDescent="0.3">
      <c r="A329" s="1">
        <v>32</v>
      </c>
      <c r="B329" s="1" t="s">
        <v>14</v>
      </c>
      <c r="C329" s="1" t="s">
        <v>472</v>
      </c>
      <c r="D329" s="1" t="s">
        <v>584</v>
      </c>
      <c r="E329" s="1" t="s">
        <v>17</v>
      </c>
      <c r="F329" s="1" t="s">
        <v>29</v>
      </c>
      <c r="G329" s="1" t="s">
        <v>61</v>
      </c>
      <c r="H329" s="1" t="s">
        <v>518</v>
      </c>
      <c r="I329" s="1" t="s">
        <v>26</v>
      </c>
      <c r="J329" s="1">
        <v>20</v>
      </c>
      <c r="K329" s="1">
        <v>2130</v>
      </c>
      <c r="L329" s="1">
        <v>2130</v>
      </c>
      <c r="M329" s="1">
        <v>272000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272000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272000</v>
      </c>
      <c r="AJ329" s="1">
        <v>127</v>
      </c>
    </row>
    <row r="330" spans="1:36" x14ac:dyDescent="0.3">
      <c r="A330" s="1">
        <v>33</v>
      </c>
      <c r="B330" s="1" t="s">
        <v>14</v>
      </c>
      <c r="C330" s="1" t="s">
        <v>472</v>
      </c>
      <c r="D330" s="1" t="s">
        <v>182</v>
      </c>
      <c r="E330" s="1" t="s">
        <v>17</v>
      </c>
      <c r="F330" s="1" t="s">
        <v>29</v>
      </c>
      <c r="G330" s="1" t="s">
        <v>61</v>
      </c>
      <c r="H330" s="1" t="s">
        <v>520</v>
      </c>
      <c r="I330" s="1" t="s">
        <v>26</v>
      </c>
      <c r="J330" s="1">
        <v>21</v>
      </c>
      <c r="K330" s="1">
        <v>1073</v>
      </c>
      <c r="L330" s="1">
        <v>1073</v>
      </c>
      <c r="M330" s="1">
        <v>200000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200000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200000</v>
      </c>
      <c r="AJ330" s="1">
        <v>186</v>
      </c>
    </row>
    <row r="331" spans="1:36" x14ac:dyDescent="0.3">
      <c r="A331" s="1">
        <v>34</v>
      </c>
      <c r="B331" s="1" t="s">
        <v>14</v>
      </c>
      <c r="C331" s="1" t="s">
        <v>472</v>
      </c>
      <c r="D331" s="1" t="s">
        <v>602</v>
      </c>
      <c r="E331" s="1" t="s">
        <v>32</v>
      </c>
      <c r="F331" s="1" t="s">
        <v>29</v>
      </c>
      <c r="G331" s="1" t="s">
        <v>33</v>
      </c>
      <c r="H331" s="1" t="s">
        <v>522</v>
      </c>
      <c r="I331" s="1" t="s">
        <v>26</v>
      </c>
      <c r="J331" s="1">
        <v>23</v>
      </c>
      <c r="K331" s="1">
        <v>2139</v>
      </c>
      <c r="L331" s="1">
        <v>2139</v>
      </c>
      <c r="M331" s="1">
        <v>300000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300000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300000</v>
      </c>
      <c r="AJ331" s="1">
        <v>140</v>
      </c>
    </row>
    <row r="332" spans="1:36" x14ac:dyDescent="0.3">
      <c r="A332" s="1">
        <v>35</v>
      </c>
      <c r="B332" s="1" t="s">
        <v>14</v>
      </c>
      <c r="C332" s="1" t="s">
        <v>472</v>
      </c>
      <c r="D332" s="1" t="s">
        <v>16</v>
      </c>
      <c r="E332" s="1" t="s">
        <v>17</v>
      </c>
      <c r="F332" s="1" t="s">
        <v>29</v>
      </c>
      <c r="G332" s="1" t="s">
        <v>38</v>
      </c>
      <c r="H332" s="1" t="s">
        <v>523</v>
      </c>
      <c r="I332" s="1" t="s">
        <v>21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0</v>
      </c>
      <c r="AJ332" s="1">
        <v>0</v>
      </c>
    </row>
    <row r="333" spans="1:36" x14ac:dyDescent="0.3">
      <c r="A333" s="1">
        <v>36</v>
      </c>
      <c r="B333" s="1" t="s">
        <v>14</v>
      </c>
      <c r="C333" s="1" t="s">
        <v>472</v>
      </c>
      <c r="D333" s="1" t="s">
        <v>16</v>
      </c>
      <c r="E333" s="1" t="s">
        <v>17</v>
      </c>
      <c r="F333" s="1" t="s">
        <v>49</v>
      </c>
      <c r="G333" s="1" t="s">
        <v>221</v>
      </c>
      <c r="H333" s="1" t="s">
        <v>524</v>
      </c>
      <c r="I333" s="1" t="s">
        <v>49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0</v>
      </c>
      <c r="AJ333" s="1">
        <v>0</v>
      </c>
    </row>
    <row r="334" spans="1:36" x14ac:dyDescent="0.3">
      <c r="A334" s="1">
        <v>37</v>
      </c>
      <c r="B334" s="1" t="s">
        <v>14</v>
      </c>
      <c r="C334" s="1" t="s">
        <v>472</v>
      </c>
      <c r="D334" s="1" t="s">
        <v>16</v>
      </c>
      <c r="E334" s="1" t="s">
        <v>17</v>
      </c>
      <c r="F334" s="1" t="s">
        <v>37</v>
      </c>
      <c r="G334" s="1" t="s">
        <v>123</v>
      </c>
      <c r="H334" s="1" t="s">
        <v>525</v>
      </c>
      <c r="I334" s="1" t="s">
        <v>21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0</v>
      </c>
      <c r="AJ334" s="1">
        <v>0</v>
      </c>
    </row>
    <row r="335" spans="1:36" x14ac:dyDescent="0.3">
      <c r="A335" s="1">
        <v>38</v>
      </c>
      <c r="B335" s="1" t="s">
        <v>14</v>
      </c>
      <c r="C335" s="1" t="s">
        <v>472</v>
      </c>
      <c r="D335" s="1" t="s">
        <v>16</v>
      </c>
      <c r="E335" s="1" t="s">
        <v>17</v>
      </c>
      <c r="F335" s="1" t="s">
        <v>49</v>
      </c>
      <c r="G335" s="1" t="s">
        <v>101</v>
      </c>
      <c r="H335" s="1" t="s">
        <v>526</v>
      </c>
      <c r="I335" s="1" t="s">
        <v>49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x14ac:dyDescent="0.3">
      <c r="A336" s="1">
        <v>39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29</v>
      </c>
      <c r="G336" s="1" t="s">
        <v>44</v>
      </c>
      <c r="H336" s="1" t="s">
        <v>527</v>
      </c>
      <c r="I336" s="1" t="s">
        <v>21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x14ac:dyDescent="0.3">
      <c r="A337" s="1">
        <v>40</v>
      </c>
      <c r="B337" s="1" t="s">
        <v>14</v>
      </c>
      <c r="C337" s="1" t="s">
        <v>472</v>
      </c>
      <c r="D337" s="1" t="s">
        <v>16</v>
      </c>
      <c r="E337" s="1" t="s">
        <v>17</v>
      </c>
      <c r="F337" s="1" t="s">
        <v>29</v>
      </c>
      <c r="G337" s="1" t="s">
        <v>44</v>
      </c>
      <c r="H337" s="1" t="s">
        <v>528</v>
      </c>
      <c r="I337" s="1" t="s">
        <v>21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0</v>
      </c>
      <c r="AJ337" s="1">
        <v>0</v>
      </c>
    </row>
    <row r="338" spans="1:36" x14ac:dyDescent="0.3">
      <c r="A338" s="1">
        <v>41</v>
      </c>
      <c r="B338" s="1" t="s">
        <v>14</v>
      </c>
      <c r="C338" s="1" t="s">
        <v>472</v>
      </c>
      <c r="D338" s="1" t="s">
        <v>16</v>
      </c>
      <c r="E338" s="1" t="s">
        <v>17</v>
      </c>
      <c r="F338" s="1" t="s">
        <v>29</v>
      </c>
      <c r="G338" s="1" t="s">
        <v>44</v>
      </c>
      <c r="H338" s="1" t="s">
        <v>529</v>
      </c>
      <c r="I338" s="1" t="s">
        <v>21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x14ac:dyDescent="0.3">
      <c r="A339" s="1">
        <v>42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29</v>
      </c>
      <c r="G339" s="1" t="s">
        <v>44</v>
      </c>
      <c r="H339" s="1" t="s">
        <v>530</v>
      </c>
      <c r="I339" s="1" t="s">
        <v>21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x14ac:dyDescent="0.3">
      <c r="A340" s="1">
        <v>43</v>
      </c>
      <c r="B340" s="1" t="s">
        <v>14</v>
      </c>
      <c r="C340" s="1" t="s">
        <v>472</v>
      </c>
      <c r="D340" s="1" t="s">
        <v>16</v>
      </c>
      <c r="E340" s="1" t="s">
        <v>17</v>
      </c>
      <c r="F340" s="1" t="s">
        <v>29</v>
      </c>
      <c r="G340" s="1" t="s">
        <v>44</v>
      </c>
      <c r="H340" s="1" t="s">
        <v>531</v>
      </c>
      <c r="I340" s="1" t="s">
        <v>21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x14ac:dyDescent="0.3">
      <c r="A341" s="1">
        <v>44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29</v>
      </c>
      <c r="G341" s="1" t="s">
        <v>44</v>
      </c>
      <c r="H341" s="1" t="s">
        <v>532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x14ac:dyDescent="0.3">
      <c r="A342" s="1">
        <v>45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37</v>
      </c>
      <c r="G342" s="1" t="s">
        <v>533</v>
      </c>
      <c r="H342" s="1" t="s">
        <v>534</v>
      </c>
      <c r="I342" s="1" t="s">
        <v>21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x14ac:dyDescent="0.3">
      <c r="A343" s="1">
        <v>46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18</v>
      </c>
      <c r="G343" s="1" t="s">
        <v>368</v>
      </c>
      <c r="H343" s="1" t="s">
        <v>535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x14ac:dyDescent="0.3">
      <c r="A344" s="1">
        <v>47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18</v>
      </c>
      <c r="G344" s="1" t="s">
        <v>368</v>
      </c>
      <c r="H344" s="1" t="s">
        <v>536</v>
      </c>
      <c r="I344" s="1" t="s">
        <v>21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x14ac:dyDescent="0.3">
      <c r="A345" s="1">
        <v>48</v>
      </c>
      <c r="B345" s="1" t="s">
        <v>14</v>
      </c>
      <c r="C345" s="1" t="s">
        <v>472</v>
      </c>
      <c r="D345" s="1" t="s">
        <v>16</v>
      </c>
      <c r="E345" s="1" t="s">
        <v>17</v>
      </c>
      <c r="F345" s="1" t="s">
        <v>18</v>
      </c>
      <c r="G345" s="1" t="s">
        <v>368</v>
      </c>
      <c r="H345" s="1" t="s">
        <v>537</v>
      </c>
      <c r="I345" s="1" t="s">
        <v>21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0</v>
      </c>
      <c r="AJ345" s="1">
        <v>0</v>
      </c>
    </row>
    <row r="346" spans="1:36" x14ac:dyDescent="0.3">
      <c r="A346" s="1">
        <v>49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18</v>
      </c>
      <c r="G346" s="1" t="s">
        <v>368</v>
      </c>
      <c r="H346" s="1" t="s">
        <v>538</v>
      </c>
      <c r="I346" s="1" t="s">
        <v>21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x14ac:dyDescent="0.3">
      <c r="A347" s="1">
        <v>50</v>
      </c>
      <c r="B347" s="1" t="s">
        <v>14</v>
      </c>
      <c r="C347" s="1" t="s">
        <v>472</v>
      </c>
      <c r="D347" s="1" t="s">
        <v>16</v>
      </c>
      <c r="E347" s="1" t="s">
        <v>17</v>
      </c>
      <c r="F347" s="1" t="s">
        <v>18</v>
      </c>
      <c r="G347" s="1" t="s">
        <v>368</v>
      </c>
      <c r="H347" s="1" t="s">
        <v>539</v>
      </c>
      <c r="I347" s="1" t="s">
        <v>21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x14ac:dyDescent="0.3">
      <c r="A348" s="1">
        <v>51</v>
      </c>
      <c r="B348" s="1" t="s">
        <v>14</v>
      </c>
      <c r="C348" s="1" t="s">
        <v>472</v>
      </c>
      <c r="D348" s="1" t="s">
        <v>16</v>
      </c>
      <c r="E348" s="1" t="s">
        <v>17</v>
      </c>
      <c r="F348" s="1" t="s">
        <v>29</v>
      </c>
      <c r="G348" s="1" t="s">
        <v>246</v>
      </c>
      <c r="H348" s="1" t="s">
        <v>540</v>
      </c>
      <c r="I348" s="1" t="s">
        <v>26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0</v>
      </c>
      <c r="AJ348" s="1">
        <v>0</v>
      </c>
    </row>
    <row r="349" spans="1:36" x14ac:dyDescent="0.3">
      <c r="A349" s="2"/>
      <c r="B349" s="2" t="s">
        <v>47</v>
      </c>
      <c r="C349" s="2" t="s">
        <v>472</v>
      </c>
      <c r="D349" s="2"/>
      <c r="E349" s="2"/>
      <c r="F349" s="2"/>
      <c r="G349" s="2"/>
      <c r="H349" s="2"/>
      <c r="I349" s="2"/>
      <c r="J349" s="2"/>
      <c r="K349" s="2">
        <v>19504</v>
      </c>
      <c r="L349" s="2">
        <v>19504</v>
      </c>
      <c r="M349" s="2">
        <v>1762000</v>
      </c>
      <c r="N349" s="2">
        <v>1650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1763650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1763650</v>
      </c>
      <c r="AJ349" s="2"/>
    </row>
    <row r="350" spans="1:36" x14ac:dyDescent="0.3">
      <c r="A350" s="1">
        <v>1</v>
      </c>
      <c r="B350" s="1" t="s">
        <v>14</v>
      </c>
      <c r="C350" s="1" t="s">
        <v>541</v>
      </c>
      <c r="D350" s="1" t="s">
        <v>542</v>
      </c>
      <c r="E350" s="1" t="s">
        <v>17</v>
      </c>
      <c r="F350" s="1" t="s">
        <v>29</v>
      </c>
      <c r="G350" s="1" t="s">
        <v>79</v>
      </c>
      <c r="H350" s="1" t="s">
        <v>312</v>
      </c>
      <c r="I350" s="1" t="s">
        <v>26</v>
      </c>
      <c r="J350" s="1">
        <v>18</v>
      </c>
      <c r="K350" s="1">
        <v>3564</v>
      </c>
      <c r="L350" s="1">
        <v>3564</v>
      </c>
      <c r="M350" s="1">
        <v>360000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7">
        <v>360000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7">
        <v>0</v>
      </c>
      <c r="AI350" s="7">
        <v>360000</v>
      </c>
      <c r="AJ350" s="1">
        <v>101</v>
      </c>
    </row>
    <row r="351" spans="1:36" x14ac:dyDescent="0.3">
      <c r="A351" s="1">
        <v>2</v>
      </c>
      <c r="B351" s="1" t="s">
        <v>14</v>
      </c>
      <c r="C351" s="1" t="s">
        <v>541</v>
      </c>
      <c r="D351" s="1" t="s">
        <v>261</v>
      </c>
      <c r="E351" s="1" t="s">
        <v>17</v>
      </c>
      <c r="F351" s="1" t="s">
        <v>29</v>
      </c>
      <c r="G351" s="1" t="s">
        <v>79</v>
      </c>
      <c r="H351" s="1" t="s">
        <v>253</v>
      </c>
      <c r="I351" s="1" t="s">
        <v>26</v>
      </c>
      <c r="J351" s="1">
        <v>20</v>
      </c>
      <c r="K351" s="1">
        <v>3086</v>
      </c>
      <c r="L351" s="1">
        <v>3086</v>
      </c>
      <c r="M351" s="1">
        <v>420000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7">
        <v>420000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7">
        <v>0</v>
      </c>
      <c r="AI351" s="7">
        <v>420000</v>
      </c>
      <c r="AJ351" s="1">
        <v>136</v>
      </c>
    </row>
    <row r="352" spans="1:36" x14ac:dyDescent="0.3">
      <c r="A352" s="1">
        <v>3</v>
      </c>
      <c r="B352" s="1" t="s">
        <v>14</v>
      </c>
      <c r="C352" s="1" t="s">
        <v>541</v>
      </c>
      <c r="D352" s="1" t="s">
        <v>586</v>
      </c>
      <c r="E352" s="1" t="s">
        <v>17</v>
      </c>
      <c r="F352" s="1" t="s">
        <v>29</v>
      </c>
      <c r="G352" s="1" t="s">
        <v>30</v>
      </c>
      <c r="H352" s="1" t="s">
        <v>494</v>
      </c>
      <c r="I352" s="1" t="s">
        <v>26</v>
      </c>
      <c r="J352" s="1">
        <v>22</v>
      </c>
      <c r="K352" s="1">
        <v>2782</v>
      </c>
      <c r="L352" s="1">
        <v>2782</v>
      </c>
      <c r="M352" s="1">
        <v>269000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7">
        <v>269000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7">
        <v>0</v>
      </c>
      <c r="AI352" s="7">
        <v>269000</v>
      </c>
      <c r="AJ352" s="1">
        <v>96</v>
      </c>
    </row>
    <row r="353" spans="1:36" x14ac:dyDescent="0.3">
      <c r="A353" s="1">
        <v>4</v>
      </c>
      <c r="B353" s="1" t="s">
        <v>14</v>
      </c>
      <c r="C353" s="1" t="s">
        <v>541</v>
      </c>
      <c r="D353" s="1" t="s">
        <v>521</v>
      </c>
      <c r="E353" s="1" t="s">
        <v>17</v>
      </c>
      <c r="F353" s="1" t="s">
        <v>49</v>
      </c>
      <c r="G353" s="1" t="s">
        <v>101</v>
      </c>
      <c r="H353" s="1" t="s">
        <v>544</v>
      </c>
      <c r="I353" s="1" t="s">
        <v>49</v>
      </c>
      <c r="J353" s="1">
        <v>21</v>
      </c>
      <c r="K353" s="1">
        <v>2094</v>
      </c>
      <c r="L353" s="1">
        <v>2094</v>
      </c>
      <c r="M353" s="1">
        <v>0</v>
      </c>
      <c r="N353" s="1">
        <v>11150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11150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11150</v>
      </c>
      <c r="AJ353" s="1">
        <v>0</v>
      </c>
    </row>
    <row r="354" spans="1:36" x14ac:dyDescent="0.3">
      <c r="A354" s="2"/>
      <c r="B354" s="2" t="s">
        <v>47</v>
      </c>
      <c r="C354" s="2" t="s">
        <v>541</v>
      </c>
      <c r="D354" s="2"/>
      <c r="E354" s="2"/>
      <c r="F354" s="2"/>
      <c r="G354" s="2"/>
      <c r="H354" s="2"/>
      <c r="I354" s="2"/>
      <c r="J354" s="2"/>
      <c r="K354" s="2">
        <v>11526</v>
      </c>
      <c r="L354" s="2">
        <v>11526</v>
      </c>
      <c r="M354" s="2">
        <v>1049000</v>
      </c>
      <c r="N354" s="2">
        <v>11150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1060150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1060150</v>
      </c>
      <c r="AJ354" s="2"/>
    </row>
    <row r="355" spans="1:36" x14ac:dyDescent="0.3">
      <c r="A355" s="1">
        <v>1</v>
      </c>
      <c r="B355" s="1" t="s">
        <v>14</v>
      </c>
      <c r="C355" s="1" t="s">
        <v>545</v>
      </c>
      <c r="D355" s="1" t="s">
        <v>16</v>
      </c>
      <c r="E355" s="1" t="s">
        <v>17</v>
      </c>
      <c r="F355" s="1" t="s">
        <v>29</v>
      </c>
      <c r="G355" s="1" t="s">
        <v>144</v>
      </c>
      <c r="H355" s="1" t="s">
        <v>546</v>
      </c>
      <c r="I355" s="1" t="s">
        <v>21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0</v>
      </c>
      <c r="AJ355" s="1">
        <v>0</v>
      </c>
    </row>
    <row r="356" spans="1:36" x14ac:dyDescent="0.3">
      <c r="A356" s="2"/>
      <c r="B356" s="2" t="s">
        <v>47</v>
      </c>
      <c r="C356" s="2" t="s">
        <v>545</v>
      </c>
      <c r="D356" s="2"/>
      <c r="E356" s="2"/>
      <c r="F356" s="2"/>
      <c r="G356" s="2"/>
      <c r="H356" s="2"/>
      <c r="I356" s="2"/>
      <c r="J356" s="2"/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</row>
    <row r="357" spans="1:36" x14ac:dyDescent="0.3">
      <c r="A357" s="1">
        <v>1</v>
      </c>
      <c r="B357" s="1" t="s">
        <v>14</v>
      </c>
      <c r="C357" s="1" t="s">
        <v>547</v>
      </c>
      <c r="D357" s="1" t="s">
        <v>16</v>
      </c>
      <c r="E357" s="1" t="s">
        <v>17</v>
      </c>
      <c r="F357" s="1" t="s">
        <v>29</v>
      </c>
      <c r="G357" s="1" t="s">
        <v>44</v>
      </c>
      <c r="H357" s="1" t="s">
        <v>548</v>
      </c>
      <c r="I357" s="1" t="s">
        <v>21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7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7">
        <v>0</v>
      </c>
      <c r="AI357" s="7">
        <v>0</v>
      </c>
      <c r="AJ357" s="1">
        <v>0</v>
      </c>
    </row>
    <row r="358" spans="1:36" x14ac:dyDescent="0.3">
      <c r="A358" s="2"/>
      <c r="B358" s="2" t="s">
        <v>47</v>
      </c>
      <c r="C358" s="2" t="s">
        <v>547</v>
      </c>
      <c r="D358" s="2"/>
      <c r="E358" s="2"/>
      <c r="F358" s="2"/>
      <c r="G358" s="2"/>
      <c r="H358" s="2"/>
      <c r="I358" s="2"/>
      <c r="J358" s="2"/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/>
    </row>
    <row r="359" spans="1:36" x14ac:dyDescent="0.3">
      <c r="A359" s="1">
        <v>1</v>
      </c>
      <c r="B359" s="1" t="s">
        <v>14</v>
      </c>
      <c r="C359" s="1" t="s">
        <v>549</v>
      </c>
      <c r="D359" s="1" t="s">
        <v>16</v>
      </c>
      <c r="E359" s="1" t="s">
        <v>17</v>
      </c>
      <c r="F359" s="1" t="s">
        <v>29</v>
      </c>
      <c r="G359" s="1" t="s">
        <v>144</v>
      </c>
      <c r="H359" s="1" t="s">
        <v>550</v>
      </c>
      <c r="I359" s="1" t="s">
        <v>21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7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7">
        <v>0</v>
      </c>
      <c r="AI359" s="7">
        <v>0</v>
      </c>
      <c r="AJ359" s="1">
        <v>0</v>
      </c>
    </row>
    <row r="360" spans="1:36" x14ac:dyDescent="0.3">
      <c r="A360" s="2"/>
      <c r="B360" s="2" t="s">
        <v>47</v>
      </c>
      <c r="C360" s="2" t="s">
        <v>549</v>
      </c>
      <c r="D360" s="2"/>
      <c r="E360" s="2"/>
      <c r="F360" s="2"/>
      <c r="G360" s="2"/>
      <c r="H360" s="2"/>
      <c r="I360" s="2"/>
      <c r="J360" s="2"/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/>
    </row>
    <row r="361" spans="1:36" x14ac:dyDescent="0.3">
      <c r="A361" s="2"/>
      <c r="B361" s="2" t="s">
        <v>12</v>
      </c>
      <c r="C361" s="2" t="s">
        <v>14</v>
      </c>
      <c r="D361" s="2"/>
      <c r="E361" s="2"/>
      <c r="F361" s="2"/>
      <c r="G361" s="2"/>
      <c r="H361" s="2"/>
      <c r="I361" s="2"/>
      <c r="J361" s="2"/>
      <c r="K361" s="2">
        <v>222091</v>
      </c>
      <c r="L361" s="2">
        <v>221849</v>
      </c>
      <c r="M361" s="2">
        <v>23750488</v>
      </c>
      <c r="N361" s="2">
        <v>12800</v>
      </c>
      <c r="O361" s="2">
        <v>0</v>
      </c>
      <c r="P361" s="2">
        <v>0</v>
      </c>
      <c r="Q361" s="2">
        <v>52000</v>
      </c>
      <c r="R361" s="2">
        <v>0</v>
      </c>
      <c r="S361" s="2">
        <v>0</v>
      </c>
      <c r="T361" s="2">
        <v>0</v>
      </c>
      <c r="U361" s="2">
        <v>0</v>
      </c>
      <c r="V361" s="2">
        <v>30000</v>
      </c>
      <c r="W361" s="2">
        <v>23845288</v>
      </c>
      <c r="X361" s="2">
        <v>0</v>
      </c>
      <c r="Y361" s="2">
        <v>0</v>
      </c>
      <c r="Z361" s="2">
        <v>9150</v>
      </c>
      <c r="AA361" s="2">
        <v>0</v>
      </c>
      <c r="AB361" s="2">
        <v>0</v>
      </c>
      <c r="AC361" s="2">
        <v>0</v>
      </c>
      <c r="AD361" s="2">
        <v>10000</v>
      </c>
      <c r="AE361" s="2">
        <v>0</v>
      </c>
      <c r="AF361" s="2">
        <v>0</v>
      </c>
      <c r="AG361" s="2">
        <v>0</v>
      </c>
      <c r="AH361" s="2">
        <v>19150</v>
      </c>
      <c r="AI361" s="2">
        <v>23864438</v>
      </c>
      <c r="AJ361" s="2"/>
    </row>
    <row r="362" spans="1:36" x14ac:dyDescent="0.3">
      <c r="A362" s="3">
        <v>344</v>
      </c>
      <c r="B362" s="3"/>
      <c r="C362" s="3"/>
      <c r="D362" s="3"/>
      <c r="E362" s="3"/>
      <c r="F362" s="3"/>
      <c r="G362" s="3"/>
      <c r="H362" s="3"/>
      <c r="I362" s="3"/>
      <c r="J362" s="3"/>
      <c r="K362" s="3">
        <v>222091</v>
      </c>
      <c r="L362" s="3">
        <v>221849</v>
      </c>
      <c r="M362" s="3">
        <v>23750488</v>
      </c>
      <c r="N362" s="3">
        <v>12800</v>
      </c>
      <c r="O362" s="3">
        <v>0</v>
      </c>
      <c r="P362" s="3">
        <v>0</v>
      </c>
      <c r="Q362" s="3">
        <v>52000</v>
      </c>
      <c r="R362" s="3">
        <v>0</v>
      </c>
      <c r="S362" s="3">
        <v>0</v>
      </c>
      <c r="T362" s="3">
        <v>0</v>
      </c>
      <c r="U362" s="3">
        <v>0</v>
      </c>
      <c r="V362" s="3">
        <v>30000</v>
      </c>
      <c r="W362" s="3">
        <v>23845288</v>
      </c>
      <c r="X362" s="3">
        <v>0</v>
      </c>
      <c r="Y362" s="3">
        <v>0</v>
      </c>
      <c r="Z362" s="3">
        <v>9150</v>
      </c>
      <c r="AA362" s="3">
        <v>0</v>
      </c>
      <c r="AB362" s="3">
        <v>0</v>
      </c>
      <c r="AC362" s="3">
        <v>0</v>
      </c>
      <c r="AD362" s="3">
        <v>10000</v>
      </c>
      <c r="AE362" s="3">
        <v>0</v>
      </c>
      <c r="AF362" s="3">
        <v>0</v>
      </c>
      <c r="AG362" s="3">
        <v>0</v>
      </c>
      <c r="AH362" s="3">
        <v>19150</v>
      </c>
      <c r="AI362" s="3">
        <v>23864438</v>
      </c>
      <c r="AJ362" s="3"/>
    </row>
    <row r="363" spans="1:3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7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7"/>
      <c r="AJ363" s="1"/>
    </row>
  </sheetData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5" tint="0.79998168889431442"/>
  </sheetPr>
  <dimension ref="A1:AQ366"/>
  <sheetViews>
    <sheetView topLeftCell="A334" zoomScale="70" zoomScaleNormal="70" workbookViewId="0">
      <selection activeCell="I117" activeCellId="3" sqref="I94 I99 I110 I117"/>
    </sheetView>
  </sheetViews>
  <sheetFormatPr defaultRowHeight="16.5" x14ac:dyDescent="0.3"/>
  <cols>
    <col min="1" max="1" width="6.75" bestFit="1" customWidth="1"/>
    <col min="2" max="2" width="10.25" customWidth="1"/>
    <col min="3" max="3" width="10" customWidth="1"/>
    <col min="4" max="4" width="7.75" bestFit="1" customWidth="1"/>
    <col min="5" max="5" width="10.5" bestFit="1" customWidth="1"/>
    <col min="6" max="6" width="6.75" bestFit="1" customWidth="1"/>
    <col min="7" max="7" width="8.625" bestFit="1" customWidth="1"/>
    <col min="8" max="8" width="10.5" bestFit="1" customWidth="1"/>
    <col min="9" max="9" width="6.75" bestFit="1" customWidth="1"/>
    <col min="10" max="10" width="14.75" bestFit="1" customWidth="1"/>
    <col min="11" max="12" width="12.375" customWidth="1"/>
    <col min="13" max="34" width="11.25" customWidth="1"/>
    <col min="35" max="35" width="14.625" customWidth="1"/>
    <col min="36" max="36" width="14" customWidth="1"/>
  </cols>
  <sheetData>
    <row r="1" spans="1:43" ht="47.25" customHeight="1" x14ac:dyDescent="0.3">
      <c r="A1" s="114" t="s">
        <v>640</v>
      </c>
      <c r="B1" s="114" t="s">
        <v>686</v>
      </c>
      <c r="C1" s="116" t="s">
        <v>687</v>
      </c>
      <c r="D1" s="116" t="s">
        <v>727</v>
      </c>
      <c r="E1" s="114" t="s">
        <v>616</v>
      </c>
      <c r="F1" s="114" t="s">
        <v>689</v>
      </c>
      <c r="G1" s="114" t="s">
        <v>671</v>
      </c>
      <c r="H1" s="114" t="s">
        <v>672</v>
      </c>
      <c r="I1" s="114" t="s">
        <v>552</v>
      </c>
      <c r="J1" s="114" t="s">
        <v>691</v>
      </c>
      <c r="K1" s="115" t="s">
        <v>622</v>
      </c>
      <c r="L1" s="115" t="s">
        <v>663</v>
      </c>
      <c r="M1" s="110" t="s">
        <v>693</v>
      </c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110" t="s">
        <v>694</v>
      </c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13" t="s">
        <v>665</v>
      </c>
      <c r="AJ1" s="113" t="s">
        <v>639</v>
      </c>
      <c r="AO1" s="1"/>
      <c r="AP1" s="2"/>
      <c r="AQ1" s="3"/>
    </row>
    <row r="2" spans="1:43" ht="49.5" customHeight="1" x14ac:dyDescent="0.3">
      <c r="A2" s="114"/>
      <c r="B2" s="114"/>
      <c r="C2" s="116"/>
      <c r="D2" s="116"/>
      <c r="E2" s="114"/>
      <c r="F2" s="114"/>
      <c r="G2" s="114"/>
      <c r="H2" s="114"/>
      <c r="I2" s="114"/>
      <c r="J2" s="114"/>
      <c r="K2" s="115"/>
      <c r="L2" s="115"/>
      <c r="M2" s="4" t="s">
        <v>628</v>
      </c>
      <c r="N2" s="4" t="s">
        <v>551</v>
      </c>
      <c r="O2" s="4" t="s">
        <v>629</v>
      </c>
      <c r="P2" s="5" t="s">
        <v>630</v>
      </c>
      <c r="Q2" s="5" t="s">
        <v>631</v>
      </c>
      <c r="R2" s="5" t="s">
        <v>632</v>
      </c>
      <c r="S2" s="5" t="s">
        <v>633</v>
      </c>
      <c r="T2" s="5" t="s">
        <v>634</v>
      </c>
      <c r="U2" s="5" t="s">
        <v>635</v>
      </c>
      <c r="V2" s="5" t="s">
        <v>636</v>
      </c>
      <c r="W2" s="6" t="s">
        <v>637</v>
      </c>
      <c r="X2" s="4" t="s">
        <v>628</v>
      </c>
      <c r="Y2" s="4" t="s">
        <v>551</v>
      </c>
      <c r="Z2" s="4" t="s">
        <v>629</v>
      </c>
      <c r="AA2" s="5" t="s">
        <v>630</v>
      </c>
      <c r="AB2" s="5" t="s">
        <v>631</v>
      </c>
      <c r="AC2" s="5" t="s">
        <v>632</v>
      </c>
      <c r="AD2" s="5" t="s">
        <v>633</v>
      </c>
      <c r="AE2" s="5" t="s">
        <v>634</v>
      </c>
      <c r="AF2" s="5" t="s">
        <v>635</v>
      </c>
      <c r="AG2" s="5" t="s">
        <v>636</v>
      </c>
      <c r="AH2" s="6" t="s">
        <v>638</v>
      </c>
      <c r="AI2" s="113"/>
      <c r="AJ2" s="113" t="s">
        <v>627</v>
      </c>
    </row>
    <row r="3" spans="1:43" x14ac:dyDescent="0.3">
      <c r="A3" s="1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7">
        <v>0</v>
      </c>
      <c r="AI3" s="7">
        <v>0</v>
      </c>
      <c r="AJ3" s="1">
        <v>0</v>
      </c>
    </row>
    <row r="4" spans="1:43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7">
        <v>0</v>
      </c>
      <c r="AI4" s="7">
        <v>0</v>
      </c>
      <c r="AJ4" s="1">
        <v>0</v>
      </c>
    </row>
    <row r="5" spans="1:43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23</v>
      </c>
      <c r="G5" s="1" t="s">
        <v>24</v>
      </c>
      <c r="H5" s="1" t="s">
        <v>27</v>
      </c>
      <c r="I5" s="1" t="s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7">
        <v>0</v>
      </c>
      <c r="AI5" s="7">
        <v>0</v>
      </c>
      <c r="AJ5" s="1">
        <v>0</v>
      </c>
    </row>
    <row r="6" spans="1:43" x14ac:dyDescent="0.3">
      <c r="A6" s="1">
        <v>4</v>
      </c>
      <c r="B6" s="1" t="s">
        <v>14</v>
      </c>
      <c r="C6" s="1" t="s">
        <v>15</v>
      </c>
      <c r="D6" s="1" t="s">
        <v>28</v>
      </c>
      <c r="E6" s="1" t="s">
        <v>17</v>
      </c>
      <c r="F6" s="1" t="s">
        <v>29</v>
      </c>
      <c r="G6" s="1" t="s">
        <v>30</v>
      </c>
      <c r="H6" s="1" t="s">
        <v>31</v>
      </c>
      <c r="I6" s="1" t="s">
        <v>26</v>
      </c>
      <c r="J6" s="1">
        <v>11</v>
      </c>
      <c r="K6" s="1">
        <v>711</v>
      </c>
      <c r="L6" s="1">
        <v>711</v>
      </c>
      <c r="M6" s="1">
        <v>70000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70000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7">
        <v>0</v>
      </c>
      <c r="AI6" s="7">
        <v>70000</v>
      </c>
      <c r="AJ6" s="1">
        <v>98</v>
      </c>
    </row>
    <row r="7" spans="1:43" x14ac:dyDescent="0.3">
      <c r="A7" s="1">
        <v>5</v>
      </c>
      <c r="B7" s="1" t="s">
        <v>14</v>
      </c>
      <c r="C7" s="1" t="s">
        <v>15</v>
      </c>
      <c r="D7" s="1" t="s">
        <v>28</v>
      </c>
      <c r="E7" s="1" t="s">
        <v>32</v>
      </c>
      <c r="F7" s="1" t="s">
        <v>29</v>
      </c>
      <c r="G7" s="1" t="s">
        <v>33</v>
      </c>
      <c r="H7" s="1" t="s">
        <v>34</v>
      </c>
      <c r="I7" s="1" t="s">
        <v>26</v>
      </c>
      <c r="J7" s="1">
        <v>12</v>
      </c>
      <c r="K7" s="1">
        <v>1676</v>
      </c>
      <c r="L7" s="1">
        <v>1676</v>
      </c>
      <c r="M7" s="1">
        <v>170000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170000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7">
        <v>0</v>
      </c>
      <c r="AI7" s="7">
        <v>170000</v>
      </c>
      <c r="AJ7" s="1">
        <v>101</v>
      </c>
    </row>
    <row r="8" spans="1:43" x14ac:dyDescent="0.3">
      <c r="A8" s="1">
        <v>6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35</v>
      </c>
      <c r="H8" s="1" t="s">
        <v>36</v>
      </c>
      <c r="I8" s="1" t="s">
        <v>26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  <c r="AI8" s="7">
        <v>0</v>
      </c>
      <c r="AJ8" s="1">
        <v>0</v>
      </c>
    </row>
    <row r="9" spans="1:43" x14ac:dyDescent="0.3">
      <c r="A9" s="1">
        <v>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37</v>
      </c>
      <c r="G9" s="1" t="s">
        <v>38</v>
      </c>
      <c r="H9" s="1" t="s">
        <v>39</v>
      </c>
      <c r="I9" s="1" t="s">
        <v>21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7">
        <v>0</v>
      </c>
      <c r="AI9" s="7">
        <v>0</v>
      </c>
      <c r="AJ9" s="1">
        <v>0</v>
      </c>
    </row>
    <row r="10" spans="1:43" x14ac:dyDescent="0.3">
      <c r="A10" s="1">
        <v>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40</v>
      </c>
      <c r="G10" s="1" t="s">
        <v>41</v>
      </c>
      <c r="H10" s="1" t="s">
        <v>42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7">
        <v>0</v>
      </c>
      <c r="AI10" s="7">
        <v>0</v>
      </c>
      <c r="AJ10" s="1">
        <v>0</v>
      </c>
    </row>
    <row r="11" spans="1:43" x14ac:dyDescent="0.3">
      <c r="A11" s="1">
        <v>9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29</v>
      </c>
      <c r="G11" s="1" t="s">
        <v>38</v>
      </c>
      <c r="H11" s="1" t="s">
        <v>43</v>
      </c>
      <c r="I11" s="1" t="s">
        <v>26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7">
        <v>0</v>
      </c>
      <c r="AI11" s="7">
        <v>0</v>
      </c>
      <c r="AJ11" s="1">
        <v>0</v>
      </c>
    </row>
    <row r="12" spans="1:43" x14ac:dyDescent="0.3">
      <c r="A12" s="1">
        <v>10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29</v>
      </c>
      <c r="G12" s="1" t="s">
        <v>44</v>
      </c>
      <c r="H12" s="1" t="s">
        <v>45</v>
      </c>
      <c r="I12" s="1" t="s">
        <v>21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7">
        <v>0</v>
      </c>
      <c r="AI12" s="7">
        <v>0</v>
      </c>
      <c r="AJ12" s="1">
        <v>0</v>
      </c>
    </row>
    <row r="13" spans="1:43" x14ac:dyDescent="0.3">
      <c r="A13" s="1">
        <v>11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29</v>
      </c>
      <c r="G13" s="1" t="s">
        <v>33</v>
      </c>
      <c r="H13" s="1" t="s">
        <v>46</v>
      </c>
      <c r="I13" s="1" t="s">
        <v>26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7">
        <v>0</v>
      </c>
      <c r="AI13" s="7">
        <v>0</v>
      </c>
      <c r="AJ13" s="1">
        <v>0</v>
      </c>
    </row>
    <row r="14" spans="1:43" x14ac:dyDescent="0.3">
      <c r="A14" s="2"/>
      <c r="B14" s="2" t="s">
        <v>47</v>
      </c>
      <c r="C14" s="2" t="s">
        <v>15</v>
      </c>
      <c r="D14" s="2"/>
      <c r="E14" s="2"/>
      <c r="F14" s="2"/>
      <c r="G14" s="2"/>
      <c r="H14" s="2"/>
      <c r="I14" s="2"/>
      <c r="J14" s="2"/>
      <c r="K14" s="2">
        <v>2387</v>
      </c>
      <c r="L14" s="2">
        <v>2387</v>
      </c>
      <c r="M14" s="2">
        <v>240000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240000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240000</v>
      </c>
      <c r="AJ14" s="2"/>
    </row>
    <row r="15" spans="1:43" x14ac:dyDescent="0.3">
      <c r="A15" s="1">
        <v>1</v>
      </c>
      <c r="B15" s="1" t="s">
        <v>14</v>
      </c>
      <c r="C15" s="1" t="s">
        <v>48</v>
      </c>
      <c r="D15" s="1" t="s">
        <v>16</v>
      </c>
      <c r="E15" s="1" t="s">
        <v>22</v>
      </c>
      <c r="F15" s="1" t="s">
        <v>49</v>
      </c>
      <c r="G15" s="1" t="s">
        <v>50</v>
      </c>
      <c r="H15" s="1" t="s">
        <v>51</v>
      </c>
      <c r="I15" s="1" t="s">
        <v>49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7">
        <v>0</v>
      </c>
      <c r="AI15" s="7">
        <v>0</v>
      </c>
      <c r="AJ15" s="1">
        <v>0</v>
      </c>
    </row>
    <row r="16" spans="1:43" x14ac:dyDescent="0.3">
      <c r="A16" s="1">
        <v>2</v>
      </c>
      <c r="B16" s="1" t="s">
        <v>14</v>
      </c>
      <c r="C16" s="1" t="s">
        <v>48</v>
      </c>
      <c r="D16" s="1" t="s">
        <v>16</v>
      </c>
      <c r="E16" s="1" t="s">
        <v>17</v>
      </c>
      <c r="F16" s="1" t="s">
        <v>37</v>
      </c>
      <c r="G16" s="1" t="s">
        <v>52</v>
      </c>
      <c r="H16" s="1" t="s">
        <v>53</v>
      </c>
      <c r="I16" s="1" t="s">
        <v>21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7">
        <v>0</v>
      </c>
      <c r="AI16" s="7">
        <v>0</v>
      </c>
      <c r="AJ16" s="1">
        <v>0</v>
      </c>
    </row>
    <row r="17" spans="1:36" x14ac:dyDescent="0.3">
      <c r="A17" s="1">
        <v>3</v>
      </c>
      <c r="B17" s="1" t="s">
        <v>14</v>
      </c>
      <c r="C17" s="1" t="s">
        <v>48</v>
      </c>
      <c r="D17" s="1" t="s">
        <v>54</v>
      </c>
      <c r="E17" s="1" t="s">
        <v>17</v>
      </c>
      <c r="F17" s="1" t="s">
        <v>40</v>
      </c>
      <c r="G17" s="1" t="s">
        <v>55</v>
      </c>
      <c r="H17" s="1" t="s">
        <v>56</v>
      </c>
      <c r="I17" s="1" t="s">
        <v>21</v>
      </c>
      <c r="J17" s="1">
        <v>12</v>
      </c>
      <c r="K17" s="1">
        <v>771</v>
      </c>
      <c r="L17" s="1">
        <v>771</v>
      </c>
      <c r="M17" s="1">
        <v>50000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50000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7">
        <v>0</v>
      </c>
      <c r="AI17" s="7">
        <v>50000</v>
      </c>
      <c r="AJ17" s="1">
        <v>64</v>
      </c>
    </row>
    <row r="18" spans="1:36" x14ac:dyDescent="0.3">
      <c r="A18" s="1">
        <v>4</v>
      </c>
      <c r="B18" s="1" t="s">
        <v>14</v>
      </c>
      <c r="C18" s="1" t="s">
        <v>48</v>
      </c>
      <c r="D18" s="1" t="s">
        <v>16</v>
      </c>
      <c r="E18" s="1" t="s">
        <v>17</v>
      </c>
      <c r="F18" s="1" t="s">
        <v>37</v>
      </c>
      <c r="G18" s="1" t="s">
        <v>57</v>
      </c>
      <c r="H18" s="1" t="s">
        <v>58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7">
        <v>0</v>
      </c>
      <c r="AI18" s="7">
        <v>0</v>
      </c>
      <c r="AJ18" s="1">
        <v>0</v>
      </c>
    </row>
    <row r="19" spans="1:36" x14ac:dyDescent="0.3">
      <c r="A19" s="1">
        <v>5</v>
      </c>
      <c r="B19" s="1" t="s">
        <v>14</v>
      </c>
      <c r="C19" s="1" t="s">
        <v>48</v>
      </c>
      <c r="D19" s="1" t="s">
        <v>54</v>
      </c>
      <c r="E19" s="1" t="s">
        <v>17</v>
      </c>
      <c r="F19" s="1" t="s">
        <v>37</v>
      </c>
      <c r="G19" s="1" t="s">
        <v>38</v>
      </c>
      <c r="H19" s="1" t="s">
        <v>59</v>
      </c>
      <c r="I19" s="1" t="s">
        <v>21</v>
      </c>
      <c r="J19" s="1">
        <v>14</v>
      </c>
      <c r="K19" s="1">
        <v>827</v>
      </c>
      <c r="L19" s="1">
        <v>827</v>
      </c>
      <c r="M19" s="1">
        <v>120000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7">
        <v>120000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7">
        <v>0</v>
      </c>
      <c r="AI19" s="7">
        <v>120000</v>
      </c>
      <c r="AJ19" s="1">
        <v>145</v>
      </c>
    </row>
    <row r="20" spans="1:36" x14ac:dyDescent="0.3">
      <c r="A20" s="2"/>
      <c r="B20" s="2" t="s">
        <v>47</v>
      </c>
      <c r="C20" s="2" t="s">
        <v>48</v>
      </c>
      <c r="D20" s="2"/>
      <c r="E20" s="2"/>
      <c r="F20" s="2"/>
      <c r="G20" s="2"/>
      <c r="H20" s="2"/>
      <c r="I20" s="2"/>
      <c r="J20" s="2"/>
      <c r="K20" s="2">
        <v>1598</v>
      </c>
      <c r="L20" s="2">
        <v>1598</v>
      </c>
      <c r="M20" s="2">
        <v>170000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170000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170000</v>
      </c>
      <c r="AJ20" s="2"/>
    </row>
    <row r="21" spans="1:36" x14ac:dyDescent="0.3">
      <c r="A21" s="1">
        <v>1</v>
      </c>
      <c r="B21" s="1" t="s">
        <v>14</v>
      </c>
      <c r="C21" s="1" t="s">
        <v>60</v>
      </c>
      <c r="D21" s="1" t="s">
        <v>16</v>
      </c>
      <c r="E21" s="1" t="s">
        <v>17</v>
      </c>
      <c r="F21" s="1" t="s">
        <v>29</v>
      </c>
      <c r="G21" s="1" t="s">
        <v>61</v>
      </c>
      <c r="H21" s="1" t="s">
        <v>62</v>
      </c>
      <c r="I21" s="1" t="s">
        <v>26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7">
        <v>0</v>
      </c>
      <c r="AI21" s="7">
        <v>0</v>
      </c>
      <c r="AJ21" s="1">
        <v>0</v>
      </c>
    </row>
    <row r="22" spans="1:36" x14ac:dyDescent="0.3">
      <c r="A22" s="1">
        <v>2</v>
      </c>
      <c r="B22" s="1" t="s">
        <v>14</v>
      </c>
      <c r="C22" s="1" t="s">
        <v>60</v>
      </c>
      <c r="D22" s="1" t="s">
        <v>16</v>
      </c>
      <c r="E22" s="1" t="s">
        <v>17</v>
      </c>
      <c r="F22" s="1" t="s">
        <v>49</v>
      </c>
      <c r="G22" s="1" t="s">
        <v>63</v>
      </c>
      <c r="H22" s="1" t="s">
        <v>64</v>
      </c>
      <c r="I22" s="1" t="s">
        <v>49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7">
        <v>0</v>
      </c>
      <c r="AI22" s="7">
        <v>0</v>
      </c>
      <c r="AJ22" s="1">
        <v>0</v>
      </c>
    </row>
    <row r="23" spans="1:36" x14ac:dyDescent="0.3">
      <c r="A23" s="1">
        <v>3</v>
      </c>
      <c r="B23" s="1" t="s">
        <v>14</v>
      </c>
      <c r="C23" s="1" t="s">
        <v>60</v>
      </c>
      <c r="D23" s="1" t="s">
        <v>16</v>
      </c>
      <c r="E23" s="1" t="s">
        <v>17</v>
      </c>
      <c r="F23" s="1" t="s">
        <v>49</v>
      </c>
      <c r="G23" s="1" t="s">
        <v>63</v>
      </c>
      <c r="H23" s="1" t="s">
        <v>65</v>
      </c>
      <c r="I23" s="1" t="s">
        <v>49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7">
        <v>0</v>
      </c>
      <c r="AI23" s="7">
        <v>0</v>
      </c>
      <c r="AJ23" s="1">
        <v>0</v>
      </c>
    </row>
    <row r="24" spans="1:36" x14ac:dyDescent="0.3">
      <c r="A24" s="1">
        <v>4</v>
      </c>
      <c r="B24" s="1" t="s">
        <v>14</v>
      </c>
      <c r="C24" s="1" t="s">
        <v>60</v>
      </c>
      <c r="D24" s="1" t="s">
        <v>16</v>
      </c>
      <c r="E24" s="1" t="s">
        <v>17</v>
      </c>
      <c r="F24" s="1" t="s">
        <v>29</v>
      </c>
      <c r="G24" s="1" t="s">
        <v>61</v>
      </c>
      <c r="H24" s="1" t="s">
        <v>66</v>
      </c>
      <c r="I24" s="1" t="s">
        <v>26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7">
        <v>0</v>
      </c>
      <c r="AI24" s="7">
        <v>0</v>
      </c>
      <c r="AJ24" s="1">
        <v>0</v>
      </c>
    </row>
    <row r="25" spans="1:36" x14ac:dyDescent="0.3">
      <c r="A25" s="1">
        <v>5</v>
      </c>
      <c r="B25" s="1" t="s">
        <v>14</v>
      </c>
      <c r="C25" s="1" t="s">
        <v>60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67</v>
      </c>
      <c r="I25" s="1" t="s">
        <v>21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7">
        <v>0</v>
      </c>
      <c r="AI25" s="7">
        <v>0</v>
      </c>
      <c r="AJ25" s="1">
        <v>0</v>
      </c>
    </row>
    <row r="26" spans="1:36" x14ac:dyDescent="0.3">
      <c r="A26" s="1">
        <v>6</v>
      </c>
      <c r="B26" s="1" t="s">
        <v>14</v>
      </c>
      <c r="C26" s="1" t="s">
        <v>60</v>
      </c>
      <c r="D26" s="1" t="s">
        <v>16</v>
      </c>
      <c r="E26" s="1" t="s">
        <v>17</v>
      </c>
      <c r="F26" s="1" t="s">
        <v>29</v>
      </c>
      <c r="G26" s="1" t="s">
        <v>61</v>
      </c>
      <c r="H26" s="1" t="s">
        <v>68</v>
      </c>
      <c r="I26" s="1" t="s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7">
        <v>0</v>
      </c>
      <c r="AI26" s="7">
        <v>0</v>
      </c>
      <c r="AJ26" s="1">
        <v>0</v>
      </c>
    </row>
    <row r="27" spans="1:36" x14ac:dyDescent="0.3">
      <c r="A27" s="1">
        <v>7</v>
      </c>
      <c r="B27" s="1" t="s">
        <v>14</v>
      </c>
      <c r="C27" s="1" t="s">
        <v>60</v>
      </c>
      <c r="D27" s="1" t="s">
        <v>16</v>
      </c>
      <c r="E27" s="1" t="s">
        <v>17</v>
      </c>
      <c r="F27" s="1" t="s">
        <v>18</v>
      </c>
      <c r="G27" s="1" t="s">
        <v>69</v>
      </c>
      <c r="H27" s="1" t="s">
        <v>70</v>
      </c>
      <c r="I27" s="1" t="s">
        <v>21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7">
        <v>0</v>
      </c>
      <c r="AI27" s="7">
        <v>0</v>
      </c>
      <c r="AJ27" s="1">
        <v>0</v>
      </c>
    </row>
    <row r="28" spans="1:36" x14ac:dyDescent="0.3">
      <c r="A28" s="1">
        <v>8</v>
      </c>
      <c r="B28" s="1" t="s">
        <v>14</v>
      </c>
      <c r="C28" s="1" t="s">
        <v>60</v>
      </c>
      <c r="D28" s="1" t="s">
        <v>16</v>
      </c>
      <c r="E28" s="1" t="s">
        <v>17</v>
      </c>
      <c r="F28" s="1" t="s">
        <v>29</v>
      </c>
      <c r="G28" s="1" t="s">
        <v>61</v>
      </c>
      <c r="H28" s="1" t="s">
        <v>71</v>
      </c>
      <c r="I28" s="1" t="s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>
        <v>0</v>
      </c>
      <c r="AI28" s="7">
        <v>0</v>
      </c>
      <c r="AJ28" s="1">
        <v>0</v>
      </c>
    </row>
    <row r="29" spans="1:36" x14ac:dyDescent="0.3">
      <c r="A29" s="1">
        <v>9</v>
      </c>
      <c r="B29" s="1" t="s">
        <v>14</v>
      </c>
      <c r="C29" s="1" t="s">
        <v>60</v>
      </c>
      <c r="D29" s="1" t="s">
        <v>16</v>
      </c>
      <c r="E29" s="1" t="s">
        <v>17</v>
      </c>
      <c r="F29" s="1" t="s">
        <v>18</v>
      </c>
      <c r="G29" s="1" t="s">
        <v>69</v>
      </c>
      <c r="H29" s="1" t="s">
        <v>72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>
        <v>0</v>
      </c>
      <c r="AI29" s="7">
        <v>0</v>
      </c>
      <c r="AJ29" s="1">
        <v>0</v>
      </c>
    </row>
    <row r="30" spans="1:36" x14ac:dyDescent="0.3">
      <c r="A30" s="1">
        <v>10</v>
      </c>
      <c r="B30" s="1" t="s">
        <v>14</v>
      </c>
      <c r="C30" s="1" t="s">
        <v>60</v>
      </c>
      <c r="D30" s="1" t="s">
        <v>16</v>
      </c>
      <c r="E30" s="1" t="s">
        <v>17</v>
      </c>
      <c r="F30" s="1" t="s">
        <v>29</v>
      </c>
      <c r="G30" s="1" t="s">
        <v>61</v>
      </c>
      <c r="H30" s="1" t="s">
        <v>73</v>
      </c>
      <c r="I30" s="1" t="s">
        <v>26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7">
        <v>0</v>
      </c>
      <c r="AI30" s="7">
        <v>0</v>
      </c>
      <c r="AJ30" s="1">
        <v>0</v>
      </c>
    </row>
    <row r="31" spans="1:36" x14ac:dyDescent="0.3">
      <c r="A31" s="1">
        <v>11</v>
      </c>
      <c r="B31" s="1" t="s">
        <v>14</v>
      </c>
      <c r="C31" s="1" t="s">
        <v>60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74</v>
      </c>
      <c r="I31" s="1" t="s">
        <v>21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7">
        <v>0</v>
      </c>
      <c r="AI31" s="7">
        <v>0</v>
      </c>
      <c r="AJ31" s="1">
        <v>0</v>
      </c>
    </row>
    <row r="32" spans="1:36" x14ac:dyDescent="0.3">
      <c r="A32" s="1">
        <v>12</v>
      </c>
      <c r="B32" s="1" t="s">
        <v>14</v>
      </c>
      <c r="C32" s="1" t="s">
        <v>60</v>
      </c>
      <c r="D32" s="1" t="s">
        <v>16</v>
      </c>
      <c r="E32" s="1" t="s">
        <v>32</v>
      </c>
      <c r="F32" s="1" t="s">
        <v>75</v>
      </c>
      <c r="G32" s="1" t="s">
        <v>76</v>
      </c>
      <c r="H32" s="1" t="s">
        <v>77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7">
        <v>0</v>
      </c>
      <c r="AI32" s="7">
        <v>0</v>
      </c>
      <c r="AJ32" s="1">
        <v>0</v>
      </c>
    </row>
    <row r="33" spans="1:36" x14ac:dyDescent="0.3">
      <c r="A33" s="1">
        <v>13</v>
      </c>
      <c r="B33" s="1" t="s">
        <v>14</v>
      </c>
      <c r="C33" s="1" t="s">
        <v>60</v>
      </c>
      <c r="D33" s="1" t="s">
        <v>78</v>
      </c>
      <c r="E33" s="1" t="s">
        <v>17</v>
      </c>
      <c r="F33" s="1" t="s">
        <v>29</v>
      </c>
      <c r="G33" s="1" t="s">
        <v>79</v>
      </c>
      <c r="H33" s="1" t="s">
        <v>80</v>
      </c>
      <c r="I33" s="1" t="s">
        <v>26</v>
      </c>
      <c r="J33" s="1">
        <v>25</v>
      </c>
      <c r="K33" s="1">
        <v>3568</v>
      </c>
      <c r="L33" s="1">
        <v>3568</v>
      </c>
      <c r="M33" s="1">
        <v>403000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403000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7">
        <v>0</v>
      </c>
      <c r="AI33" s="7">
        <v>403000</v>
      </c>
      <c r="AJ33" s="1">
        <v>112</v>
      </c>
    </row>
    <row r="34" spans="1:36" x14ac:dyDescent="0.3">
      <c r="A34" s="1">
        <v>14</v>
      </c>
      <c r="B34" s="1" t="s">
        <v>14</v>
      </c>
      <c r="C34" s="1" t="s">
        <v>60</v>
      </c>
      <c r="D34" s="1" t="s">
        <v>81</v>
      </c>
      <c r="E34" s="1" t="s">
        <v>17</v>
      </c>
      <c r="F34" s="1" t="s">
        <v>29</v>
      </c>
      <c r="G34" s="1" t="s">
        <v>61</v>
      </c>
      <c r="H34" s="1" t="s">
        <v>82</v>
      </c>
      <c r="I34" s="1" t="s">
        <v>26</v>
      </c>
      <c r="J34" s="1">
        <v>23</v>
      </c>
      <c r="K34" s="1">
        <v>4257</v>
      </c>
      <c r="L34" s="1">
        <v>4257</v>
      </c>
      <c r="M34" s="1">
        <v>429000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429000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7">
        <v>0</v>
      </c>
      <c r="AI34" s="7">
        <v>429000</v>
      </c>
      <c r="AJ34" s="1">
        <v>100</v>
      </c>
    </row>
    <row r="35" spans="1:36" x14ac:dyDescent="0.3">
      <c r="A35" s="1">
        <v>15</v>
      </c>
      <c r="B35" s="1" t="s">
        <v>14</v>
      </c>
      <c r="C35" s="1" t="s">
        <v>60</v>
      </c>
      <c r="D35" s="1" t="s">
        <v>16</v>
      </c>
      <c r="E35" s="1" t="s">
        <v>17</v>
      </c>
      <c r="F35" s="1" t="s">
        <v>37</v>
      </c>
      <c r="G35" s="1" t="s">
        <v>83</v>
      </c>
      <c r="H35" s="1" t="s">
        <v>84</v>
      </c>
      <c r="I35" s="1" t="s">
        <v>49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>
        <v>0</v>
      </c>
      <c r="AI35" s="7">
        <v>0</v>
      </c>
      <c r="AJ35" s="1">
        <v>0</v>
      </c>
    </row>
    <row r="36" spans="1:36" x14ac:dyDescent="0.3">
      <c r="A36" s="1">
        <v>16</v>
      </c>
      <c r="B36" s="1" t="s">
        <v>14</v>
      </c>
      <c r="C36" s="1" t="s">
        <v>60</v>
      </c>
      <c r="D36" s="1" t="s">
        <v>16</v>
      </c>
      <c r="E36" s="1" t="s">
        <v>17</v>
      </c>
      <c r="F36" s="1" t="s">
        <v>29</v>
      </c>
      <c r="G36" s="1" t="s">
        <v>85</v>
      </c>
      <c r="H36" s="1" t="s">
        <v>86</v>
      </c>
      <c r="I36" s="1" t="s">
        <v>26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7">
        <v>0</v>
      </c>
      <c r="AI36" s="7">
        <v>0</v>
      </c>
      <c r="AJ36" s="1">
        <v>0</v>
      </c>
    </row>
    <row r="37" spans="1:36" x14ac:dyDescent="0.3">
      <c r="A37" s="1">
        <v>17</v>
      </c>
      <c r="B37" s="1" t="s">
        <v>14</v>
      </c>
      <c r="C37" s="1" t="s">
        <v>60</v>
      </c>
      <c r="D37" s="1" t="s">
        <v>87</v>
      </c>
      <c r="E37" s="1" t="s">
        <v>17</v>
      </c>
      <c r="F37" s="1" t="s">
        <v>49</v>
      </c>
      <c r="G37" s="1" t="s">
        <v>88</v>
      </c>
      <c r="H37" s="1" t="s">
        <v>89</v>
      </c>
      <c r="I37" s="1" t="s">
        <v>49</v>
      </c>
      <c r="J37" s="1">
        <v>13</v>
      </c>
      <c r="K37" s="1">
        <v>732</v>
      </c>
      <c r="L37" s="1">
        <v>732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7">
        <v>0</v>
      </c>
      <c r="AI37" s="7">
        <v>0</v>
      </c>
      <c r="AJ37" s="1">
        <v>0</v>
      </c>
    </row>
    <row r="38" spans="1:36" x14ac:dyDescent="0.3">
      <c r="A38" s="1">
        <v>18</v>
      </c>
      <c r="B38" s="1" t="s">
        <v>14</v>
      </c>
      <c r="C38" s="1" t="s">
        <v>60</v>
      </c>
      <c r="D38" s="1" t="s">
        <v>90</v>
      </c>
      <c r="E38" s="1" t="s">
        <v>17</v>
      </c>
      <c r="F38" s="1" t="s">
        <v>49</v>
      </c>
      <c r="G38" s="1" t="s">
        <v>88</v>
      </c>
      <c r="H38" s="1" t="s">
        <v>91</v>
      </c>
      <c r="I38" s="1" t="s">
        <v>49</v>
      </c>
      <c r="J38" s="1">
        <v>20</v>
      </c>
      <c r="K38" s="1">
        <v>1142</v>
      </c>
      <c r="L38" s="1">
        <v>1142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7">
        <v>0</v>
      </c>
      <c r="AI38" s="7">
        <v>0</v>
      </c>
      <c r="AJ38" s="1">
        <v>0</v>
      </c>
    </row>
    <row r="39" spans="1:36" x14ac:dyDescent="0.3">
      <c r="A39" s="1">
        <v>19</v>
      </c>
      <c r="B39" s="1" t="s">
        <v>14</v>
      </c>
      <c r="C39" s="1" t="s">
        <v>60</v>
      </c>
      <c r="D39" s="1" t="s">
        <v>92</v>
      </c>
      <c r="E39" s="1" t="s">
        <v>17</v>
      </c>
      <c r="F39" s="1" t="s">
        <v>49</v>
      </c>
      <c r="G39" s="1" t="s">
        <v>88</v>
      </c>
      <c r="H39" s="1" t="s">
        <v>93</v>
      </c>
      <c r="I39" s="1" t="s">
        <v>49</v>
      </c>
      <c r="J39" s="1">
        <v>22</v>
      </c>
      <c r="K39" s="1">
        <v>1843</v>
      </c>
      <c r="L39" s="1">
        <v>1843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7">
        <v>0</v>
      </c>
      <c r="AI39" s="7">
        <v>0</v>
      </c>
      <c r="AJ39" s="1">
        <v>0</v>
      </c>
    </row>
    <row r="40" spans="1:36" x14ac:dyDescent="0.3">
      <c r="A40" s="1">
        <v>20</v>
      </c>
      <c r="B40" s="1" t="s">
        <v>14</v>
      </c>
      <c r="C40" s="1" t="s">
        <v>60</v>
      </c>
      <c r="D40" s="1" t="s">
        <v>94</v>
      </c>
      <c r="E40" s="1" t="s">
        <v>17</v>
      </c>
      <c r="F40" s="1" t="s">
        <v>49</v>
      </c>
      <c r="G40" s="1" t="s">
        <v>88</v>
      </c>
      <c r="H40" s="1" t="s">
        <v>95</v>
      </c>
      <c r="I40" s="1" t="s">
        <v>49</v>
      </c>
      <c r="J40" s="1">
        <v>13</v>
      </c>
      <c r="K40" s="1">
        <v>1418</v>
      </c>
      <c r="L40" s="1">
        <v>1418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7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7">
        <v>0</v>
      </c>
      <c r="AI40" s="7">
        <v>0</v>
      </c>
      <c r="AJ40" s="1">
        <v>0</v>
      </c>
    </row>
    <row r="41" spans="1:36" x14ac:dyDescent="0.3">
      <c r="A41" s="1">
        <v>21</v>
      </c>
      <c r="B41" s="1" t="s">
        <v>14</v>
      </c>
      <c r="C41" s="1" t="s">
        <v>60</v>
      </c>
      <c r="D41" s="1" t="s">
        <v>96</v>
      </c>
      <c r="E41" s="1" t="s">
        <v>17</v>
      </c>
      <c r="F41" s="1" t="s">
        <v>29</v>
      </c>
      <c r="G41" s="1" t="s">
        <v>30</v>
      </c>
      <c r="H41" s="1" t="s">
        <v>97</v>
      </c>
      <c r="I41" s="1" t="s">
        <v>26</v>
      </c>
      <c r="J41" s="1">
        <v>22</v>
      </c>
      <c r="K41" s="1">
        <v>2474</v>
      </c>
      <c r="L41" s="1">
        <v>2474</v>
      </c>
      <c r="M41" s="1">
        <v>300000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7">
        <v>300000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7">
        <v>0</v>
      </c>
      <c r="AI41" s="7">
        <v>300000</v>
      </c>
      <c r="AJ41" s="1">
        <v>121</v>
      </c>
    </row>
    <row r="42" spans="1:36" x14ac:dyDescent="0.3">
      <c r="A42" s="1">
        <v>22</v>
      </c>
      <c r="B42" s="1" t="s">
        <v>14</v>
      </c>
      <c r="C42" s="1" t="s">
        <v>60</v>
      </c>
      <c r="D42" s="1" t="s">
        <v>16</v>
      </c>
      <c r="E42" s="1" t="s">
        <v>17</v>
      </c>
      <c r="F42" s="1" t="s">
        <v>29</v>
      </c>
      <c r="G42" s="1" t="s">
        <v>98</v>
      </c>
      <c r="H42" s="1" t="s">
        <v>99</v>
      </c>
      <c r="I42" s="1" t="s">
        <v>26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7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7">
        <v>0</v>
      </c>
      <c r="AI42" s="7">
        <v>0</v>
      </c>
      <c r="AJ42" s="1">
        <v>0</v>
      </c>
    </row>
    <row r="43" spans="1:36" x14ac:dyDescent="0.3">
      <c r="A43" s="1">
        <v>23</v>
      </c>
      <c r="B43" s="1" t="s">
        <v>14</v>
      </c>
      <c r="C43" s="1" t="s">
        <v>60</v>
      </c>
      <c r="D43" s="1" t="s">
        <v>100</v>
      </c>
      <c r="E43" s="1" t="s">
        <v>17</v>
      </c>
      <c r="F43" s="1" t="s">
        <v>49</v>
      </c>
      <c r="G43" s="1" t="s">
        <v>101</v>
      </c>
      <c r="H43" s="1" t="s">
        <v>102</v>
      </c>
      <c r="I43" s="1" t="s">
        <v>49</v>
      </c>
      <c r="J43" s="1">
        <v>23</v>
      </c>
      <c r="K43" s="1">
        <v>2767</v>
      </c>
      <c r="L43" s="1">
        <v>2767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7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7">
        <v>0</v>
      </c>
      <c r="AI43" s="7">
        <v>0</v>
      </c>
      <c r="AJ43" s="1">
        <v>0</v>
      </c>
    </row>
    <row r="44" spans="1:36" x14ac:dyDescent="0.3">
      <c r="A44" s="1">
        <v>24</v>
      </c>
      <c r="B44" s="1" t="s">
        <v>14</v>
      </c>
      <c r="C44" s="1" t="s">
        <v>60</v>
      </c>
      <c r="D44" s="1" t="s">
        <v>103</v>
      </c>
      <c r="E44" s="1" t="s">
        <v>17</v>
      </c>
      <c r="F44" s="1" t="s">
        <v>18</v>
      </c>
      <c r="G44" s="1" t="s">
        <v>104</v>
      </c>
      <c r="H44" s="1" t="s">
        <v>105</v>
      </c>
      <c r="I44" s="1" t="s">
        <v>21</v>
      </c>
      <c r="J44" s="1">
        <v>21</v>
      </c>
      <c r="K44" s="1">
        <v>1668</v>
      </c>
      <c r="L44" s="1">
        <v>1668</v>
      </c>
      <c r="M44" s="1">
        <v>225000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7">
        <v>225000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7">
        <v>0</v>
      </c>
      <c r="AI44" s="7">
        <v>225000</v>
      </c>
      <c r="AJ44" s="1">
        <v>134</v>
      </c>
    </row>
    <row r="45" spans="1:36" x14ac:dyDescent="0.3">
      <c r="A45" s="1">
        <v>25</v>
      </c>
      <c r="B45" s="1" t="s">
        <v>14</v>
      </c>
      <c r="C45" s="1" t="s">
        <v>60</v>
      </c>
      <c r="D45" s="1" t="s">
        <v>106</v>
      </c>
      <c r="E45" s="1" t="s">
        <v>17</v>
      </c>
      <c r="F45" s="1" t="s">
        <v>18</v>
      </c>
      <c r="G45" s="1" t="s">
        <v>107</v>
      </c>
      <c r="H45" s="1" t="s">
        <v>108</v>
      </c>
      <c r="I45" s="1" t="s">
        <v>21</v>
      </c>
      <c r="J45" s="1">
        <v>8</v>
      </c>
      <c r="K45" s="1">
        <v>689</v>
      </c>
      <c r="L45" s="1">
        <v>689</v>
      </c>
      <c r="M45" s="1">
        <v>40000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7">
        <v>40000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7">
        <v>0</v>
      </c>
      <c r="AI45" s="7">
        <v>40000</v>
      </c>
      <c r="AJ45" s="1">
        <v>58</v>
      </c>
    </row>
    <row r="46" spans="1:36" x14ac:dyDescent="0.3">
      <c r="A46" s="1">
        <v>26</v>
      </c>
      <c r="B46" s="1" t="s">
        <v>14</v>
      </c>
      <c r="C46" s="1" t="s">
        <v>60</v>
      </c>
      <c r="D46" s="1" t="s">
        <v>109</v>
      </c>
      <c r="E46" s="1" t="s">
        <v>17</v>
      </c>
      <c r="F46" s="1" t="s">
        <v>18</v>
      </c>
      <c r="G46" s="1" t="s">
        <v>107</v>
      </c>
      <c r="H46" s="1" t="s">
        <v>110</v>
      </c>
      <c r="I46" s="1" t="s">
        <v>21</v>
      </c>
      <c r="J46" s="1">
        <v>21</v>
      </c>
      <c r="K46" s="1">
        <v>2885</v>
      </c>
      <c r="L46" s="1">
        <v>2885</v>
      </c>
      <c r="M46" s="1">
        <v>285000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7">
        <v>285000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7">
        <v>0</v>
      </c>
      <c r="AI46" s="7">
        <v>285000</v>
      </c>
      <c r="AJ46" s="1">
        <v>98</v>
      </c>
    </row>
    <row r="47" spans="1:36" x14ac:dyDescent="0.3">
      <c r="A47" s="1">
        <v>27</v>
      </c>
      <c r="B47" s="1" t="s">
        <v>14</v>
      </c>
      <c r="C47" s="1" t="s">
        <v>60</v>
      </c>
      <c r="D47" s="1" t="s">
        <v>111</v>
      </c>
      <c r="E47" s="1" t="s">
        <v>17</v>
      </c>
      <c r="F47" s="1" t="s">
        <v>40</v>
      </c>
      <c r="G47" s="1" t="s">
        <v>55</v>
      </c>
      <c r="H47" s="1" t="s">
        <v>112</v>
      </c>
      <c r="I47" s="1" t="s">
        <v>21</v>
      </c>
      <c r="J47" s="1">
        <v>22</v>
      </c>
      <c r="K47" s="1">
        <v>5089</v>
      </c>
      <c r="L47" s="1">
        <v>5089</v>
      </c>
      <c r="M47" s="1">
        <v>567000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7">
        <v>567000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7">
        <v>0</v>
      </c>
      <c r="AI47" s="7">
        <v>567000</v>
      </c>
      <c r="AJ47" s="1">
        <v>111</v>
      </c>
    </row>
    <row r="48" spans="1:36" x14ac:dyDescent="0.3">
      <c r="A48" s="1">
        <v>28</v>
      </c>
      <c r="B48" s="1" t="s">
        <v>14</v>
      </c>
      <c r="C48" s="1" t="s">
        <v>60</v>
      </c>
      <c r="D48" s="1" t="s">
        <v>113</v>
      </c>
      <c r="E48" s="1" t="s">
        <v>17</v>
      </c>
      <c r="F48" s="1" t="s">
        <v>29</v>
      </c>
      <c r="G48" s="1" t="s">
        <v>61</v>
      </c>
      <c r="H48" s="1" t="s">
        <v>114</v>
      </c>
      <c r="I48" s="1" t="s">
        <v>26</v>
      </c>
      <c r="J48" s="1">
        <v>24</v>
      </c>
      <c r="K48" s="1">
        <v>3864</v>
      </c>
      <c r="L48" s="1">
        <v>3864</v>
      </c>
      <c r="M48" s="1">
        <v>420000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7">
        <v>420000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7">
        <v>0</v>
      </c>
      <c r="AI48" s="7">
        <v>420000</v>
      </c>
      <c r="AJ48" s="1">
        <v>108</v>
      </c>
    </row>
    <row r="49" spans="1:36" x14ac:dyDescent="0.3">
      <c r="A49" s="1">
        <v>29</v>
      </c>
      <c r="B49" s="1" t="s">
        <v>14</v>
      </c>
      <c r="C49" s="1" t="s">
        <v>60</v>
      </c>
      <c r="D49" s="1" t="s">
        <v>115</v>
      </c>
      <c r="E49" s="1" t="s">
        <v>17</v>
      </c>
      <c r="F49" s="1" t="s">
        <v>29</v>
      </c>
      <c r="G49" s="1" t="s">
        <v>61</v>
      </c>
      <c r="H49" s="1" t="s">
        <v>116</v>
      </c>
      <c r="I49" s="1" t="s">
        <v>26</v>
      </c>
      <c r="J49" s="1">
        <v>23</v>
      </c>
      <c r="K49" s="1">
        <v>2469</v>
      </c>
      <c r="L49" s="1">
        <v>2429</v>
      </c>
      <c r="M49" s="1">
        <v>330000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7">
        <v>330000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7">
        <v>0</v>
      </c>
      <c r="AI49" s="7">
        <v>330000</v>
      </c>
      <c r="AJ49" s="1">
        <v>133</v>
      </c>
    </row>
    <row r="50" spans="1:36" x14ac:dyDescent="0.3">
      <c r="A50" s="1">
        <v>30</v>
      </c>
      <c r="B50" s="1" t="s">
        <v>14</v>
      </c>
      <c r="C50" s="1" t="s">
        <v>60</v>
      </c>
      <c r="D50" s="1" t="s">
        <v>117</v>
      </c>
      <c r="E50" s="1" t="s">
        <v>32</v>
      </c>
      <c r="F50" s="1" t="s">
        <v>118</v>
      </c>
      <c r="G50" s="1" t="s">
        <v>119</v>
      </c>
      <c r="H50" s="1" t="s">
        <v>120</v>
      </c>
      <c r="I50" s="1" t="s">
        <v>26</v>
      </c>
      <c r="J50" s="1">
        <v>2</v>
      </c>
      <c r="K50" s="1">
        <v>63</v>
      </c>
      <c r="L50" s="1">
        <v>63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7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7">
        <v>0</v>
      </c>
      <c r="AI50" s="7">
        <v>0</v>
      </c>
      <c r="AJ50" s="1">
        <v>0</v>
      </c>
    </row>
    <row r="51" spans="1:36" x14ac:dyDescent="0.3">
      <c r="A51" s="1">
        <v>31</v>
      </c>
      <c r="B51" s="1" t="s">
        <v>14</v>
      </c>
      <c r="C51" s="1" t="s">
        <v>60</v>
      </c>
      <c r="D51" s="1" t="s">
        <v>16</v>
      </c>
      <c r="E51" s="1" t="s">
        <v>17</v>
      </c>
      <c r="F51" s="1" t="s">
        <v>37</v>
      </c>
      <c r="G51" s="1" t="s">
        <v>121</v>
      </c>
      <c r="H51" s="1" t="s">
        <v>122</v>
      </c>
      <c r="I51" s="1" t="s">
        <v>21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7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7">
        <v>0</v>
      </c>
      <c r="AI51" s="7">
        <v>0</v>
      </c>
      <c r="AJ51" s="1">
        <v>0</v>
      </c>
    </row>
    <row r="52" spans="1:36" x14ac:dyDescent="0.3">
      <c r="A52" s="1">
        <v>32</v>
      </c>
      <c r="B52" s="1" t="s">
        <v>14</v>
      </c>
      <c r="C52" s="1" t="s">
        <v>60</v>
      </c>
      <c r="D52" s="1" t="s">
        <v>16</v>
      </c>
      <c r="E52" s="1" t="s">
        <v>17</v>
      </c>
      <c r="F52" s="1" t="s">
        <v>40</v>
      </c>
      <c r="G52" s="1" t="s">
        <v>123</v>
      </c>
      <c r="H52" s="1" t="s">
        <v>124</v>
      </c>
      <c r="I52" s="1" t="s">
        <v>21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7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7">
        <v>0</v>
      </c>
      <c r="AI52" s="7">
        <v>0</v>
      </c>
      <c r="AJ52" s="1">
        <v>0</v>
      </c>
    </row>
    <row r="53" spans="1:36" x14ac:dyDescent="0.3">
      <c r="A53" s="1">
        <v>33</v>
      </c>
      <c r="B53" s="1" t="s">
        <v>14</v>
      </c>
      <c r="C53" s="1" t="s">
        <v>60</v>
      </c>
      <c r="D53" s="1" t="s">
        <v>16</v>
      </c>
      <c r="E53" s="1" t="s">
        <v>17</v>
      </c>
      <c r="F53" s="1" t="s">
        <v>37</v>
      </c>
      <c r="G53" s="1" t="s">
        <v>121</v>
      </c>
      <c r="H53" s="1" t="s">
        <v>125</v>
      </c>
      <c r="I53" s="1" t="s">
        <v>26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7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7">
        <v>0</v>
      </c>
      <c r="AI53" s="7">
        <v>0</v>
      </c>
      <c r="AJ53" s="1">
        <v>0</v>
      </c>
    </row>
    <row r="54" spans="1:36" x14ac:dyDescent="0.3">
      <c r="A54" s="1">
        <v>34</v>
      </c>
      <c r="B54" s="1" t="s">
        <v>14</v>
      </c>
      <c r="C54" s="1" t="s">
        <v>60</v>
      </c>
      <c r="D54" s="1" t="s">
        <v>126</v>
      </c>
      <c r="E54" s="1" t="s">
        <v>17</v>
      </c>
      <c r="F54" s="1" t="s">
        <v>49</v>
      </c>
      <c r="G54" s="1" t="s">
        <v>101</v>
      </c>
      <c r="H54" s="1" t="s">
        <v>127</v>
      </c>
      <c r="I54" s="1" t="s">
        <v>49</v>
      </c>
      <c r="J54" s="1">
        <v>23</v>
      </c>
      <c r="K54" s="1">
        <v>1872</v>
      </c>
      <c r="L54" s="1">
        <v>1828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7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7">
        <v>0</v>
      </c>
      <c r="AI54" s="7">
        <v>0</v>
      </c>
      <c r="AJ54" s="1">
        <v>0</v>
      </c>
    </row>
    <row r="55" spans="1:36" x14ac:dyDescent="0.3">
      <c r="A55" s="1">
        <v>35</v>
      </c>
      <c r="B55" s="1" t="s">
        <v>14</v>
      </c>
      <c r="C55" s="1" t="s">
        <v>60</v>
      </c>
      <c r="D55" s="1" t="s">
        <v>128</v>
      </c>
      <c r="E55" s="1" t="s">
        <v>17</v>
      </c>
      <c r="F55" s="1" t="s">
        <v>29</v>
      </c>
      <c r="G55" s="1" t="s">
        <v>129</v>
      </c>
      <c r="H55" s="1" t="s">
        <v>130</v>
      </c>
      <c r="I55" s="1" t="s">
        <v>21</v>
      </c>
      <c r="J55" s="1">
        <v>24</v>
      </c>
      <c r="K55" s="1">
        <v>1931</v>
      </c>
      <c r="L55" s="1">
        <v>1919</v>
      </c>
      <c r="M55" s="1">
        <v>300000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7">
        <v>300000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7">
        <v>0</v>
      </c>
      <c r="AI55" s="7">
        <v>300000</v>
      </c>
      <c r="AJ55" s="1">
        <v>155</v>
      </c>
    </row>
    <row r="56" spans="1:36" x14ac:dyDescent="0.3">
      <c r="A56" s="1">
        <v>36</v>
      </c>
      <c r="B56" s="1" t="s">
        <v>14</v>
      </c>
      <c r="C56" s="1" t="s">
        <v>60</v>
      </c>
      <c r="D56" s="1" t="s">
        <v>131</v>
      </c>
      <c r="E56" s="1" t="s">
        <v>17</v>
      </c>
      <c r="F56" s="1" t="s">
        <v>29</v>
      </c>
      <c r="G56" s="1" t="s">
        <v>129</v>
      </c>
      <c r="H56" s="1" t="s">
        <v>132</v>
      </c>
      <c r="I56" s="1" t="s">
        <v>21</v>
      </c>
      <c r="J56" s="1">
        <v>25</v>
      </c>
      <c r="K56" s="1">
        <v>3720</v>
      </c>
      <c r="L56" s="1">
        <v>3720</v>
      </c>
      <c r="M56" s="1">
        <v>563507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7">
        <v>563507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>
        <v>0</v>
      </c>
      <c r="AI56" s="7">
        <v>563507</v>
      </c>
      <c r="AJ56" s="1">
        <v>151</v>
      </c>
    </row>
    <row r="57" spans="1:36" x14ac:dyDescent="0.3">
      <c r="A57" s="1">
        <v>37</v>
      </c>
      <c r="B57" s="1" t="s">
        <v>14</v>
      </c>
      <c r="C57" s="1" t="s">
        <v>60</v>
      </c>
      <c r="D57" s="1" t="s">
        <v>16</v>
      </c>
      <c r="E57" s="1" t="s">
        <v>17</v>
      </c>
      <c r="F57" s="1" t="s">
        <v>29</v>
      </c>
      <c r="G57" s="1" t="s">
        <v>85</v>
      </c>
      <c r="H57" s="1" t="s">
        <v>133</v>
      </c>
      <c r="I57" s="1" t="s">
        <v>26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7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7">
        <v>0</v>
      </c>
      <c r="AI57" s="7">
        <v>0</v>
      </c>
      <c r="AJ57" s="1">
        <v>0</v>
      </c>
    </row>
    <row r="58" spans="1:36" x14ac:dyDescent="0.3">
      <c r="A58" s="1">
        <v>38</v>
      </c>
      <c r="B58" s="1" t="s">
        <v>14</v>
      </c>
      <c r="C58" s="1" t="s">
        <v>60</v>
      </c>
      <c r="D58" s="1" t="s">
        <v>134</v>
      </c>
      <c r="E58" s="1" t="s">
        <v>17</v>
      </c>
      <c r="F58" s="1" t="s">
        <v>29</v>
      </c>
      <c r="G58" s="1" t="s">
        <v>61</v>
      </c>
      <c r="H58" s="1" t="s">
        <v>135</v>
      </c>
      <c r="I58" s="1" t="s">
        <v>26</v>
      </c>
      <c r="J58" s="1">
        <v>24</v>
      </c>
      <c r="K58" s="1">
        <v>3111</v>
      </c>
      <c r="L58" s="1">
        <v>3111</v>
      </c>
      <c r="M58" s="1">
        <v>371000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7">
        <v>371000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7">
        <v>0</v>
      </c>
      <c r="AI58" s="7">
        <v>371000</v>
      </c>
      <c r="AJ58" s="1">
        <v>119</v>
      </c>
    </row>
    <row r="59" spans="1:36" x14ac:dyDescent="0.3">
      <c r="A59" s="1">
        <v>39</v>
      </c>
      <c r="B59" s="1" t="s">
        <v>14</v>
      </c>
      <c r="C59" s="1" t="s">
        <v>60</v>
      </c>
      <c r="D59" s="1" t="s">
        <v>136</v>
      </c>
      <c r="E59" s="1" t="s">
        <v>32</v>
      </c>
      <c r="F59" s="1" t="s">
        <v>29</v>
      </c>
      <c r="G59" s="1" t="s">
        <v>33</v>
      </c>
      <c r="H59" s="1" t="s">
        <v>137</v>
      </c>
      <c r="I59" s="1" t="s">
        <v>26</v>
      </c>
      <c r="J59" s="1">
        <v>17</v>
      </c>
      <c r="K59" s="1">
        <v>2462</v>
      </c>
      <c r="L59" s="1">
        <v>2462</v>
      </c>
      <c r="M59" s="1">
        <v>260000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7">
        <v>260000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7">
        <v>0</v>
      </c>
      <c r="AI59" s="7">
        <v>260000</v>
      </c>
      <c r="AJ59" s="1">
        <v>105</v>
      </c>
    </row>
    <row r="60" spans="1:36" x14ac:dyDescent="0.3">
      <c r="A60" s="1">
        <v>40</v>
      </c>
      <c r="B60" s="1" t="s">
        <v>14</v>
      </c>
      <c r="C60" s="1" t="s">
        <v>60</v>
      </c>
      <c r="D60" s="1" t="s">
        <v>16</v>
      </c>
      <c r="E60" s="1" t="s">
        <v>17</v>
      </c>
      <c r="F60" s="1" t="s">
        <v>29</v>
      </c>
      <c r="G60" s="1" t="s">
        <v>138</v>
      </c>
      <c r="H60" s="1" t="s">
        <v>139</v>
      </c>
      <c r="I60" s="1" t="s">
        <v>26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7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7">
        <v>0</v>
      </c>
      <c r="AI60" s="7">
        <v>0</v>
      </c>
      <c r="AJ60" s="1">
        <v>0</v>
      </c>
    </row>
    <row r="61" spans="1:36" x14ac:dyDescent="0.3">
      <c r="A61" s="1">
        <v>41</v>
      </c>
      <c r="B61" s="1" t="s">
        <v>14</v>
      </c>
      <c r="C61" s="1" t="s">
        <v>60</v>
      </c>
      <c r="D61" s="1" t="s">
        <v>140</v>
      </c>
      <c r="E61" s="1" t="s">
        <v>17</v>
      </c>
      <c r="F61" s="1" t="s">
        <v>29</v>
      </c>
      <c r="G61" s="1" t="s">
        <v>98</v>
      </c>
      <c r="H61" s="1" t="s">
        <v>141</v>
      </c>
      <c r="I61" s="1" t="s">
        <v>26</v>
      </c>
      <c r="J61" s="1">
        <v>2</v>
      </c>
      <c r="K61" s="1">
        <v>403</v>
      </c>
      <c r="L61" s="1">
        <v>193</v>
      </c>
      <c r="M61" s="1">
        <v>50000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7">
        <v>50000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7">
        <v>0</v>
      </c>
      <c r="AI61" s="7">
        <v>50000</v>
      </c>
      <c r="AJ61" s="1">
        <v>124</v>
      </c>
    </row>
    <row r="62" spans="1:36" x14ac:dyDescent="0.3">
      <c r="A62" s="1">
        <v>42</v>
      </c>
      <c r="B62" s="1" t="s">
        <v>14</v>
      </c>
      <c r="C62" s="1" t="s">
        <v>60</v>
      </c>
      <c r="D62" s="1" t="s">
        <v>16</v>
      </c>
      <c r="E62" s="1" t="s">
        <v>17</v>
      </c>
      <c r="F62" s="1" t="s">
        <v>29</v>
      </c>
      <c r="G62" s="1" t="s">
        <v>61</v>
      </c>
      <c r="H62" s="1" t="s">
        <v>142</v>
      </c>
      <c r="I62" s="1" t="s">
        <v>26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7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7">
        <v>0</v>
      </c>
      <c r="AI62" s="7">
        <v>0</v>
      </c>
      <c r="AJ62" s="1">
        <v>0</v>
      </c>
    </row>
    <row r="63" spans="1:36" x14ac:dyDescent="0.3">
      <c r="A63" s="1">
        <v>43</v>
      </c>
      <c r="B63" s="1" t="s">
        <v>14</v>
      </c>
      <c r="C63" s="1" t="s">
        <v>60</v>
      </c>
      <c r="D63" s="1" t="s">
        <v>16</v>
      </c>
      <c r="E63" s="1" t="s">
        <v>32</v>
      </c>
      <c r="F63" s="1" t="s">
        <v>29</v>
      </c>
      <c r="G63" s="1" t="s">
        <v>33</v>
      </c>
      <c r="H63" s="1" t="s">
        <v>143</v>
      </c>
      <c r="I63" s="1" t="s">
        <v>26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7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7">
        <v>0</v>
      </c>
      <c r="AI63" s="7">
        <v>0</v>
      </c>
      <c r="AJ63" s="1">
        <v>0</v>
      </c>
    </row>
    <row r="64" spans="1:36" x14ac:dyDescent="0.3">
      <c r="A64" s="1">
        <v>44</v>
      </c>
      <c r="B64" s="1" t="s">
        <v>14</v>
      </c>
      <c r="C64" s="1" t="s">
        <v>60</v>
      </c>
      <c r="D64" s="1" t="s">
        <v>16</v>
      </c>
      <c r="E64" s="1" t="s">
        <v>17</v>
      </c>
      <c r="F64" s="1" t="s">
        <v>29</v>
      </c>
      <c r="G64" s="1" t="s">
        <v>144</v>
      </c>
      <c r="H64" s="1" t="s">
        <v>145</v>
      </c>
      <c r="I64" s="1" t="s">
        <v>21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7">
        <v>0</v>
      </c>
      <c r="AI64" s="7">
        <v>0</v>
      </c>
      <c r="AJ64" s="1">
        <v>0</v>
      </c>
    </row>
    <row r="65" spans="1:36" x14ac:dyDescent="0.3">
      <c r="A65" s="1">
        <v>45</v>
      </c>
      <c r="B65" s="1" t="s">
        <v>14</v>
      </c>
      <c r="C65" s="1" t="s">
        <v>60</v>
      </c>
      <c r="D65" s="1" t="s">
        <v>16</v>
      </c>
      <c r="E65" s="1" t="s">
        <v>17</v>
      </c>
      <c r="F65" s="1" t="s">
        <v>29</v>
      </c>
      <c r="G65" s="1" t="s">
        <v>61</v>
      </c>
      <c r="H65" s="1" t="s">
        <v>146</v>
      </c>
      <c r="I65" s="1" t="s">
        <v>26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7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7">
        <v>0</v>
      </c>
      <c r="AI65" s="7">
        <v>0</v>
      </c>
      <c r="AJ65" s="1">
        <v>0</v>
      </c>
    </row>
    <row r="66" spans="1:36" x14ac:dyDescent="0.3">
      <c r="A66" s="1">
        <v>46</v>
      </c>
      <c r="B66" s="1" t="s">
        <v>14</v>
      </c>
      <c r="C66" s="1" t="s">
        <v>60</v>
      </c>
      <c r="D66" s="1" t="s">
        <v>16</v>
      </c>
      <c r="E66" s="1" t="s">
        <v>17</v>
      </c>
      <c r="F66" s="1" t="s">
        <v>29</v>
      </c>
      <c r="G66" s="1" t="s">
        <v>61</v>
      </c>
      <c r="H66" s="1" t="s">
        <v>147</v>
      </c>
      <c r="I66" s="1" t="s">
        <v>26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7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7">
        <v>0</v>
      </c>
      <c r="AI66" s="7">
        <v>0</v>
      </c>
      <c r="AJ66" s="1">
        <v>0</v>
      </c>
    </row>
    <row r="67" spans="1:36" x14ac:dyDescent="0.3">
      <c r="A67" s="1">
        <v>47</v>
      </c>
      <c r="B67" s="1" t="s">
        <v>14</v>
      </c>
      <c r="C67" s="1" t="s">
        <v>60</v>
      </c>
      <c r="D67" s="1" t="s">
        <v>16</v>
      </c>
      <c r="E67" s="1" t="s">
        <v>17</v>
      </c>
      <c r="F67" s="1" t="s">
        <v>29</v>
      </c>
      <c r="G67" s="1" t="s">
        <v>61</v>
      </c>
      <c r="H67" s="1" t="s">
        <v>148</v>
      </c>
      <c r="I67" s="1" t="s">
        <v>26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7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7">
        <v>0</v>
      </c>
      <c r="AI67" s="7">
        <v>0</v>
      </c>
      <c r="AJ67" s="1">
        <v>0</v>
      </c>
    </row>
    <row r="68" spans="1:36" x14ac:dyDescent="0.3">
      <c r="A68" s="1">
        <v>48</v>
      </c>
      <c r="B68" s="1" t="s">
        <v>14</v>
      </c>
      <c r="C68" s="1" t="s">
        <v>60</v>
      </c>
      <c r="D68" s="1" t="s">
        <v>16</v>
      </c>
      <c r="E68" s="1" t="s">
        <v>17</v>
      </c>
      <c r="F68" s="1" t="s">
        <v>29</v>
      </c>
      <c r="G68" s="1" t="s">
        <v>61</v>
      </c>
      <c r="H68" s="1" t="s">
        <v>149</v>
      </c>
      <c r="I68" s="1" t="s">
        <v>26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7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7">
        <v>0</v>
      </c>
      <c r="AI68" s="7">
        <v>0</v>
      </c>
      <c r="AJ68" s="1">
        <v>0</v>
      </c>
    </row>
    <row r="69" spans="1:36" x14ac:dyDescent="0.3">
      <c r="A69" s="1">
        <v>49</v>
      </c>
      <c r="B69" s="1" t="s">
        <v>14</v>
      </c>
      <c r="C69" s="1" t="s">
        <v>60</v>
      </c>
      <c r="D69" s="1" t="s">
        <v>16</v>
      </c>
      <c r="E69" s="1" t="s">
        <v>17</v>
      </c>
      <c r="F69" s="1" t="s">
        <v>29</v>
      </c>
      <c r="G69" s="1" t="s">
        <v>150</v>
      </c>
      <c r="H69" s="1" t="s">
        <v>151</v>
      </c>
      <c r="I69" s="1" t="s">
        <v>21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7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7">
        <v>0</v>
      </c>
      <c r="AI69" s="7">
        <v>0</v>
      </c>
      <c r="AJ69" s="1">
        <v>0</v>
      </c>
    </row>
    <row r="70" spans="1:36" x14ac:dyDescent="0.3">
      <c r="A70" s="1">
        <v>50</v>
      </c>
      <c r="B70" s="1" t="s">
        <v>14</v>
      </c>
      <c r="C70" s="1" t="s">
        <v>60</v>
      </c>
      <c r="D70" s="1" t="s">
        <v>16</v>
      </c>
      <c r="E70" s="1" t="s">
        <v>17</v>
      </c>
      <c r="F70" s="1" t="s">
        <v>152</v>
      </c>
      <c r="G70" s="1" t="s">
        <v>153</v>
      </c>
      <c r="H70" s="1" t="s">
        <v>154</v>
      </c>
      <c r="I70" s="1" t="s">
        <v>21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7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7">
        <v>0</v>
      </c>
      <c r="AI70" s="7">
        <v>0</v>
      </c>
      <c r="AJ70" s="1">
        <v>0</v>
      </c>
    </row>
    <row r="71" spans="1:36" x14ac:dyDescent="0.3">
      <c r="A71" s="1">
        <v>51</v>
      </c>
      <c r="B71" s="1" t="s">
        <v>14</v>
      </c>
      <c r="C71" s="1" t="s">
        <v>60</v>
      </c>
      <c r="D71" s="1" t="s">
        <v>16</v>
      </c>
      <c r="E71" s="1" t="s">
        <v>17</v>
      </c>
      <c r="F71" s="1" t="s">
        <v>37</v>
      </c>
      <c r="G71" s="1" t="s">
        <v>155</v>
      </c>
      <c r="H71" s="1" t="s">
        <v>156</v>
      </c>
      <c r="I71" s="1" t="s">
        <v>21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7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7">
        <v>0</v>
      </c>
      <c r="AI71" s="7">
        <v>0</v>
      </c>
      <c r="AJ71" s="1">
        <v>0</v>
      </c>
    </row>
    <row r="72" spans="1:36" x14ac:dyDescent="0.3">
      <c r="A72" s="1">
        <v>52</v>
      </c>
      <c r="B72" s="1" t="s">
        <v>14</v>
      </c>
      <c r="C72" s="1" t="s">
        <v>60</v>
      </c>
      <c r="D72" s="1" t="s">
        <v>16</v>
      </c>
      <c r="E72" s="1" t="s">
        <v>17</v>
      </c>
      <c r="F72" s="1" t="s">
        <v>29</v>
      </c>
      <c r="G72" s="1" t="s">
        <v>44</v>
      </c>
      <c r="H72" s="1" t="s">
        <v>157</v>
      </c>
      <c r="I72" s="1" t="s">
        <v>21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7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7">
        <v>0</v>
      </c>
      <c r="AI72" s="7">
        <v>0</v>
      </c>
      <c r="AJ72" s="1">
        <v>0</v>
      </c>
    </row>
    <row r="73" spans="1:36" x14ac:dyDescent="0.3">
      <c r="A73" s="1">
        <v>53</v>
      </c>
      <c r="B73" s="1" t="s">
        <v>14</v>
      </c>
      <c r="C73" s="1" t="s">
        <v>60</v>
      </c>
      <c r="D73" s="1" t="s">
        <v>16</v>
      </c>
      <c r="E73" s="1" t="s">
        <v>17</v>
      </c>
      <c r="F73" s="1" t="s">
        <v>29</v>
      </c>
      <c r="G73" s="1" t="s">
        <v>44</v>
      </c>
      <c r="H73" s="1" t="s">
        <v>158</v>
      </c>
      <c r="I73" s="1" t="s">
        <v>21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7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7">
        <v>0</v>
      </c>
      <c r="AI73" s="7">
        <v>0</v>
      </c>
      <c r="AJ73" s="1">
        <v>0</v>
      </c>
    </row>
    <row r="74" spans="1:36" x14ac:dyDescent="0.3">
      <c r="A74" s="1">
        <v>54</v>
      </c>
      <c r="B74" s="1" t="s">
        <v>14</v>
      </c>
      <c r="C74" s="1" t="s">
        <v>60</v>
      </c>
      <c r="D74" s="1" t="s">
        <v>16</v>
      </c>
      <c r="E74" s="1" t="s">
        <v>17</v>
      </c>
      <c r="F74" s="1" t="s">
        <v>29</v>
      </c>
      <c r="G74" s="1" t="s">
        <v>44</v>
      </c>
      <c r="H74" s="1" t="s">
        <v>159</v>
      </c>
      <c r="I74" s="1" t="s">
        <v>21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7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>
        <v>0</v>
      </c>
      <c r="AI74" s="7">
        <v>0</v>
      </c>
      <c r="AJ74" s="1">
        <v>0</v>
      </c>
    </row>
    <row r="75" spans="1:36" x14ac:dyDescent="0.3">
      <c r="A75" s="1">
        <v>55</v>
      </c>
      <c r="B75" s="1" t="s">
        <v>14</v>
      </c>
      <c r="C75" s="1" t="s">
        <v>60</v>
      </c>
      <c r="D75" s="1" t="s">
        <v>16</v>
      </c>
      <c r="E75" s="1" t="s">
        <v>17</v>
      </c>
      <c r="F75" s="1" t="s">
        <v>29</v>
      </c>
      <c r="G75" s="1" t="s">
        <v>85</v>
      </c>
      <c r="H75" s="1" t="s">
        <v>160</v>
      </c>
      <c r="I75" s="1" t="s">
        <v>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7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7">
        <v>0</v>
      </c>
      <c r="AI75" s="7">
        <v>0</v>
      </c>
      <c r="AJ75" s="1">
        <v>0</v>
      </c>
    </row>
    <row r="76" spans="1:36" x14ac:dyDescent="0.3">
      <c r="A76" s="1">
        <v>56</v>
      </c>
      <c r="B76" s="1" t="s">
        <v>14</v>
      </c>
      <c r="C76" s="1" t="s">
        <v>60</v>
      </c>
      <c r="D76" s="1" t="s">
        <v>16</v>
      </c>
      <c r="E76" s="1" t="s">
        <v>17</v>
      </c>
      <c r="F76" s="1" t="s">
        <v>29</v>
      </c>
      <c r="G76" s="1" t="s">
        <v>161</v>
      </c>
      <c r="H76" s="1" t="s">
        <v>162</v>
      </c>
      <c r="I76" s="1" t="s">
        <v>26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7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7">
        <v>0</v>
      </c>
      <c r="AI76" s="7">
        <v>0</v>
      </c>
      <c r="AJ76" s="1">
        <v>0</v>
      </c>
    </row>
    <row r="77" spans="1:36" x14ac:dyDescent="0.3">
      <c r="A77" s="2"/>
      <c r="B77" s="2" t="s">
        <v>47</v>
      </c>
      <c r="C77" s="2" t="s">
        <v>60</v>
      </c>
      <c r="D77" s="2"/>
      <c r="E77" s="2"/>
      <c r="F77" s="2"/>
      <c r="G77" s="2"/>
      <c r="H77" s="2"/>
      <c r="I77" s="2"/>
      <c r="J77" s="2"/>
      <c r="K77" s="2">
        <v>48427</v>
      </c>
      <c r="L77" s="2">
        <v>48121</v>
      </c>
      <c r="M77" s="2">
        <v>4543507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4543507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4543507</v>
      </c>
      <c r="AJ77" s="2"/>
    </row>
    <row r="78" spans="1:36" x14ac:dyDescent="0.3">
      <c r="A78" s="1">
        <v>1</v>
      </c>
      <c r="B78" s="1" t="s">
        <v>14</v>
      </c>
      <c r="C78" s="1" t="s">
        <v>163</v>
      </c>
      <c r="D78" s="1" t="s">
        <v>16</v>
      </c>
      <c r="E78" s="1" t="s">
        <v>32</v>
      </c>
      <c r="F78" s="1" t="s">
        <v>118</v>
      </c>
      <c r="G78" s="1" t="s">
        <v>164</v>
      </c>
      <c r="H78" s="1" t="s">
        <v>165</v>
      </c>
      <c r="I78" s="1" t="s">
        <v>26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7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7">
        <v>0</v>
      </c>
      <c r="AI78" s="7">
        <v>0</v>
      </c>
      <c r="AJ78" s="1">
        <v>0</v>
      </c>
    </row>
    <row r="79" spans="1:36" x14ac:dyDescent="0.3">
      <c r="A79" s="1">
        <v>2</v>
      </c>
      <c r="B79" s="1" t="s">
        <v>14</v>
      </c>
      <c r="C79" s="1" t="s">
        <v>163</v>
      </c>
      <c r="D79" s="1" t="s">
        <v>16</v>
      </c>
      <c r="E79" s="1" t="s">
        <v>17</v>
      </c>
      <c r="F79" s="1" t="s">
        <v>18</v>
      </c>
      <c r="G79" s="1" t="s">
        <v>19</v>
      </c>
      <c r="H79" s="1" t="s">
        <v>166</v>
      </c>
      <c r="I79" s="1" t="s">
        <v>21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7">
        <v>0</v>
      </c>
      <c r="AI79" s="7">
        <v>0</v>
      </c>
      <c r="AJ79" s="1">
        <v>0</v>
      </c>
    </row>
    <row r="80" spans="1:36" x14ac:dyDescent="0.3">
      <c r="A80" s="1">
        <v>3</v>
      </c>
      <c r="B80" s="1" t="s">
        <v>14</v>
      </c>
      <c r="C80" s="1" t="s">
        <v>163</v>
      </c>
      <c r="D80" s="1" t="s">
        <v>16</v>
      </c>
      <c r="E80" s="1" t="s">
        <v>17</v>
      </c>
      <c r="F80" s="1" t="s">
        <v>49</v>
      </c>
      <c r="G80" s="1" t="s">
        <v>63</v>
      </c>
      <c r="H80" s="1" t="s">
        <v>167</v>
      </c>
      <c r="I80" s="1" t="s">
        <v>49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7">
        <v>0</v>
      </c>
      <c r="AI80" s="7">
        <v>0</v>
      </c>
      <c r="AJ80" s="1">
        <v>0</v>
      </c>
    </row>
    <row r="81" spans="1:36" x14ac:dyDescent="0.3">
      <c r="A81" s="1">
        <v>4</v>
      </c>
      <c r="B81" s="1" t="s">
        <v>14</v>
      </c>
      <c r="C81" s="1" t="s">
        <v>163</v>
      </c>
      <c r="D81" s="1" t="s">
        <v>16</v>
      </c>
      <c r="E81" s="1" t="s">
        <v>17</v>
      </c>
      <c r="F81" s="1" t="s">
        <v>49</v>
      </c>
      <c r="G81" s="1" t="s">
        <v>63</v>
      </c>
      <c r="H81" s="1" t="s">
        <v>168</v>
      </c>
      <c r="I81" s="1" t="s">
        <v>49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7">
        <v>0</v>
      </c>
      <c r="AI81" s="7">
        <v>0</v>
      </c>
      <c r="AJ81" s="1">
        <v>0</v>
      </c>
    </row>
    <row r="82" spans="1:36" x14ac:dyDescent="0.3">
      <c r="A82" s="1">
        <v>5</v>
      </c>
      <c r="B82" s="1" t="s">
        <v>14</v>
      </c>
      <c r="C82" s="1" t="s">
        <v>163</v>
      </c>
      <c r="D82" s="1" t="s">
        <v>16</v>
      </c>
      <c r="E82" s="1" t="s">
        <v>17</v>
      </c>
      <c r="F82" s="1" t="s">
        <v>49</v>
      </c>
      <c r="G82" s="1" t="s">
        <v>63</v>
      </c>
      <c r="H82" s="1" t="s">
        <v>169</v>
      </c>
      <c r="I82" s="1" t="s">
        <v>49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7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7">
        <v>0</v>
      </c>
      <c r="AI82" s="7">
        <v>0</v>
      </c>
      <c r="AJ82" s="1">
        <v>0</v>
      </c>
    </row>
    <row r="83" spans="1:36" x14ac:dyDescent="0.3">
      <c r="A83" s="1">
        <v>6</v>
      </c>
      <c r="B83" s="1" t="s">
        <v>14</v>
      </c>
      <c r="C83" s="1" t="s">
        <v>163</v>
      </c>
      <c r="D83" s="1" t="s">
        <v>16</v>
      </c>
      <c r="E83" s="1" t="s">
        <v>17</v>
      </c>
      <c r="F83" s="1" t="s">
        <v>18</v>
      </c>
      <c r="G83" s="1" t="s">
        <v>19</v>
      </c>
      <c r="H83" s="1" t="s">
        <v>170</v>
      </c>
      <c r="I83" s="1" t="s">
        <v>21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7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7">
        <v>0</v>
      </c>
      <c r="AI83" s="7">
        <v>0</v>
      </c>
      <c r="AJ83" s="1">
        <v>0</v>
      </c>
    </row>
    <row r="84" spans="1:36" x14ac:dyDescent="0.3">
      <c r="A84" s="1">
        <v>7</v>
      </c>
      <c r="B84" s="1" t="s">
        <v>14</v>
      </c>
      <c r="C84" s="1" t="s">
        <v>163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171</v>
      </c>
      <c r="I84" s="1" t="s">
        <v>21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7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7">
        <v>0</v>
      </c>
      <c r="AI84" s="7">
        <v>0</v>
      </c>
      <c r="AJ84" s="1">
        <v>0</v>
      </c>
    </row>
    <row r="85" spans="1:36" x14ac:dyDescent="0.3">
      <c r="A85" s="1">
        <v>8</v>
      </c>
      <c r="B85" s="1" t="s">
        <v>14</v>
      </c>
      <c r="C85" s="1" t="s">
        <v>163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172</v>
      </c>
      <c r="I85" s="1" t="s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7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7">
        <v>0</v>
      </c>
      <c r="AI85" s="7">
        <v>0</v>
      </c>
      <c r="AJ85" s="1">
        <v>0</v>
      </c>
    </row>
    <row r="86" spans="1:36" x14ac:dyDescent="0.3">
      <c r="A86" s="1">
        <v>9</v>
      </c>
      <c r="B86" s="1" t="s">
        <v>14</v>
      </c>
      <c r="C86" s="1" t="s">
        <v>163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173</v>
      </c>
      <c r="I86" s="1" t="s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7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7">
        <v>0</v>
      </c>
      <c r="AI86" s="7">
        <v>0</v>
      </c>
      <c r="AJ86" s="1">
        <v>0</v>
      </c>
    </row>
    <row r="87" spans="1:36" x14ac:dyDescent="0.3">
      <c r="A87" s="1">
        <v>10</v>
      </c>
      <c r="B87" s="1" t="s">
        <v>14</v>
      </c>
      <c r="C87" s="1" t="s">
        <v>163</v>
      </c>
      <c r="D87" s="1" t="s">
        <v>16</v>
      </c>
      <c r="E87" s="1" t="s">
        <v>17</v>
      </c>
      <c r="F87" s="1" t="s">
        <v>29</v>
      </c>
      <c r="G87" s="1" t="s">
        <v>61</v>
      </c>
      <c r="H87" s="1" t="s">
        <v>174</v>
      </c>
      <c r="I87" s="1" t="s">
        <v>26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7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7">
        <v>0</v>
      </c>
      <c r="AI87" s="7">
        <v>0</v>
      </c>
      <c r="AJ87" s="1">
        <v>0</v>
      </c>
    </row>
    <row r="88" spans="1:36" x14ac:dyDescent="0.3">
      <c r="A88" s="1">
        <v>11</v>
      </c>
      <c r="B88" s="1" t="s">
        <v>14</v>
      </c>
      <c r="C88" s="1" t="s">
        <v>163</v>
      </c>
      <c r="D88" s="1" t="s">
        <v>16</v>
      </c>
      <c r="E88" s="1" t="s">
        <v>17</v>
      </c>
      <c r="F88" s="1" t="s">
        <v>18</v>
      </c>
      <c r="G88" s="1" t="s">
        <v>69</v>
      </c>
      <c r="H88" s="1" t="s">
        <v>175</v>
      </c>
      <c r="I88" s="1" t="s">
        <v>21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7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7">
        <v>0</v>
      </c>
      <c r="AI88" s="7">
        <v>0</v>
      </c>
      <c r="AJ88" s="1">
        <v>0</v>
      </c>
    </row>
    <row r="89" spans="1:36" x14ac:dyDescent="0.3">
      <c r="A89" s="1">
        <v>12</v>
      </c>
      <c r="B89" s="1" t="s">
        <v>14</v>
      </c>
      <c r="C89" s="1" t="s">
        <v>163</v>
      </c>
      <c r="D89" s="1" t="s">
        <v>16</v>
      </c>
      <c r="E89" s="1" t="s">
        <v>17</v>
      </c>
      <c r="F89" s="1" t="s">
        <v>29</v>
      </c>
      <c r="G89" s="1" t="s">
        <v>61</v>
      </c>
      <c r="H89" s="1" t="s">
        <v>176</v>
      </c>
      <c r="I89" s="1" t="s">
        <v>26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7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7">
        <v>0</v>
      </c>
      <c r="AI89" s="7">
        <v>0</v>
      </c>
      <c r="AJ89" s="1">
        <v>0</v>
      </c>
    </row>
    <row r="90" spans="1:36" x14ac:dyDescent="0.3">
      <c r="A90" s="1">
        <v>13</v>
      </c>
      <c r="B90" s="1" t="s">
        <v>14</v>
      </c>
      <c r="C90" s="1" t="s">
        <v>163</v>
      </c>
      <c r="D90" s="1" t="s">
        <v>16</v>
      </c>
      <c r="E90" s="1" t="s">
        <v>17</v>
      </c>
      <c r="F90" s="1" t="s">
        <v>18</v>
      </c>
      <c r="G90" s="1" t="s">
        <v>69</v>
      </c>
      <c r="H90" s="1" t="s">
        <v>177</v>
      </c>
      <c r="I90" s="1" t="s">
        <v>21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7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>
        <v>0</v>
      </c>
      <c r="AI90" s="7">
        <v>0</v>
      </c>
      <c r="AJ90" s="1">
        <v>0</v>
      </c>
    </row>
    <row r="91" spans="1:36" x14ac:dyDescent="0.3">
      <c r="A91" s="1">
        <v>14</v>
      </c>
      <c r="B91" s="1" t="s">
        <v>14</v>
      </c>
      <c r="C91" s="1" t="s">
        <v>163</v>
      </c>
      <c r="D91" s="1" t="s">
        <v>16</v>
      </c>
      <c r="E91" s="1" t="s">
        <v>17</v>
      </c>
      <c r="F91" s="1" t="s">
        <v>29</v>
      </c>
      <c r="G91" s="1" t="s">
        <v>61</v>
      </c>
      <c r="H91" s="1" t="s">
        <v>178</v>
      </c>
      <c r="I91" s="1" t="s">
        <v>26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7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7">
        <v>0</v>
      </c>
      <c r="AI91" s="7">
        <v>0</v>
      </c>
      <c r="AJ91" s="1">
        <v>0</v>
      </c>
    </row>
    <row r="92" spans="1:36" x14ac:dyDescent="0.3">
      <c r="A92" s="1">
        <v>15</v>
      </c>
      <c r="B92" s="1" t="s">
        <v>14</v>
      </c>
      <c r="C92" s="1" t="s">
        <v>163</v>
      </c>
      <c r="D92" s="1" t="s">
        <v>16</v>
      </c>
      <c r="E92" s="1" t="s">
        <v>22</v>
      </c>
      <c r="F92" s="1" t="s">
        <v>23</v>
      </c>
      <c r="G92" s="1" t="s">
        <v>24</v>
      </c>
      <c r="H92" s="1" t="s">
        <v>179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7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>
        <v>0</v>
      </c>
      <c r="AI92" s="7">
        <v>0</v>
      </c>
      <c r="AJ92" s="1">
        <v>0</v>
      </c>
    </row>
    <row r="93" spans="1:36" x14ac:dyDescent="0.3">
      <c r="A93" s="1">
        <v>16</v>
      </c>
      <c r="B93" s="1" t="s">
        <v>14</v>
      </c>
      <c r="C93" s="1" t="s">
        <v>163</v>
      </c>
      <c r="D93" s="1" t="s">
        <v>180</v>
      </c>
      <c r="E93" s="1" t="s">
        <v>17</v>
      </c>
      <c r="F93" s="1" t="s">
        <v>18</v>
      </c>
      <c r="G93" s="1" t="s">
        <v>104</v>
      </c>
      <c r="H93" s="1" t="s">
        <v>181</v>
      </c>
      <c r="I93" s="1" t="s">
        <v>21</v>
      </c>
      <c r="J93" s="1">
        <v>1</v>
      </c>
      <c r="K93" s="1">
        <v>19</v>
      </c>
      <c r="L93" s="1">
        <v>19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7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7">
        <v>0</v>
      </c>
      <c r="AI93" s="7">
        <v>0</v>
      </c>
      <c r="AJ93" s="1">
        <v>0</v>
      </c>
    </row>
    <row r="94" spans="1:36" x14ac:dyDescent="0.3">
      <c r="A94" s="1">
        <v>17</v>
      </c>
      <c r="B94" s="1" t="s">
        <v>14</v>
      </c>
      <c r="C94" s="1" t="s">
        <v>163</v>
      </c>
      <c r="D94" s="1" t="s">
        <v>182</v>
      </c>
      <c r="E94" s="1" t="s">
        <v>17</v>
      </c>
      <c r="F94" s="1" t="s">
        <v>29</v>
      </c>
      <c r="G94" s="1" t="s">
        <v>79</v>
      </c>
      <c r="H94" s="1" t="s">
        <v>183</v>
      </c>
      <c r="I94" s="1" t="s">
        <v>26</v>
      </c>
      <c r="J94" s="1">
        <v>25</v>
      </c>
      <c r="K94" s="1">
        <v>1990</v>
      </c>
      <c r="L94" s="1">
        <v>1990</v>
      </c>
      <c r="M94" s="1">
        <v>220000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7">
        <v>220000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7">
        <v>0</v>
      </c>
      <c r="AI94" s="7">
        <v>220000</v>
      </c>
      <c r="AJ94" s="1">
        <v>110</v>
      </c>
    </row>
    <row r="95" spans="1:36" x14ac:dyDescent="0.3">
      <c r="A95" s="1">
        <v>18</v>
      </c>
      <c r="B95" s="1" t="s">
        <v>14</v>
      </c>
      <c r="C95" s="1" t="s">
        <v>163</v>
      </c>
      <c r="D95" s="1" t="s">
        <v>184</v>
      </c>
      <c r="E95" s="1" t="s">
        <v>17</v>
      </c>
      <c r="F95" s="1" t="s">
        <v>49</v>
      </c>
      <c r="G95" s="1" t="s">
        <v>88</v>
      </c>
      <c r="H95" s="1" t="s">
        <v>185</v>
      </c>
      <c r="I95" s="1" t="s">
        <v>49</v>
      </c>
      <c r="J95" s="1">
        <v>27</v>
      </c>
      <c r="K95" s="1">
        <v>1339</v>
      </c>
      <c r="L95" s="1">
        <v>1339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7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7">
        <v>0</v>
      </c>
      <c r="AI95" s="7">
        <v>0</v>
      </c>
      <c r="AJ95" s="1">
        <v>0</v>
      </c>
    </row>
    <row r="96" spans="1:36" x14ac:dyDescent="0.3">
      <c r="A96" s="1">
        <v>19</v>
      </c>
      <c r="B96" s="1" t="s">
        <v>14</v>
      </c>
      <c r="C96" s="1" t="s">
        <v>163</v>
      </c>
      <c r="D96" s="1" t="s">
        <v>186</v>
      </c>
      <c r="E96" s="1" t="s">
        <v>17</v>
      </c>
      <c r="F96" s="1" t="s">
        <v>49</v>
      </c>
      <c r="G96" s="1" t="s">
        <v>88</v>
      </c>
      <c r="H96" s="1" t="s">
        <v>187</v>
      </c>
      <c r="I96" s="1" t="s">
        <v>49</v>
      </c>
      <c r="J96" s="1">
        <v>25</v>
      </c>
      <c r="K96" s="1">
        <v>1107</v>
      </c>
      <c r="L96" s="1">
        <v>1107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7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7">
        <v>0</v>
      </c>
      <c r="AI96" s="7">
        <v>0</v>
      </c>
      <c r="AJ96" s="1">
        <v>0</v>
      </c>
    </row>
    <row r="97" spans="1:36" x14ac:dyDescent="0.3">
      <c r="A97" s="1">
        <v>20</v>
      </c>
      <c r="B97" s="1" t="s">
        <v>14</v>
      </c>
      <c r="C97" s="1" t="s">
        <v>163</v>
      </c>
      <c r="D97" s="1" t="s">
        <v>188</v>
      </c>
      <c r="E97" s="1" t="s">
        <v>17</v>
      </c>
      <c r="F97" s="1" t="s">
        <v>49</v>
      </c>
      <c r="G97" s="1" t="s">
        <v>88</v>
      </c>
      <c r="H97" s="1" t="s">
        <v>189</v>
      </c>
      <c r="I97" s="1" t="s">
        <v>49</v>
      </c>
      <c r="J97" s="1">
        <v>9</v>
      </c>
      <c r="K97" s="1">
        <v>455</v>
      </c>
      <c r="L97" s="1">
        <v>455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7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7">
        <v>0</v>
      </c>
      <c r="AI97" s="7">
        <v>0</v>
      </c>
      <c r="AJ97" s="1">
        <v>0</v>
      </c>
    </row>
    <row r="98" spans="1:36" x14ac:dyDescent="0.3">
      <c r="A98" s="1">
        <v>21</v>
      </c>
      <c r="B98" s="1" t="s">
        <v>14</v>
      </c>
      <c r="C98" s="1" t="s">
        <v>163</v>
      </c>
      <c r="D98" s="1" t="s">
        <v>190</v>
      </c>
      <c r="E98" s="1" t="s">
        <v>17</v>
      </c>
      <c r="F98" s="1" t="s">
        <v>49</v>
      </c>
      <c r="G98" s="1" t="s">
        <v>88</v>
      </c>
      <c r="H98" s="1" t="s">
        <v>191</v>
      </c>
      <c r="I98" s="1" t="s">
        <v>49</v>
      </c>
      <c r="J98" s="1">
        <v>23</v>
      </c>
      <c r="K98" s="1">
        <v>970</v>
      </c>
      <c r="L98" s="1">
        <v>970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7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7">
        <v>0</v>
      </c>
      <c r="AI98" s="7">
        <v>0</v>
      </c>
      <c r="AJ98" s="1">
        <v>0</v>
      </c>
    </row>
    <row r="99" spans="1:36" x14ac:dyDescent="0.3">
      <c r="A99" s="1">
        <v>22</v>
      </c>
      <c r="B99" s="1" t="s">
        <v>14</v>
      </c>
      <c r="C99" s="1" t="s">
        <v>163</v>
      </c>
      <c r="D99" s="1" t="s">
        <v>192</v>
      </c>
      <c r="E99" s="1" t="s">
        <v>17</v>
      </c>
      <c r="F99" s="1" t="s">
        <v>29</v>
      </c>
      <c r="G99" s="1" t="s">
        <v>30</v>
      </c>
      <c r="H99" s="1" t="s">
        <v>193</v>
      </c>
      <c r="I99" s="1" t="s">
        <v>26</v>
      </c>
      <c r="J99" s="1">
        <v>17</v>
      </c>
      <c r="K99" s="1">
        <v>1826</v>
      </c>
      <c r="L99" s="1">
        <v>1826</v>
      </c>
      <c r="M99" s="1">
        <v>210000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7">
        <v>210000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7">
        <v>0</v>
      </c>
      <c r="AI99" s="7">
        <v>210000</v>
      </c>
      <c r="AJ99" s="1">
        <v>115</v>
      </c>
    </row>
    <row r="100" spans="1:36" x14ac:dyDescent="0.3">
      <c r="A100" s="1">
        <v>23</v>
      </c>
      <c r="B100" s="1" t="s">
        <v>14</v>
      </c>
      <c r="C100" s="1" t="s">
        <v>163</v>
      </c>
      <c r="D100" s="1" t="s">
        <v>16</v>
      </c>
      <c r="E100" s="1" t="s">
        <v>17</v>
      </c>
      <c r="F100" s="1" t="s">
        <v>29</v>
      </c>
      <c r="G100" s="1" t="s">
        <v>98</v>
      </c>
      <c r="H100" s="1" t="s">
        <v>194</v>
      </c>
      <c r="I100" s="1" t="s">
        <v>26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7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7">
        <v>0</v>
      </c>
      <c r="AI100" s="7">
        <v>0</v>
      </c>
      <c r="AJ100" s="1">
        <v>0</v>
      </c>
    </row>
    <row r="101" spans="1:36" x14ac:dyDescent="0.3">
      <c r="A101" s="1">
        <v>24</v>
      </c>
      <c r="B101" s="1" t="s">
        <v>14</v>
      </c>
      <c r="C101" s="1" t="s">
        <v>163</v>
      </c>
      <c r="D101" s="1" t="s">
        <v>16</v>
      </c>
      <c r="E101" s="1" t="s">
        <v>17</v>
      </c>
      <c r="F101" s="1" t="s">
        <v>49</v>
      </c>
      <c r="G101" s="1" t="s">
        <v>195</v>
      </c>
      <c r="H101" s="1" t="s">
        <v>196</v>
      </c>
      <c r="I101" s="1" t="s">
        <v>49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7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>
        <v>0</v>
      </c>
      <c r="AI101" s="7">
        <v>0</v>
      </c>
      <c r="AJ101" s="1">
        <v>0</v>
      </c>
    </row>
    <row r="102" spans="1:36" x14ac:dyDescent="0.3">
      <c r="A102" s="1">
        <v>25</v>
      </c>
      <c r="B102" s="1" t="s">
        <v>14</v>
      </c>
      <c r="C102" s="1" t="s">
        <v>163</v>
      </c>
      <c r="D102" s="1" t="s">
        <v>16</v>
      </c>
      <c r="E102" s="1" t="s">
        <v>17</v>
      </c>
      <c r="F102" s="1" t="s">
        <v>18</v>
      </c>
      <c r="G102" s="1" t="s">
        <v>19</v>
      </c>
      <c r="H102" s="1" t="s">
        <v>197</v>
      </c>
      <c r="I102" s="1" t="s">
        <v>198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7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>
        <v>0</v>
      </c>
      <c r="AI102" s="7">
        <v>0</v>
      </c>
      <c r="AJ102" s="1">
        <v>0</v>
      </c>
    </row>
    <row r="103" spans="1:36" x14ac:dyDescent="0.3">
      <c r="A103" s="1">
        <v>26</v>
      </c>
      <c r="B103" s="1" t="s">
        <v>14</v>
      </c>
      <c r="C103" s="1" t="s">
        <v>163</v>
      </c>
      <c r="D103" s="1" t="s">
        <v>199</v>
      </c>
      <c r="E103" s="1" t="s">
        <v>17</v>
      </c>
      <c r="F103" s="1" t="s">
        <v>49</v>
      </c>
      <c r="G103" s="1" t="s">
        <v>101</v>
      </c>
      <c r="H103" s="1" t="s">
        <v>200</v>
      </c>
      <c r="I103" s="1" t="s">
        <v>49</v>
      </c>
      <c r="J103" s="1">
        <v>24</v>
      </c>
      <c r="K103" s="1">
        <v>1623</v>
      </c>
      <c r="L103" s="1">
        <v>1623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7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7">
        <v>0</v>
      </c>
      <c r="AI103" s="7">
        <v>0</v>
      </c>
      <c r="AJ103" s="1">
        <v>0</v>
      </c>
    </row>
    <row r="104" spans="1:36" x14ac:dyDescent="0.3">
      <c r="A104" s="1">
        <v>27</v>
      </c>
      <c r="B104" s="1" t="s">
        <v>14</v>
      </c>
      <c r="C104" s="1" t="s">
        <v>163</v>
      </c>
      <c r="D104" s="1" t="s">
        <v>201</v>
      </c>
      <c r="E104" s="1" t="s">
        <v>17</v>
      </c>
      <c r="F104" s="1" t="s">
        <v>49</v>
      </c>
      <c r="G104" s="1" t="s">
        <v>101</v>
      </c>
      <c r="H104" s="1" t="s">
        <v>202</v>
      </c>
      <c r="I104" s="1" t="s">
        <v>49</v>
      </c>
      <c r="J104" s="1">
        <v>27</v>
      </c>
      <c r="K104" s="1">
        <v>1977</v>
      </c>
      <c r="L104" s="1">
        <v>1977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7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7">
        <v>0</v>
      </c>
      <c r="AI104" s="7">
        <v>0</v>
      </c>
      <c r="AJ104" s="1">
        <v>0</v>
      </c>
    </row>
    <row r="105" spans="1:36" x14ac:dyDescent="0.3">
      <c r="A105" s="1">
        <v>28</v>
      </c>
      <c r="B105" s="1" t="s">
        <v>14</v>
      </c>
      <c r="C105" s="1" t="s">
        <v>163</v>
      </c>
      <c r="D105" s="1" t="s">
        <v>16</v>
      </c>
      <c r="E105" s="1" t="s">
        <v>17</v>
      </c>
      <c r="F105" s="1" t="s">
        <v>37</v>
      </c>
      <c r="G105" s="1" t="s">
        <v>123</v>
      </c>
      <c r="H105" s="1" t="s">
        <v>203</v>
      </c>
      <c r="I105" s="1" t="s">
        <v>21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7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7">
        <v>0</v>
      </c>
      <c r="AI105" s="7">
        <v>0</v>
      </c>
      <c r="AJ105" s="1">
        <v>0</v>
      </c>
    </row>
    <row r="106" spans="1:36" x14ac:dyDescent="0.3">
      <c r="A106" s="1">
        <v>29</v>
      </c>
      <c r="B106" s="1" t="s">
        <v>14</v>
      </c>
      <c r="C106" s="1" t="s">
        <v>163</v>
      </c>
      <c r="D106" s="1" t="s">
        <v>204</v>
      </c>
      <c r="E106" s="1" t="s">
        <v>17</v>
      </c>
      <c r="F106" s="1" t="s">
        <v>18</v>
      </c>
      <c r="G106" s="1" t="s">
        <v>107</v>
      </c>
      <c r="H106" s="1" t="s">
        <v>205</v>
      </c>
      <c r="I106" s="1" t="s">
        <v>21</v>
      </c>
      <c r="J106" s="1">
        <v>12</v>
      </c>
      <c r="K106" s="1">
        <v>440</v>
      </c>
      <c r="L106" s="1">
        <v>440</v>
      </c>
      <c r="M106" s="1">
        <v>85000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7">
        <v>85000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7">
        <v>0</v>
      </c>
      <c r="AI106" s="7">
        <v>85000</v>
      </c>
      <c r="AJ106" s="1">
        <v>193</v>
      </c>
    </row>
    <row r="107" spans="1:36" x14ac:dyDescent="0.3">
      <c r="A107" s="1">
        <v>30</v>
      </c>
      <c r="B107" s="1" t="s">
        <v>14</v>
      </c>
      <c r="C107" s="1" t="s">
        <v>163</v>
      </c>
      <c r="D107" s="1" t="s">
        <v>206</v>
      </c>
      <c r="E107" s="1" t="s">
        <v>17</v>
      </c>
      <c r="F107" s="1" t="s">
        <v>18</v>
      </c>
      <c r="G107" s="1" t="s">
        <v>107</v>
      </c>
      <c r="H107" s="1" t="s">
        <v>207</v>
      </c>
      <c r="I107" s="1" t="s">
        <v>21</v>
      </c>
      <c r="J107" s="1">
        <v>24</v>
      </c>
      <c r="K107" s="1">
        <v>1024</v>
      </c>
      <c r="L107" s="1">
        <v>1024</v>
      </c>
      <c r="M107" s="1">
        <v>140000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7">
        <v>140000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7">
        <v>0</v>
      </c>
      <c r="AI107" s="7">
        <v>140000</v>
      </c>
      <c r="AJ107" s="1">
        <v>136</v>
      </c>
    </row>
    <row r="108" spans="1:36" x14ac:dyDescent="0.3">
      <c r="A108" s="1">
        <v>31</v>
      </c>
      <c r="B108" s="1" t="s">
        <v>14</v>
      </c>
      <c r="C108" s="1" t="s">
        <v>163</v>
      </c>
      <c r="D108" s="1" t="s">
        <v>208</v>
      </c>
      <c r="E108" s="1" t="s">
        <v>17</v>
      </c>
      <c r="F108" s="1" t="s">
        <v>18</v>
      </c>
      <c r="G108" s="1" t="s">
        <v>107</v>
      </c>
      <c r="H108" s="1" t="s">
        <v>209</v>
      </c>
      <c r="I108" s="1" t="s">
        <v>21</v>
      </c>
      <c r="J108" s="1">
        <v>20</v>
      </c>
      <c r="K108" s="1">
        <v>2368</v>
      </c>
      <c r="L108" s="1">
        <v>2368</v>
      </c>
      <c r="M108" s="1">
        <v>291000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7">
        <v>291000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7">
        <v>0</v>
      </c>
      <c r="AI108" s="7">
        <v>291000</v>
      </c>
      <c r="AJ108" s="1">
        <v>122</v>
      </c>
    </row>
    <row r="109" spans="1:36" x14ac:dyDescent="0.3">
      <c r="A109" s="1">
        <v>32</v>
      </c>
      <c r="B109" s="1" t="s">
        <v>14</v>
      </c>
      <c r="C109" s="1" t="s">
        <v>163</v>
      </c>
      <c r="D109" s="1" t="s">
        <v>210</v>
      </c>
      <c r="E109" s="1" t="s">
        <v>17</v>
      </c>
      <c r="F109" s="1" t="s">
        <v>18</v>
      </c>
      <c r="G109" s="1" t="s">
        <v>107</v>
      </c>
      <c r="H109" s="1" t="s">
        <v>211</v>
      </c>
      <c r="I109" s="1" t="s">
        <v>21</v>
      </c>
      <c r="J109" s="1">
        <v>6</v>
      </c>
      <c r="K109" s="1">
        <v>686</v>
      </c>
      <c r="L109" s="1">
        <v>686</v>
      </c>
      <c r="M109" s="1">
        <v>80000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7">
        <v>80000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7">
        <v>0</v>
      </c>
      <c r="AI109" s="7">
        <v>80000</v>
      </c>
      <c r="AJ109" s="1">
        <v>116</v>
      </c>
    </row>
    <row r="110" spans="1:36" x14ac:dyDescent="0.3">
      <c r="A110" s="1">
        <v>33</v>
      </c>
      <c r="B110" s="1" t="s">
        <v>14</v>
      </c>
      <c r="C110" s="1" t="s">
        <v>163</v>
      </c>
      <c r="D110" s="1" t="s">
        <v>212</v>
      </c>
      <c r="E110" s="1" t="s">
        <v>17</v>
      </c>
      <c r="F110" s="1" t="s">
        <v>29</v>
      </c>
      <c r="G110" s="1" t="s">
        <v>61</v>
      </c>
      <c r="H110" s="1" t="s">
        <v>213</v>
      </c>
      <c r="I110" s="1" t="s">
        <v>26</v>
      </c>
      <c r="J110" s="1">
        <v>24</v>
      </c>
      <c r="K110" s="1">
        <v>2934</v>
      </c>
      <c r="L110" s="1">
        <v>2934</v>
      </c>
      <c r="M110" s="1">
        <v>304000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7">
        <v>304000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7">
        <v>0</v>
      </c>
      <c r="AI110" s="7">
        <v>304000</v>
      </c>
      <c r="AJ110" s="1">
        <v>103</v>
      </c>
    </row>
    <row r="111" spans="1:36" x14ac:dyDescent="0.3">
      <c r="A111" s="1">
        <v>34</v>
      </c>
      <c r="B111" s="1" t="s">
        <v>14</v>
      </c>
      <c r="C111" s="1" t="s">
        <v>163</v>
      </c>
      <c r="D111" s="1" t="s">
        <v>214</v>
      </c>
      <c r="E111" s="1" t="s">
        <v>17</v>
      </c>
      <c r="F111" s="1" t="s">
        <v>49</v>
      </c>
      <c r="G111" s="1" t="s">
        <v>101</v>
      </c>
      <c r="H111" s="1" t="s">
        <v>215</v>
      </c>
      <c r="I111" s="1" t="s">
        <v>49</v>
      </c>
      <c r="J111" s="1">
        <v>22</v>
      </c>
      <c r="K111" s="1">
        <v>1732</v>
      </c>
      <c r="L111" s="1">
        <v>1732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7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7">
        <v>0</v>
      </c>
      <c r="AI111" s="7">
        <v>0</v>
      </c>
      <c r="AJ111" s="1">
        <v>0</v>
      </c>
    </row>
    <row r="112" spans="1:36" x14ac:dyDescent="0.3">
      <c r="A112" s="1">
        <v>35</v>
      </c>
      <c r="B112" s="1" t="s">
        <v>14</v>
      </c>
      <c r="C112" s="1" t="s">
        <v>163</v>
      </c>
      <c r="D112" s="1" t="s">
        <v>16</v>
      </c>
      <c r="E112" s="1" t="s">
        <v>17</v>
      </c>
      <c r="F112" s="1" t="s">
        <v>37</v>
      </c>
      <c r="G112" s="1" t="s">
        <v>38</v>
      </c>
      <c r="H112" s="1" t="s">
        <v>216</v>
      </c>
      <c r="I112" s="1" t="s">
        <v>21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7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7">
        <v>0</v>
      </c>
      <c r="AI112" s="7">
        <v>0</v>
      </c>
      <c r="AJ112" s="1">
        <v>0</v>
      </c>
    </row>
    <row r="113" spans="1:36" x14ac:dyDescent="0.3">
      <c r="A113" s="1">
        <v>36</v>
      </c>
      <c r="B113" s="1" t="s">
        <v>14</v>
      </c>
      <c r="C113" s="1" t="s">
        <v>163</v>
      </c>
      <c r="D113" s="1" t="s">
        <v>217</v>
      </c>
      <c r="E113" s="1" t="s">
        <v>17</v>
      </c>
      <c r="F113" s="1" t="s">
        <v>29</v>
      </c>
      <c r="G113" s="1" t="s">
        <v>129</v>
      </c>
      <c r="H113" s="1" t="s">
        <v>218</v>
      </c>
      <c r="I113" s="1" t="s">
        <v>21</v>
      </c>
      <c r="J113" s="1">
        <v>25</v>
      </c>
      <c r="K113" s="1">
        <v>1529</v>
      </c>
      <c r="L113" s="1">
        <v>1529</v>
      </c>
      <c r="M113" s="1">
        <v>328000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7">
        <v>328000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7">
        <v>0</v>
      </c>
      <c r="AI113" s="7">
        <v>328000</v>
      </c>
      <c r="AJ113" s="1">
        <v>214</v>
      </c>
    </row>
    <row r="114" spans="1:36" x14ac:dyDescent="0.3">
      <c r="A114" s="1">
        <v>37</v>
      </c>
      <c r="B114" s="1" t="s">
        <v>14</v>
      </c>
      <c r="C114" s="1" t="s">
        <v>163</v>
      </c>
      <c r="D114" s="1" t="s">
        <v>219</v>
      </c>
      <c r="E114" s="1" t="s">
        <v>17</v>
      </c>
      <c r="F114" s="1" t="s">
        <v>29</v>
      </c>
      <c r="G114" s="1" t="s">
        <v>129</v>
      </c>
      <c r="H114" s="1" t="s">
        <v>220</v>
      </c>
      <c r="I114" s="1" t="s">
        <v>21</v>
      </c>
      <c r="J114" s="1">
        <v>26</v>
      </c>
      <c r="K114" s="1">
        <v>1560</v>
      </c>
      <c r="L114" s="1">
        <v>1560</v>
      </c>
      <c r="M114" s="1">
        <v>257000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7">
        <v>257000</v>
      </c>
      <c r="X114" s="1">
        <v>0</v>
      </c>
      <c r="Y114" s="1">
        <v>0</v>
      </c>
      <c r="Z114" s="1">
        <v>1000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7">
        <v>1000</v>
      </c>
      <c r="AI114" s="7">
        <v>258000</v>
      </c>
      <c r="AJ114" s="1">
        <v>164</v>
      </c>
    </row>
    <row r="115" spans="1:36" x14ac:dyDescent="0.3">
      <c r="A115" s="1">
        <v>38</v>
      </c>
      <c r="B115" s="1" t="s">
        <v>14</v>
      </c>
      <c r="C115" s="1" t="s">
        <v>163</v>
      </c>
      <c r="D115" s="1" t="s">
        <v>16</v>
      </c>
      <c r="E115" s="1" t="s">
        <v>17</v>
      </c>
      <c r="F115" s="1" t="s">
        <v>49</v>
      </c>
      <c r="G115" s="1" t="s">
        <v>221</v>
      </c>
      <c r="H115" s="1" t="s">
        <v>222</v>
      </c>
      <c r="I115" s="1" t="s">
        <v>49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7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7">
        <v>0</v>
      </c>
      <c r="AI115" s="7">
        <v>0</v>
      </c>
      <c r="AJ115" s="1">
        <v>0</v>
      </c>
    </row>
    <row r="116" spans="1:36" x14ac:dyDescent="0.3">
      <c r="A116" s="1">
        <v>39</v>
      </c>
      <c r="B116" s="1" t="s">
        <v>14</v>
      </c>
      <c r="C116" s="1" t="s">
        <v>163</v>
      </c>
      <c r="D116" s="1" t="s">
        <v>16</v>
      </c>
      <c r="E116" s="1" t="s">
        <v>17</v>
      </c>
      <c r="F116" s="1" t="s">
        <v>152</v>
      </c>
      <c r="G116" s="1" t="s">
        <v>223</v>
      </c>
      <c r="H116" s="1" t="s">
        <v>224</v>
      </c>
      <c r="I116" s="1" t="s">
        <v>198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7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7">
        <v>0</v>
      </c>
      <c r="AI116" s="7">
        <v>0</v>
      </c>
      <c r="AJ116" s="1">
        <v>0</v>
      </c>
    </row>
    <row r="117" spans="1:36" x14ac:dyDescent="0.3">
      <c r="A117" s="1">
        <v>40</v>
      </c>
      <c r="B117" s="1" t="s">
        <v>14</v>
      </c>
      <c r="C117" s="1" t="s">
        <v>163</v>
      </c>
      <c r="D117" s="1" t="s">
        <v>225</v>
      </c>
      <c r="E117" s="1" t="s">
        <v>32</v>
      </c>
      <c r="F117" s="1" t="s">
        <v>29</v>
      </c>
      <c r="G117" s="1" t="s">
        <v>33</v>
      </c>
      <c r="H117" s="1" t="s">
        <v>226</v>
      </c>
      <c r="I117" s="1" t="s">
        <v>26</v>
      </c>
      <c r="J117" s="1">
        <v>22</v>
      </c>
      <c r="K117" s="1">
        <v>1811</v>
      </c>
      <c r="L117" s="1">
        <v>1811</v>
      </c>
      <c r="M117" s="1">
        <v>170000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7">
        <v>170000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>
        <v>0</v>
      </c>
      <c r="AI117" s="7">
        <v>170000</v>
      </c>
      <c r="AJ117" s="1">
        <v>93</v>
      </c>
    </row>
    <row r="118" spans="1:36" x14ac:dyDescent="0.3">
      <c r="A118" s="1">
        <v>41</v>
      </c>
      <c r="B118" s="1" t="s">
        <v>14</v>
      </c>
      <c r="C118" s="1" t="s">
        <v>163</v>
      </c>
      <c r="D118" s="1" t="s">
        <v>16</v>
      </c>
      <c r="E118" s="1" t="s">
        <v>17</v>
      </c>
      <c r="F118" s="1" t="s">
        <v>29</v>
      </c>
      <c r="G118" s="1" t="s">
        <v>227</v>
      </c>
      <c r="H118" s="1" t="s">
        <v>228</v>
      </c>
      <c r="I118" s="1" t="s">
        <v>26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7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7">
        <v>0</v>
      </c>
      <c r="AI118" s="7">
        <v>0</v>
      </c>
      <c r="AJ118" s="1">
        <v>0</v>
      </c>
    </row>
    <row r="119" spans="1:36" x14ac:dyDescent="0.3">
      <c r="A119" s="1">
        <v>42</v>
      </c>
      <c r="B119" s="1" t="s">
        <v>14</v>
      </c>
      <c r="C119" s="1" t="s">
        <v>163</v>
      </c>
      <c r="D119" s="1" t="s">
        <v>16</v>
      </c>
      <c r="E119" s="1" t="s">
        <v>17</v>
      </c>
      <c r="F119" s="1" t="s">
        <v>29</v>
      </c>
      <c r="G119" s="1" t="s">
        <v>61</v>
      </c>
      <c r="H119" s="1" t="s">
        <v>229</v>
      </c>
      <c r="I119" s="1" t="s">
        <v>26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7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>
        <v>0</v>
      </c>
      <c r="AI119" s="7">
        <v>0</v>
      </c>
      <c r="AJ119" s="1">
        <v>0</v>
      </c>
    </row>
    <row r="120" spans="1:36" x14ac:dyDescent="0.3">
      <c r="A120" s="1">
        <v>43</v>
      </c>
      <c r="B120" s="1" t="s">
        <v>14</v>
      </c>
      <c r="C120" s="1" t="s">
        <v>163</v>
      </c>
      <c r="D120" s="1" t="s">
        <v>16</v>
      </c>
      <c r="E120" s="1" t="s">
        <v>17</v>
      </c>
      <c r="F120" s="1" t="s">
        <v>29</v>
      </c>
      <c r="G120" s="1" t="s">
        <v>61</v>
      </c>
      <c r="H120" s="1" t="s">
        <v>230</v>
      </c>
      <c r="I120" s="1" t="s">
        <v>26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7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7">
        <v>0</v>
      </c>
      <c r="AI120" s="7">
        <v>0</v>
      </c>
      <c r="AJ120" s="1">
        <v>0</v>
      </c>
    </row>
    <row r="121" spans="1:36" x14ac:dyDescent="0.3">
      <c r="A121" s="1">
        <v>44</v>
      </c>
      <c r="B121" s="1" t="s">
        <v>14</v>
      </c>
      <c r="C121" s="1" t="s">
        <v>163</v>
      </c>
      <c r="D121" s="1" t="s">
        <v>16</v>
      </c>
      <c r="E121" s="1" t="s">
        <v>17</v>
      </c>
      <c r="F121" s="1" t="s">
        <v>37</v>
      </c>
      <c r="G121" s="1" t="s">
        <v>123</v>
      </c>
      <c r="H121" s="1" t="s">
        <v>231</v>
      </c>
      <c r="I121" s="1" t="s">
        <v>21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7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>
        <v>0</v>
      </c>
      <c r="AI121" s="7">
        <v>0</v>
      </c>
      <c r="AJ121" s="1">
        <v>0</v>
      </c>
    </row>
    <row r="122" spans="1:36" x14ac:dyDescent="0.3">
      <c r="A122" s="1">
        <v>45</v>
      </c>
      <c r="B122" s="1" t="s">
        <v>14</v>
      </c>
      <c r="C122" s="1" t="s">
        <v>163</v>
      </c>
      <c r="D122" s="1" t="s">
        <v>16</v>
      </c>
      <c r="E122" s="1" t="s">
        <v>17</v>
      </c>
      <c r="F122" s="1" t="s">
        <v>29</v>
      </c>
      <c r="G122" s="1" t="s">
        <v>98</v>
      </c>
      <c r="H122" s="1" t="s">
        <v>232</v>
      </c>
      <c r="I122" s="1" t="s">
        <v>21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7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7">
        <v>0</v>
      </c>
      <c r="AI122" s="7">
        <v>0</v>
      </c>
      <c r="AJ122" s="1">
        <v>0</v>
      </c>
    </row>
    <row r="123" spans="1:36" x14ac:dyDescent="0.3">
      <c r="A123" s="1">
        <v>46</v>
      </c>
      <c r="B123" s="1" t="s">
        <v>14</v>
      </c>
      <c r="C123" s="1" t="s">
        <v>163</v>
      </c>
      <c r="D123" s="1" t="s">
        <v>16</v>
      </c>
      <c r="E123" s="1" t="s">
        <v>17</v>
      </c>
      <c r="F123" s="1" t="s">
        <v>18</v>
      </c>
      <c r="G123" s="1" t="s">
        <v>69</v>
      </c>
      <c r="H123" s="1" t="s">
        <v>233</v>
      </c>
      <c r="I123" s="1" t="s">
        <v>21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7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7">
        <v>0</v>
      </c>
      <c r="AI123" s="7">
        <v>0</v>
      </c>
      <c r="AJ123" s="1">
        <v>0</v>
      </c>
    </row>
    <row r="124" spans="1:36" x14ac:dyDescent="0.3">
      <c r="A124" s="1">
        <v>47</v>
      </c>
      <c r="B124" s="1" t="s">
        <v>14</v>
      </c>
      <c r="C124" s="1" t="s">
        <v>163</v>
      </c>
      <c r="D124" s="1" t="s">
        <v>16</v>
      </c>
      <c r="E124" s="1" t="s">
        <v>17</v>
      </c>
      <c r="F124" s="1" t="s">
        <v>29</v>
      </c>
      <c r="G124" s="1" t="s">
        <v>44</v>
      </c>
      <c r="H124" s="1" t="s">
        <v>234</v>
      </c>
      <c r="I124" s="1" t="s">
        <v>21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7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7">
        <v>0</v>
      </c>
      <c r="AI124" s="7">
        <v>0</v>
      </c>
      <c r="AJ124" s="1">
        <v>0</v>
      </c>
    </row>
    <row r="125" spans="1:36" x14ac:dyDescent="0.3">
      <c r="A125" s="1">
        <v>48</v>
      </c>
      <c r="B125" s="1" t="s">
        <v>14</v>
      </c>
      <c r="C125" s="1" t="s">
        <v>163</v>
      </c>
      <c r="D125" s="1" t="s">
        <v>16</v>
      </c>
      <c r="E125" s="1" t="s">
        <v>17</v>
      </c>
      <c r="F125" s="1" t="s">
        <v>29</v>
      </c>
      <c r="G125" s="1" t="s">
        <v>44</v>
      </c>
      <c r="H125" s="1" t="s">
        <v>235</v>
      </c>
      <c r="I125" s="1" t="s">
        <v>21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7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7">
        <v>0</v>
      </c>
      <c r="AI125" s="7">
        <v>0</v>
      </c>
      <c r="AJ125" s="1">
        <v>0</v>
      </c>
    </row>
    <row r="126" spans="1:36" x14ac:dyDescent="0.3">
      <c r="A126" s="1">
        <v>49</v>
      </c>
      <c r="B126" s="1" t="s">
        <v>14</v>
      </c>
      <c r="C126" s="1" t="s">
        <v>163</v>
      </c>
      <c r="D126" s="1" t="s">
        <v>16</v>
      </c>
      <c r="E126" s="1" t="s">
        <v>17</v>
      </c>
      <c r="F126" s="1" t="s">
        <v>29</v>
      </c>
      <c r="G126" s="1" t="s">
        <v>44</v>
      </c>
      <c r="H126" s="1" t="s">
        <v>236</v>
      </c>
      <c r="I126" s="1" t="s">
        <v>21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7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7">
        <v>0</v>
      </c>
      <c r="AI126" s="7">
        <v>0</v>
      </c>
      <c r="AJ126" s="1">
        <v>0</v>
      </c>
    </row>
    <row r="127" spans="1:36" x14ac:dyDescent="0.3">
      <c r="A127" s="2"/>
      <c r="B127" s="2" t="s">
        <v>47</v>
      </c>
      <c r="C127" s="2" t="s">
        <v>163</v>
      </c>
      <c r="D127" s="2"/>
      <c r="E127" s="2"/>
      <c r="F127" s="2"/>
      <c r="G127" s="2"/>
      <c r="H127" s="2"/>
      <c r="I127" s="2"/>
      <c r="J127" s="2"/>
      <c r="K127" s="2">
        <v>25390</v>
      </c>
      <c r="L127" s="2">
        <v>25390</v>
      </c>
      <c r="M127" s="2">
        <v>2085000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2085000</v>
      </c>
      <c r="X127" s="2">
        <v>0</v>
      </c>
      <c r="Y127" s="2">
        <v>0</v>
      </c>
      <c r="Z127" s="2">
        <v>1000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1000</v>
      </c>
      <c r="AI127" s="2">
        <v>2086000</v>
      </c>
      <c r="AJ127" s="2"/>
    </row>
    <row r="128" spans="1:36" x14ac:dyDescent="0.3">
      <c r="A128" s="1">
        <v>1</v>
      </c>
      <c r="B128" s="1" t="s">
        <v>14</v>
      </c>
      <c r="C128" s="1" t="s">
        <v>237</v>
      </c>
      <c r="D128" s="1" t="s">
        <v>16</v>
      </c>
      <c r="E128" s="1" t="s">
        <v>17</v>
      </c>
      <c r="F128" s="1" t="s">
        <v>49</v>
      </c>
      <c r="G128" s="1" t="s">
        <v>63</v>
      </c>
      <c r="H128" s="1" t="s">
        <v>238</v>
      </c>
      <c r="I128" s="1" t="s">
        <v>49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7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7">
        <v>0</v>
      </c>
      <c r="AI128" s="7">
        <v>0</v>
      </c>
      <c r="AJ128" s="1">
        <v>0</v>
      </c>
    </row>
    <row r="129" spans="1:36" x14ac:dyDescent="0.3">
      <c r="A129" s="1">
        <v>2</v>
      </c>
      <c r="B129" s="1" t="s">
        <v>14</v>
      </c>
      <c r="C129" s="1" t="s">
        <v>237</v>
      </c>
      <c r="D129" s="1" t="s">
        <v>16</v>
      </c>
      <c r="E129" s="1" t="s">
        <v>17</v>
      </c>
      <c r="F129" s="1" t="s">
        <v>29</v>
      </c>
      <c r="G129" s="1" t="s">
        <v>61</v>
      </c>
      <c r="H129" s="1" t="s">
        <v>239</v>
      </c>
      <c r="I129" s="1" t="s">
        <v>26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7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7">
        <v>0</v>
      </c>
      <c r="AI129" s="7">
        <v>0</v>
      </c>
      <c r="AJ129" s="1">
        <v>0</v>
      </c>
    </row>
    <row r="130" spans="1:36" x14ac:dyDescent="0.3">
      <c r="A130" s="1">
        <v>3</v>
      </c>
      <c r="B130" s="1" t="s">
        <v>14</v>
      </c>
      <c r="C130" s="1" t="s">
        <v>237</v>
      </c>
      <c r="D130" s="1" t="s">
        <v>16</v>
      </c>
      <c r="E130" s="1" t="s">
        <v>17</v>
      </c>
      <c r="F130" s="1" t="s">
        <v>29</v>
      </c>
      <c r="G130" s="1" t="s">
        <v>61</v>
      </c>
      <c r="H130" s="1" t="s">
        <v>240</v>
      </c>
      <c r="I130" s="1" t="s">
        <v>26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7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7">
        <v>0</v>
      </c>
      <c r="AI130" s="7">
        <v>0</v>
      </c>
      <c r="AJ130" s="1">
        <v>0</v>
      </c>
    </row>
    <row r="131" spans="1:36" x14ac:dyDescent="0.3">
      <c r="A131" s="1">
        <v>4</v>
      </c>
      <c r="B131" s="1" t="s">
        <v>14</v>
      </c>
      <c r="C131" s="1" t="s">
        <v>237</v>
      </c>
      <c r="D131" s="1" t="s">
        <v>16</v>
      </c>
      <c r="E131" s="1" t="s">
        <v>17</v>
      </c>
      <c r="F131" s="1" t="s">
        <v>29</v>
      </c>
      <c r="G131" s="1" t="s">
        <v>61</v>
      </c>
      <c r="H131" s="1" t="s">
        <v>241</v>
      </c>
      <c r="I131" s="1" t="s">
        <v>26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7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>
        <v>0</v>
      </c>
      <c r="AI131" s="7">
        <v>0</v>
      </c>
      <c r="AJ131" s="1">
        <v>0</v>
      </c>
    </row>
    <row r="132" spans="1:36" x14ac:dyDescent="0.3">
      <c r="A132" s="1">
        <v>5</v>
      </c>
      <c r="B132" s="1" t="s">
        <v>14</v>
      </c>
      <c r="C132" s="1" t="s">
        <v>237</v>
      </c>
      <c r="D132" s="1" t="s">
        <v>16</v>
      </c>
      <c r="E132" s="1" t="s">
        <v>17</v>
      </c>
      <c r="F132" s="1" t="s">
        <v>40</v>
      </c>
      <c r="G132" s="1" t="s">
        <v>242</v>
      </c>
      <c r="H132" s="1" t="s">
        <v>243</v>
      </c>
      <c r="I132" s="1" t="s">
        <v>26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7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7">
        <v>0</v>
      </c>
      <c r="AI132" s="7">
        <v>0</v>
      </c>
      <c r="AJ132" s="1">
        <v>0</v>
      </c>
    </row>
    <row r="133" spans="1:36" x14ac:dyDescent="0.3">
      <c r="A133" s="1">
        <v>6</v>
      </c>
      <c r="B133" s="1" t="s">
        <v>14</v>
      </c>
      <c r="C133" s="1" t="s">
        <v>237</v>
      </c>
      <c r="D133" s="1" t="s">
        <v>16</v>
      </c>
      <c r="E133" s="1" t="s">
        <v>17</v>
      </c>
      <c r="F133" s="1" t="s">
        <v>29</v>
      </c>
      <c r="G133" s="1" t="s">
        <v>61</v>
      </c>
      <c r="H133" s="1" t="s">
        <v>244</v>
      </c>
      <c r="I133" s="1" t="s">
        <v>26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7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>
        <v>0</v>
      </c>
      <c r="AI133" s="7">
        <v>0</v>
      </c>
      <c r="AJ133" s="1">
        <v>0</v>
      </c>
    </row>
    <row r="134" spans="1:36" x14ac:dyDescent="0.3">
      <c r="A134" s="1">
        <v>7</v>
      </c>
      <c r="B134" s="1" t="s">
        <v>14</v>
      </c>
      <c r="C134" s="1" t="s">
        <v>237</v>
      </c>
      <c r="D134" s="1" t="s">
        <v>16</v>
      </c>
      <c r="E134" s="1" t="s">
        <v>17</v>
      </c>
      <c r="F134" s="1" t="s">
        <v>18</v>
      </c>
      <c r="G134" s="1" t="s">
        <v>69</v>
      </c>
      <c r="H134" s="1" t="s">
        <v>245</v>
      </c>
      <c r="I134" s="1" t="s">
        <v>21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7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7">
        <v>0</v>
      </c>
      <c r="AI134" s="7">
        <v>0</v>
      </c>
      <c r="AJ134" s="1">
        <v>0</v>
      </c>
    </row>
    <row r="135" spans="1:36" x14ac:dyDescent="0.3">
      <c r="A135" s="1">
        <v>8</v>
      </c>
      <c r="B135" s="1" t="s">
        <v>14</v>
      </c>
      <c r="C135" s="1" t="s">
        <v>237</v>
      </c>
      <c r="D135" s="1" t="s">
        <v>16</v>
      </c>
      <c r="E135" s="1" t="s">
        <v>17</v>
      </c>
      <c r="F135" s="1" t="s">
        <v>29</v>
      </c>
      <c r="G135" s="1" t="s">
        <v>246</v>
      </c>
      <c r="H135" s="1" t="s">
        <v>247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7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7">
        <v>0</v>
      </c>
      <c r="AI135" s="7">
        <v>0</v>
      </c>
      <c r="AJ135" s="1">
        <v>0</v>
      </c>
    </row>
    <row r="136" spans="1:36" x14ac:dyDescent="0.3">
      <c r="A136" s="1">
        <v>9</v>
      </c>
      <c r="B136" s="1" t="s">
        <v>14</v>
      </c>
      <c r="C136" s="1" t="s">
        <v>237</v>
      </c>
      <c r="D136" s="1" t="s">
        <v>16</v>
      </c>
      <c r="E136" s="1" t="s">
        <v>17</v>
      </c>
      <c r="F136" s="1" t="s">
        <v>29</v>
      </c>
      <c r="G136" s="1" t="s">
        <v>246</v>
      </c>
      <c r="H136" s="1" t="s">
        <v>248</v>
      </c>
      <c r="I136" s="1" t="s">
        <v>26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7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7">
        <v>0</v>
      </c>
      <c r="AI136" s="7">
        <v>0</v>
      </c>
      <c r="AJ136" s="1">
        <v>0</v>
      </c>
    </row>
    <row r="137" spans="1:36" x14ac:dyDescent="0.3">
      <c r="A137" s="1">
        <v>10</v>
      </c>
      <c r="B137" s="1" t="s">
        <v>14</v>
      </c>
      <c r="C137" s="1" t="s">
        <v>237</v>
      </c>
      <c r="D137" s="1" t="s">
        <v>16</v>
      </c>
      <c r="E137" s="1" t="s">
        <v>17</v>
      </c>
      <c r="F137" s="1" t="s">
        <v>29</v>
      </c>
      <c r="G137" s="1" t="s">
        <v>61</v>
      </c>
      <c r="H137" s="1" t="s">
        <v>249</v>
      </c>
      <c r="I137" s="1" t="s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7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7">
        <v>0</v>
      </c>
      <c r="AI137" s="7">
        <v>0</v>
      </c>
      <c r="AJ137" s="1">
        <v>0</v>
      </c>
    </row>
    <row r="138" spans="1:36" x14ac:dyDescent="0.3">
      <c r="A138" s="1">
        <v>11</v>
      </c>
      <c r="B138" s="1" t="s">
        <v>14</v>
      </c>
      <c r="C138" s="1" t="s">
        <v>237</v>
      </c>
      <c r="D138" s="1" t="s">
        <v>16</v>
      </c>
      <c r="E138" s="1" t="s">
        <v>17</v>
      </c>
      <c r="F138" s="1" t="s">
        <v>29</v>
      </c>
      <c r="G138" s="1" t="s">
        <v>61</v>
      </c>
      <c r="H138" s="1" t="s">
        <v>250</v>
      </c>
      <c r="I138" s="1" t="s">
        <v>26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7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7">
        <v>0</v>
      </c>
      <c r="AI138" s="7">
        <v>0</v>
      </c>
      <c r="AJ138" s="1">
        <v>0</v>
      </c>
    </row>
    <row r="139" spans="1:36" x14ac:dyDescent="0.3">
      <c r="A139" s="1">
        <v>12</v>
      </c>
      <c r="B139" s="1" t="s">
        <v>14</v>
      </c>
      <c r="C139" s="1" t="s">
        <v>237</v>
      </c>
      <c r="D139" s="1" t="s">
        <v>16</v>
      </c>
      <c r="E139" s="1" t="s">
        <v>17</v>
      </c>
      <c r="F139" s="1" t="s">
        <v>29</v>
      </c>
      <c r="G139" s="1" t="s">
        <v>61</v>
      </c>
      <c r="H139" s="1" t="s">
        <v>251</v>
      </c>
      <c r="I139" s="1" t="s">
        <v>26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7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7">
        <v>0</v>
      </c>
      <c r="AI139" s="7">
        <v>0</v>
      </c>
      <c r="AJ139" s="1">
        <v>0</v>
      </c>
    </row>
    <row r="140" spans="1:36" x14ac:dyDescent="0.3">
      <c r="A140" s="1">
        <v>13</v>
      </c>
      <c r="B140" s="1" t="s">
        <v>14</v>
      </c>
      <c r="C140" s="1" t="s">
        <v>237</v>
      </c>
      <c r="D140" s="1" t="s">
        <v>252</v>
      </c>
      <c r="E140" s="1" t="s">
        <v>17</v>
      </c>
      <c r="F140" s="1" t="s">
        <v>29</v>
      </c>
      <c r="G140" s="1" t="s">
        <v>79</v>
      </c>
      <c r="H140" s="1" t="s">
        <v>253</v>
      </c>
      <c r="I140" s="1" t="s">
        <v>26</v>
      </c>
      <c r="J140" s="1">
        <v>1</v>
      </c>
      <c r="K140" s="1">
        <v>193</v>
      </c>
      <c r="L140" s="1">
        <v>193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7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7">
        <v>0</v>
      </c>
      <c r="AI140" s="7">
        <v>0</v>
      </c>
      <c r="AJ140" s="1">
        <v>0</v>
      </c>
    </row>
    <row r="141" spans="1:36" x14ac:dyDescent="0.3">
      <c r="A141" s="1">
        <v>14</v>
      </c>
      <c r="B141" s="1" t="s">
        <v>14</v>
      </c>
      <c r="C141" s="1" t="s">
        <v>237</v>
      </c>
      <c r="D141" s="1" t="s">
        <v>254</v>
      </c>
      <c r="E141" s="1" t="s">
        <v>17</v>
      </c>
      <c r="F141" s="1" t="s">
        <v>18</v>
      </c>
      <c r="G141" s="1" t="s">
        <v>104</v>
      </c>
      <c r="H141" s="1" t="s">
        <v>181</v>
      </c>
      <c r="I141" s="1" t="s">
        <v>21</v>
      </c>
      <c r="J141" s="1">
        <v>3</v>
      </c>
      <c r="K141" s="1">
        <v>542</v>
      </c>
      <c r="L141" s="1">
        <v>542</v>
      </c>
      <c r="M141" s="1">
        <v>44000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7">
        <v>44000</v>
      </c>
      <c r="X141" s="1">
        <v>0</v>
      </c>
      <c r="Y141" s="1">
        <v>0</v>
      </c>
      <c r="Z141" s="1">
        <v>0</v>
      </c>
      <c r="AA141" s="1">
        <v>4600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>
        <v>4600</v>
      </c>
      <c r="AI141" s="7">
        <v>48600</v>
      </c>
      <c r="AJ141" s="1">
        <v>81</v>
      </c>
    </row>
    <row r="142" spans="1:36" x14ac:dyDescent="0.3">
      <c r="A142" s="1">
        <v>15</v>
      </c>
      <c r="B142" s="1" t="s">
        <v>14</v>
      </c>
      <c r="C142" s="1" t="s">
        <v>237</v>
      </c>
      <c r="D142" s="1" t="s">
        <v>255</v>
      </c>
      <c r="E142" s="1" t="s">
        <v>17</v>
      </c>
      <c r="F142" s="1" t="s">
        <v>29</v>
      </c>
      <c r="G142" s="1" t="s">
        <v>61</v>
      </c>
      <c r="H142" s="1" t="s">
        <v>256</v>
      </c>
      <c r="I142" s="1" t="s">
        <v>26</v>
      </c>
      <c r="J142" s="1">
        <v>21</v>
      </c>
      <c r="K142" s="1">
        <v>3754</v>
      </c>
      <c r="L142" s="1">
        <v>3754</v>
      </c>
      <c r="M142" s="1">
        <v>430000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7">
        <v>430000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>
        <v>0</v>
      </c>
      <c r="AI142" s="7">
        <v>430000</v>
      </c>
      <c r="AJ142" s="1">
        <v>114</v>
      </c>
    </row>
    <row r="143" spans="1:36" x14ac:dyDescent="0.3">
      <c r="A143" s="1">
        <v>16</v>
      </c>
      <c r="B143" s="1" t="s">
        <v>14</v>
      </c>
      <c r="C143" s="1" t="s">
        <v>237</v>
      </c>
      <c r="D143" s="1" t="s">
        <v>257</v>
      </c>
      <c r="E143" s="1" t="s">
        <v>17</v>
      </c>
      <c r="F143" s="1" t="s">
        <v>29</v>
      </c>
      <c r="G143" s="1" t="s">
        <v>61</v>
      </c>
      <c r="H143" s="1" t="s">
        <v>258</v>
      </c>
      <c r="I143" s="1" t="s">
        <v>26</v>
      </c>
      <c r="J143" s="1">
        <v>26</v>
      </c>
      <c r="K143" s="1">
        <v>4288</v>
      </c>
      <c r="L143" s="1">
        <v>4288</v>
      </c>
      <c r="M143" s="1">
        <v>560000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7">
        <v>560000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25000</v>
      </c>
      <c r="AF143" s="1">
        <v>0</v>
      </c>
      <c r="AG143" s="1">
        <v>0</v>
      </c>
      <c r="AH143" s="7">
        <v>25000</v>
      </c>
      <c r="AI143" s="7">
        <v>585000</v>
      </c>
      <c r="AJ143" s="1">
        <v>130</v>
      </c>
    </row>
    <row r="144" spans="1:36" x14ac:dyDescent="0.3">
      <c r="A144" s="1">
        <v>17</v>
      </c>
      <c r="B144" s="1" t="s">
        <v>14</v>
      </c>
      <c r="C144" s="1" t="s">
        <v>237</v>
      </c>
      <c r="D144" s="1" t="s">
        <v>259</v>
      </c>
      <c r="E144" s="1" t="s">
        <v>17</v>
      </c>
      <c r="F144" s="1" t="s">
        <v>29</v>
      </c>
      <c r="G144" s="1" t="s">
        <v>61</v>
      </c>
      <c r="H144" s="1" t="s">
        <v>260</v>
      </c>
      <c r="I144" s="1" t="s">
        <v>26</v>
      </c>
      <c r="J144" s="1">
        <v>21</v>
      </c>
      <c r="K144" s="1">
        <v>3504</v>
      </c>
      <c r="L144" s="1">
        <v>3504</v>
      </c>
      <c r="M144" s="1">
        <v>470000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7">
        <v>470000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7">
        <v>0</v>
      </c>
      <c r="AI144" s="7">
        <v>470000</v>
      </c>
      <c r="AJ144" s="1">
        <v>134</v>
      </c>
    </row>
    <row r="145" spans="1:36" x14ac:dyDescent="0.3">
      <c r="A145" s="1">
        <v>18</v>
      </c>
      <c r="B145" s="1" t="s">
        <v>14</v>
      </c>
      <c r="C145" s="1" t="s">
        <v>237</v>
      </c>
      <c r="D145" s="1" t="s">
        <v>261</v>
      </c>
      <c r="E145" s="1" t="s">
        <v>17</v>
      </c>
      <c r="F145" s="1" t="s">
        <v>29</v>
      </c>
      <c r="G145" s="1" t="s">
        <v>30</v>
      </c>
      <c r="H145" s="1" t="s">
        <v>262</v>
      </c>
      <c r="I145" s="1" t="s">
        <v>26</v>
      </c>
      <c r="J145" s="1">
        <v>22</v>
      </c>
      <c r="K145" s="1">
        <v>3774</v>
      </c>
      <c r="L145" s="1">
        <v>3774</v>
      </c>
      <c r="M145" s="1">
        <v>310000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7">
        <v>310000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>
        <v>0</v>
      </c>
      <c r="AI145" s="7">
        <v>310000</v>
      </c>
      <c r="AJ145" s="1">
        <v>82</v>
      </c>
    </row>
    <row r="146" spans="1:36" x14ac:dyDescent="0.3">
      <c r="A146" s="1">
        <v>19</v>
      </c>
      <c r="B146" s="1" t="s">
        <v>14</v>
      </c>
      <c r="C146" s="1" t="s">
        <v>237</v>
      </c>
      <c r="D146" s="1" t="s">
        <v>263</v>
      </c>
      <c r="E146" s="1" t="s">
        <v>32</v>
      </c>
      <c r="F146" s="1" t="s">
        <v>75</v>
      </c>
      <c r="G146" s="1" t="s">
        <v>76</v>
      </c>
      <c r="H146" s="1" t="s">
        <v>264</v>
      </c>
      <c r="I146" s="1" t="s">
        <v>26</v>
      </c>
      <c r="J146" s="1">
        <v>1</v>
      </c>
      <c r="K146" s="1">
        <v>146</v>
      </c>
      <c r="L146" s="1">
        <v>146</v>
      </c>
      <c r="M146" s="1">
        <v>82000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7">
        <v>82000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7">
        <v>0</v>
      </c>
      <c r="AI146" s="7">
        <v>82000</v>
      </c>
      <c r="AJ146" s="1">
        <v>561</v>
      </c>
    </row>
    <row r="147" spans="1:36" x14ac:dyDescent="0.3">
      <c r="A147" s="1">
        <v>20</v>
      </c>
      <c r="B147" s="1" t="s">
        <v>14</v>
      </c>
      <c r="C147" s="1" t="s">
        <v>237</v>
      </c>
      <c r="D147" s="1" t="s">
        <v>265</v>
      </c>
      <c r="E147" s="1" t="s">
        <v>17</v>
      </c>
      <c r="F147" s="1" t="s">
        <v>40</v>
      </c>
      <c r="G147" s="1" t="s">
        <v>55</v>
      </c>
      <c r="H147" s="1" t="s">
        <v>266</v>
      </c>
      <c r="I147" s="1" t="s">
        <v>21</v>
      </c>
      <c r="J147" s="1">
        <v>19</v>
      </c>
      <c r="K147" s="1">
        <v>2119</v>
      </c>
      <c r="L147" s="1">
        <v>2119</v>
      </c>
      <c r="M147" s="1">
        <v>210000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7">
        <v>210000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7">
        <v>0</v>
      </c>
      <c r="AI147" s="7">
        <v>210000</v>
      </c>
      <c r="AJ147" s="1">
        <v>99</v>
      </c>
    </row>
    <row r="148" spans="1:36" x14ac:dyDescent="0.3">
      <c r="A148" s="1">
        <v>21</v>
      </c>
      <c r="B148" s="1" t="s">
        <v>14</v>
      </c>
      <c r="C148" s="1" t="s">
        <v>237</v>
      </c>
      <c r="D148" s="1" t="s">
        <v>267</v>
      </c>
      <c r="E148" s="1" t="s">
        <v>32</v>
      </c>
      <c r="F148" s="1" t="s">
        <v>29</v>
      </c>
      <c r="G148" s="1" t="s">
        <v>268</v>
      </c>
      <c r="H148" s="1" t="s">
        <v>269</v>
      </c>
      <c r="I148" s="1" t="s">
        <v>26</v>
      </c>
      <c r="J148" s="1">
        <v>28</v>
      </c>
      <c r="K148" s="1">
        <v>2979</v>
      </c>
      <c r="L148" s="1">
        <v>2979</v>
      </c>
      <c r="M148" s="1">
        <v>460000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7">
        <v>460000</v>
      </c>
      <c r="X148" s="1">
        <v>0</v>
      </c>
      <c r="Y148" s="1">
        <v>0</v>
      </c>
      <c r="Z148" s="1">
        <v>500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7">
        <v>500</v>
      </c>
      <c r="AI148" s="7">
        <v>460500</v>
      </c>
      <c r="AJ148" s="1">
        <v>154</v>
      </c>
    </row>
    <row r="149" spans="1:36" x14ac:dyDescent="0.3">
      <c r="A149" s="1">
        <v>22</v>
      </c>
      <c r="B149" s="1" t="s">
        <v>14</v>
      </c>
      <c r="C149" s="1" t="s">
        <v>237</v>
      </c>
      <c r="D149" s="1" t="s">
        <v>16</v>
      </c>
      <c r="E149" s="1" t="s">
        <v>17</v>
      </c>
      <c r="F149" s="1" t="s">
        <v>29</v>
      </c>
      <c r="G149" s="1" t="s">
        <v>246</v>
      </c>
      <c r="H149" s="1" t="s">
        <v>270</v>
      </c>
      <c r="I149" s="1" t="s">
        <v>21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7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>
        <v>0</v>
      </c>
      <c r="AI149" s="7">
        <v>0</v>
      </c>
      <c r="AJ149" s="1">
        <v>0</v>
      </c>
    </row>
    <row r="150" spans="1:36" x14ac:dyDescent="0.3">
      <c r="A150" s="1">
        <v>23</v>
      </c>
      <c r="B150" s="1" t="s">
        <v>14</v>
      </c>
      <c r="C150" s="1" t="s">
        <v>237</v>
      </c>
      <c r="D150" s="1" t="s">
        <v>263</v>
      </c>
      <c r="E150" s="1" t="s">
        <v>17</v>
      </c>
      <c r="F150" s="1" t="s">
        <v>49</v>
      </c>
      <c r="G150" s="1" t="s">
        <v>101</v>
      </c>
      <c r="H150" s="1" t="s">
        <v>271</v>
      </c>
      <c r="I150" s="1" t="s">
        <v>49</v>
      </c>
      <c r="J150" s="1">
        <v>24</v>
      </c>
      <c r="K150" s="1">
        <v>2216</v>
      </c>
      <c r="L150" s="1">
        <v>2216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7">
        <v>0</v>
      </c>
      <c r="X150" s="1">
        <v>0</v>
      </c>
      <c r="Y150" s="1">
        <v>0</v>
      </c>
      <c r="Z150" s="1">
        <v>3000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7">
        <v>3000</v>
      </c>
      <c r="AI150" s="7">
        <v>3000</v>
      </c>
      <c r="AJ150" s="1">
        <v>0</v>
      </c>
    </row>
    <row r="151" spans="1:36" x14ac:dyDescent="0.3">
      <c r="A151" s="1">
        <v>24</v>
      </c>
      <c r="B151" s="1" t="s">
        <v>14</v>
      </c>
      <c r="C151" s="1" t="s">
        <v>237</v>
      </c>
      <c r="D151" s="1" t="s">
        <v>272</v>
      </c>
      <c r="E151" s="1" t="s">
        <v>17</v>
      </c>
      <c r="F151" s="1" t="s">
        <v>29</v>
      </c>
      <c r="G151" s="1" t="s">
        <v>129</v>
      </c>
      <c r="H151" s="1" t="s">
        <v>273</v>
      </c>
      <c r="I151" s="1" t="s">
        <v>21</v>
      </c>
      <c r="J151" s="1">
        <v>23</v>
      </c>
      <c r="K151" s="1">
        <v>4229</v>
      </c>
      <c r="L151" s="1">
        <v>4229</v>
      </c>
      <c r="M151" s="1">
        <v>652000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10000</v>
      </c>
      <c r="W151" s="7">
        <v>662000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7">
        <v>0</v>
      </c>
      <c r="AI151" s="7">
        <v>662000</v>
      </c>
      <c r="AJ151" s="1">
        <v>154</v>
      </c>
    </row>
    <row r="152" spans="1:36" x14ac:dyDescent="0.3">
      <c r="A152" s="1">
        <v>25</v>
      </c>
      <c r="B152" s="1" t="s">
        <v>14</v>
      </c>
      <c r="C152" s="1" t="s">
        <v>237</v>
      </c>
      <c r="D152" s="1" t="s">
        <v>16</v>
      </c>
      <c r="E152" s="1" t="s">
        <v>17</v>
      </c>
      <c r="F152" s="1" t="s">
        <v>37</v>
      </c>
      <c r="G152" s="1" t="s">
        <v>83</v>
      </c>
      <c r="H152" s="1" t="s">
        <v>274</v>
      </c>
      <c r="I152" s="1" t="s">
        <v>49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7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>
        <v>0</v>
      </c>
      <c r="AI152" s="7">
        <v>0</v>
      </c>
      <c r="AJ152" s="1">
        <v>0</v>
      </c>
    </row>
    <row r="153" spans="1:36" x14ac:dyDescent="0.3">
      <c r="A153" s="1">
        <v>26</v>
      </c>
      <c r="B153" s="1" t="s">
        <v>14</v>
      </c>
      <c r="C153" s="1" t="s">
        <v>237</v>
      </c>
      <c r="D153" s="1" t="s">
        <v>275</v>
      </c>
      <c r="E153" s="1" t="s">
        <v>17</v>
      </c>
      <c r="F153" s="1" t="s">
        <v>29</v>
      </c>
      <c r="G153" s="1" t="s">
        <v>61</v>
      </c>
      <c r="H153" s="1" t="s">
        <v>276</v>
      </c>
      <c r="I153" s="1" t="s">
        <v>26</v>
      </c>
      <c r="J153" s="1">
        <v>25</v>
      </c>
      <c r="K153" s="1">
        <v>2811</v>
      </c>
      <c r="L153" s="1">
        <v>2811</v>
      </c>
      <c r="M153" s="1">
        <v>330000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7">
        <v>330000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7">
        <v>0</v>
      </c>
      <c r="AI153" s="7">
        <v>330000</v>
      </c>
      <c r="AJ153" s="1">
        <v>117</v>
      </c>
    </row>
    <row r="154" spans="1:36" x14ac:dyDescent="0.3">
      <c r="A154" s="1">
        <v>27</v>
      </c>
      <c r="B154" s="1" t="s">
        <v>14</v>
      </c>
      <c r="C154" s="1" t="s">
        <v>237</v>
      </c>
      <c r="D154" s="1" t="s">
        <v>277</v>
      </c>
      <c r="E154" s="1" t="s">
        <v>17</v>
      </c>
      <c r="F154" s="1" t="s">
        <v>29</v>
      </c>
      <c r="G154" s="1" t="s">
        <v>61</v>
      </c>
      <c r="H154" s="1" t="s">
        <v>278</v>
      </c>
      <c r="I154" s="1" t="s">
        <v>26</v>
      </c>
      <c r="J154" s="1">
        <v>24</v>
      </c>
      <c r="K154" s="1">
        <v>3262</v>
      </c>
      <c r="L154" s="1">
        <v>3262</v>
      </c>
      <c r="M154" s="1">
        <v>340000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7">
        <v>340000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7">
        <v>0</v>
      </c>
      <c r="AI154" s="7">
        <v>340000</v>
      </c>
      <c r="AJ154" s="1">
        <v>104</v>
      </c>
    </row>
    <row r="155" spans="1:36" x14ac:dyDescent="0.3">
      <c r="A155" s="1">
        <v>28</v>
      </c>
      <c r="B155" s="1" t="s">
        <v>14</v>
      </c>
      <c r="C155" s="1" t="s">
        <v>237</v>
      </c>
      <c r="D155" s="1" t="s">
        <v>279</v>
      </c>
      <c r="E155" s="1" t="s">
        <v>17</v>
      </c>
      <c r="F155" s="1" t="s">
        <v>29</v>
      </c>
      <c r="G155" s="1" t="s">
        <v>61</v>
      </c>
      <c r="H155" s="1" t="s">
        <v>280</v>
      </c>
      <c r="I155" s="1" t="s">
        <v>26</v>
      </c>
      <c r="J155" s="1">
        <v>25</v>
      </c>
      <c r="K155" s="1">
        <v>4728</v>
      </c>
      <c r="L155" s="1">
        <v>4728</v>
      </c>
      <c r="M155" s="1">
        <v>540000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7">
        <v>540000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7">
        <v>0</v>
      </c>
      <c r="AI155" s="7">
        <v>540000</v>
      </c>
      <c r="AJ155" s="1">
        <v>114</v>
      </c>
    </row>
    <row r="156" spans="1:36" x14ac:dyDescent="0.3">
      <c r="A156" s="1">
        <v>29</v>
      </c>
      <c r="B156" s="1" t="s">
        <v>14</v>
      </c>
      <c r="C156" s="1" t="s">
        <v>237</v>
      </c>
      <c r="D156" s="1" t="s">
        <v>261</v>
      </c>
      <c r="E156" s="1" t="s">
        <v>32</v>
      </c>
      <c r="F156" s="1" t="s">
        <v>29</v>
      </c>
      <c r="G156" s="1" t="s">
        <v>33</v>
      </c>
      <c r="H156" s="1" t="s">
        <v>281</v>
      </c>
      <c r="I156" s="1" t="s">
        <v>26</v>
      </c>
      <c r="J156" s="1">
        <v>21</v>
      </c>
      <c r="K156" s="1">
        <v>3347</v>
      </c>
      <c r="L156" s="1">
        <v>3347</v>
      </c>
      <c r="M156" s="1">
        <v>420000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7">
        <v>420000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7">
        <v>0</v>
      </c>
      <c r="AI156" s="7">
        <v>420000</v>
      </c>
      <c r="AJ156" s="1">
        <v>125</v>
      </c>
    </row>
    <row r="157" spans="1:36" x14ac:dyDescent="0.3">
      <c r="A157" s="1">
        <v>30</v>
      </c>
      <c r="B157" s="1" t="s">
        <v>14</v>
      </c>
      <c r="C157" s="1" t="s">
        <v>237</v>
      </c>
      <c r="D157" s="1" t="s">
        <v>16</v>
      </c>
      <c r="E157" s="1" t="s">
        <v>17</v>
      </c>
      <c r="F157" s="1" t="s">
        <v>29</v>
      </c>
      <c r="G157" s="1" t="s">
        <v>282</v>
      </c>
      <c r="H157" s="1" t="s">
        <v>283</v>
      </c>
      <c r="I157" s="1" t="s">
        <v>21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7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7">
        <v>0</v>
      </c>
      <c r="AI157" s="7">
        <v>0</v>
      </c>
      <c r="AJ157" s="1">
        <v>0</v>
      </c>
    </row>
    <row r="158" spans="1:36" x14ac:dyDescent="0.3">
      <c r="A158" s="1">
        <v>31</v>
      </c>
      <c r="B158" s="1" t="s">
        <v>14</v>
      </c>
      <c r="C158" s="1" t="s">
        <v>237</v>
      </c>
      <c r="D158" s="1" t="s">
        <v>16</v>
      </c>
      <c r="E158" s="1" t="s">
        <v>32</v>
      </c>
      <c r="F158" s="1" t="s">
        <v>29</v>
      </c>
      <c r="G158" s="1" t="s">
        <v>33</v>
      </c>
      <c r="H158" s="1" t="s">
        <v>284</v>
      </c>
      <c r="I158" s="1" t="s">
        <v>26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7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>
        <v>0</v>
      </c>
      <c r="AI158" s="7">
        <v>0</v>
      </c>
      <c r="AJ158" s="1">
        <v>0</v>
      </c>
    </row>
    <row r="159" spans="1:36" x14ac:dyDescent="0.3">
      <c r="A159" s="1">
        <v>32</v>
      </c>
      <c r="B159" s="1" t="s">
        <v>14</v>
      </c>
      <c r="C159" s="1" t="s">
        <v>237</v>
      </c>
      <c r="D159" s="1" t="s">
        <v>16</v>
      </c>
      <c r="E159" s="1" t="s">
        <v>17</v>
      </c>
      <c r="F159" s="1" t="s">
        <v>29</v>
      </c>
      <c r="G159" s="1" t="s">
        <v>144</v>
      </c>
      <c r="H159" s="1" t="s">
        <v>285</v>
      </c>
      <c r="I159" s="1" t="s">
        <v>21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7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>
        <v>0</v>
      </c>
      <c r="AI159" s="7">
        <v>0</v>
      </c>
      <c r="AJ159" s="1">
        <v>0</v>
      </c>
    </row>
    <row r="160" spans="1:36" x14ac:dyDescent="0.3">
      <c r="A160" s="1">
        <v>33</v>
      </c>
      <c r="B160" s="1" t="s">
        <v>14</v>
      </c>
      <c r="C160" s="1" t="s">
        <v>237</v>
      </c>
      <c r="D160" s="1" t="s">
        <v>16</v>
      </c>
      <c r="E160" s="1" t="s">
        <v>17</v>
      </c>
      <c r="F160" s="1" t="s">
        <v>29</v>
      </c>
      <c r="G160" s="1" t="s">
        <v>61</v>
      </c>
      <c r="H160" s="1" t="s">
        <v>286</v>
      </c>
      <c r="I160" s="1" t="s">
        <v>26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7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>
        <v>0</v>
      </c>
      <c r="AI160" s="7">
        <v>0</v>
      </c>
      <c r="AJ160" s="1">
        <v>0</v>
      </c>
    </row>
    <row r="161" spans="1:36" x14ac:dyDescent="0.3">
      <c r="A161" s="1">
        <v>34</v>
      </c>
      <c r="B161" s="1" t="s">
        <v>14</v>
      </c>
      <c r="C161" s="1" t="s">
        <v>237</v>
      </c>
      <c r="D161" s="1" t="s">
        <v>16</v>
      </c>
      <c r="E161" s="1" t="s">
        <v>17</v>
      </c>
      <c r="F161" s="1" t="s">
        <v>29</v>
      </c>
      <c r="G161" s="1" t="s">
        <v>61</v>
      </c>
      <c r="H161" s="1" t="s">
        <v>287</v>
      </c>
      <c r="I161" s="1" t="s">
        <v>26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7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>
        <v>0</v>
      </c>
      <c r="AI161" s="7">
        <v>0</v>
      </c>
      <c r="AJ161" s="1">
        <v>0</v>
      </c>
    </row>
    <row r="162" spans="1:36" x14ac:dyDescent="0.3">
      <c r="A162" s="1">
        <v>35</v>
      </c>
      <c r="B162" s="1" t="s">
        <v>14</v>
      </c>
      <c r="C162" s="1" t="s">
        <v>237</v>
      </c>
      <c r="D162" s="1" t="s">
        <v>16</v>
      </c>
      <c r="E162" s="1" t="s">
        <v>17</v>
      </c>
      <c r="F162" s="1" t="s">
        <v>29</v>
      </c>
      <c r="G162" s="1" t="s">
        <v>61</v>
      </c>
      <c r="H162" s="1" t="s">
        <v>288</v>
      </c>
      <c r="I162" s="1" t="s">
        <v>26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7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7">
        <v>0</v>
      </c>
      <c r="AI162" s="7">
        <v>0</v>
      </c>
      <c r="AJ162" s="1">
        <v>0</v>
      </c>
    </row>
    <row r="163" spans="1:36" x14ac:dyDescent="0.3">
      <c r="A163" s="1">
        <v>36</v>
      </c>
      <c r="B163" s="1" t="s">
        <v>14</v>
      </c>
      <c r="C163" s="1" t="s">
        <v>237</v>
      </c>
      <c r="D163" s="1" t="s">
        <v>16</v>
      </c>
      <c r="E163" s="1" t="s">
        <v>17</v>
      </c>
      <c r="F163" s="1" t="s">
        <v>29</v>
      </c>
      <c r="G163" s="1" t="s">
        <v>61</v>
      </c>
      <c r="H163" s="1" t="s">
        <v>289</v>
      </c>
      <c r="I163" s="1" t="s">
        <v>26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7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7">
        <v>0</v>
      </c>
      <c r="AI163" s="7">
        <v>0</v>
      </c>
      <c r="AJ163" s="1">
        <v>0</v>
      </c>
    </row>
    <row r="164" spans="1:36" x14ac:dyDescent="0.3">
      <c r="A164" s="1">
        <v>37</v>
      </c>
      <c r="B164" s="1" t="s">
        <v>14</v>
      </c>
      <c r="C164" s="1" t="s">
        <v>237</v>
      </c>
      <c r="D164" s="1" t="s">
        <v>16</v>
      </c>
      <c r="E164" s="1" t="s">
        <v>17</v>
      </c>
      <c r="F164" s="1" t="s">
        <v>29</v>
      </c>
      <c r="G164" s="1" t="s">
        <v>61</v>
      </c>
      <c r="H164" s="1" t="s">
        <v>290</v>
      </c>
      <c r="I164" s="1" t="s">
        <v>26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7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7">
        <v>0</v>
      </c>
      <c r="AI164" s="7">
        <v>0</v>
      </c>
      <c r="AJ164" s="1">
        <v>0</v>
      </c>
    </row>
    <row r="165" spans="1:36" x14ac:dyDescent="0.3">
      <c r="A165" s="1">
        <v>38</v>
      </c>
      <c r="B165" s="1" t="s">
        <v>14</v>
      </c>
      <c r="C165" s="1" t="s">
        <v>237</v>
      </c>
      <c r="D165" s="1" t="s">
        <v>16</v>
      </c>
      <c r="E165" s="1" t="s">
        <v>17</v>
      </c>
      <c r="F165" s="1" t="s">
        <v>29</v>
      </c>
      <c r="G165" s="1" t="s">
        <v>61</v>
      </c>
      <c r="H165" s="1" t="s">
        <v>291</v>
      </c>
      <c r="I165" s="1" t="s">
        <v>26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7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7">
        <v>0</v>
      </c>
      <c r="AI165" s="7">
        <v>0</v>
      </c>
      <c r="AJ165" s="1">
        <v>0</v>
      </c>
    </row>
    <row r="166" spans="1:36" x14ac:dyDescent="0.3">
      <c r="A166" s="1">
        <v>39</v>
      </c>
      <c r="B166" s="1" t="s">
        <v>14</v>
      </c>
      <c r="C166" s="1" t="s">
        <v>237</v>
      </c>
      <c r="D166" s="1" t="s">
        <v>16</v>
      </c>
      <c r="E166" s="1" t="s">
        <v>17</v>
      </c>
      <c r="F166" s="1" t="s">
        <v>29</v>
      </c>
      <c r="G166" s="1" t="s">
        <v>44</v>
      </c>
      <c r="H166" s="1" t="s">
        <v>292</v>
      </c>
      <c r="I166" s="1" t="s">
        <v>21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7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7">
        <v>0</v>
      </c>
      <c r="AI166" s="7">
        <v>0</v>
      </c>
      <c r="AJ166" s="1">
        <v>0</v>
      </c>
    </row>
    <row r="167" spans="1:36" x14ac:dyDescent="0.3">
      <c r="A167" s="1">
        <v>40</v>
      </c>
      <c r="B167" s="1" t="s">
        <v>14</v>
      </c>
      <c r="C167" s="1" t="s">
        <v>237</v>
      </c>
      <c r="D167" s="1" t="s">
        <v>16</v>
      </c>
      <c r="E167" s="1" t="s">
        <v>17</v>
      </c>
      <c r="F167" s="1" t="s">
        <v>29</v>
      </c>
      <c r="G167" s="1" t="s">
        <v>98</v>
      </c>
      <c r="H167" s="1" t="s">
        <v>293</v>
      </c>
      <c r="I167" s="1" t="s">
        <v>21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7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7">
        <v>0</v>
      </c>
      <c r="AI167" s="7">
        <v>0</v>
      </c>
      <c r="AJ167" s="1">
        <v>0</v>
      </c>
    </row>
    <row r="168" spans="1:36" x14ac:dyDescent="0.3">
      <c r="A168" s="1">
        <v>41</v>
      </c>
      <c r="B168" s="1" t="s">
        <v>14</v>
      </c>
      <c r="C168" s="1" t="s">
        <v>237</v>
      </c>
      <c r="D168" s="1" t="s">
        <v>16</v>
      </c>
      <c r="E168" s="1" t="s">
        <v>17</v>
      </c>
      <c r="F168" s="1" t="s">
        <v>37</v>
      </c>
      <c r="G168" s="1" t="s">
        <v>83</v>
      </c>
      <c r="H168" s="1" t="s">
        <v>294</v>
      </c>
      <c r="I168" s="1" t="s">
        <v>21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7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7">
        <v>0</v>
      </c>
      <c r="AI168" s="7">
        <v>0</v>
      </c>
      <c r="AJ168" s="1">
        <v>0</v>
      </c>
    </row>
    <row r="169" spans="1:36" x14ac:dyDescent="0.3">
      <c r="A169" s="2"/>
      <c r="B169" s="2" t="s">
        <v>47</v>
      </c>
      <c r="C169" s="2" t="s">
        <v>237</v>
      </c>
      <c r="D169" s="2"/>
      <c r="E169" s="2"/>
      <c r="F169" s="2"/>
      <c r="G169" s="2"/>
      <c r="H169" s="2"/>
      <c r="I169" s="2"/>
      <c r="J169" s="2"/>
      <c r="K169" s="2">
        <v>41892</v>
      </c>
      <c r="L169" s="2">
        <v>41892</v>
      </c>
      <c r="M169" s="2">
        <v>4848000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10000</v>
      </c>
      <c r="W169" s="2">
        <v>4858000</v>
      </c>
      <c r="X169" s="2">
        <v>0</v>
      </c>
      <c r="Y169" s="2">
        <v>0</v>
      </c>
      <c r="Z169" s="2">
        <v>3500</v>
      </c>
      <c r="AA169" s="2">
        <v>4600</v>
      </c>
      <c r="AB169" s="2">
        <v>0</v>
      </c>
      <c r="AC169" s="2">
        <v>0</v>
      </c>
      <c r="AD169" s="2">
        <v>0</v>
      </c>
      <c r="AE169" s="2">
        <v>25000</v>
      </c>
      <c r="AF169" s="2">
        <v>0</v>
      </c>
      <c r="AG169" s="2">
        <v>0</v>
      </c>
      <c r="AH169" s="2">
        <v>33100</v>
      </c>
      <c r="AI169" s="2">
        <v>4891100</v>
      </c>
      <c r="AJ169" s="2"/>
    </row>
    <row r="170" spans="1:36" x14ac:dyDescent="0.3">
      <c r="A170" s="1">
        <v>1</v>
      </c>
      <c r="B170" s="1" t="s">
        <v>14</v>
      </c>
      <c r="C170" s="1" t="s">
        <v>295</v>
      </c>
      <c r="D170" s="1" t="s">
        <v>16</v>
      </c>
      <c r="E170" s="1" t="s">
        <v>17</v>
      </c>
      <c r="F170" s="1" t="s">
        <v>29</v>
      </c>
      <c r="G170" s="1" t="s">
        <v>61</v>
      </c>
      <c r="H170" s="1" t="s">
        <v>296</v>
      </c>
      <c r="I170" s="1" t="s">
        <v>26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7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7">
        <v>0</v>
      </c>
      <c r="AI170" s="7">
        <v>0</v>
      </c>
      <c r="AJ170" s="1">
        <v>0</v>
      </c>
    </row>
    <row r="171" spans="1:36" x14ac:dyDescent="0.3">
      <c r="A171" s="1">
        <v>2</v>
      </c>
      <c r="B171" s="1" t="s">
        <v>14</v>
      </c>
      <c r="C171" s="1" t="s">
        <v>295</v>
      </c>
      <c r="D171" s="1" t="s">
        <v>16</v>
      </c>
      <c r="E171" s="1" t="s">
        <v>17</v>
      </c>
      <c r="F171" s="1" t="s">
        <v>18</v>
      </c>
      <c r="G171" s="1" t="s">
        <v>19</v>
      </c>
      <c r="H171" s="1" t="s">
        <v>297</v>
      </c>
      <c r="I171" s="1" t="s">
        <v>21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7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7">
        <v>0</v>
      </c>
      <c r="AI171" s="7">
        <v>0</v>
      </c>
      <c r="AJ171" s="1">
        <v>0</v>
      </c>
    </row>
    <row r="172" spans="1:36" x14ac:dyDescent="0.3">
      <c r="A172" s="1">
        <v>3</v>
      </c>
      <c r="B172" s="1" t="s">
        <v>14</v>
      </c>
      <c r="C172" s="1" t="s">
        <v>295</v>
      </c>
      <c r="D172" s="1" t="s">
        <v>16</v>
      </c>
      <c r="E172" s="1" t="s">
        <v>17</v>
      </c>
      <c r="F172" s="1" t="s">
        <v>29</v>
      </c>
      <c r="G172" s="1" t="s">
        <v>246</v>
      </c>
      <c r="H172" s="1" t="s">
        <v>298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7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7">
        <v>0</v>
      </c>
      <c r="AI172" s="7">
        <v>0</v>
      </c>
      <c r="AJ172" s="1">
        <v>0</v>
      </c>
    </row>
    <row r="173" spans="1:36" x14ac:dyDescent="0.3">
      <c r="A173" s="1">
        <v>4</v>
      </c>
      <c r="B173" s="1" t="s">
        <v>14</v>
      </c>
      <c r="C173" s="1" t="s">
        <v>295</v>
      </c>
      <c r="D173" s="1" t="s">
        <v>16</v>
      </c>
      <c r="E173" s="1" t="s">
        <v>17</v>
      </c>
      <c r="F173" s="1" t="s">
        <v>18</v>
      </c>
      <c r="G173" s="1" t="s">
        <v>19</v>
      </c>
      <c r="H173" s="1" t="s">
        <v>299</v>
      </c>
      <c r="I173" s="1" t="s">
        <v>21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7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7">
        <v>0</v>
      </c>
      <c r="AI173" s="7">
        <v>0</v>
      </c>
      <c r="AJ173" s="1">
        <v>0</v>
      </c>
    </row>
    <row r="174" spans="1:36" x14ac:dyDescent="0.3">
      <c r="A174" s="1">
        <v>5</v>
      </c>
      <c r="B174" s="1" t="s">
        <v>14</v>
      </c>
      <c r="C174" s="1" t="s">
        <v>295</v>
      </c>
      <c r="D174" s="1" t="s">
        <v>16</v>
      </c>
      <c r="E174" s="1" t="s">
        <v>17</v>
      </c>
      <c r="F174" s="1" t="s">
        <v>29</v>
      </c>
      <c r="G174" s="1" t="s">
        <v>61</v>
      </c>
      <c r="H174" s="1" t="s">
        <v>300</v>
      </c>
      <c r="I174" s="1" t="s">
        <v>26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7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7">
        <v>0</v>
      </c>
      <c r="AI174" s="7">
        <v>0</v>
      </c>
      <c r="AJ174" s="1">
        <v>0</v>
      </c>
    </row>
    <row r="175" spans="1:36" x14ac:dyDescent="0.3">
      <c r="A175" s="1">
        <v>6</v>
      </c>
      <c r="B175" s="1" t="s">
        <v>14</v>
      </c>
      <c r="C175" s="1" t="s">
        <v>295</v>
      </c>
      <c r="D175" s="1" t="s">
        <v>16</v>
      </c>
      <c r="E175" s="1" t="s">
        <v>17</v>
      </c>
      <c r="F175" s="1" t="s">
        <v>29</v>
      </c>
      <c r="G175" s="1" t="s">
        <v>61</v>
      </c>
      <c r="H175" s="1" t="s">
        <v>301</v>
      </c>
      <c r="I175" s="1" t="s">
        <v>26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7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7">
        <v>0</v>
      </c>
      <c r="AI175" s="7">
        <v>0</v>
      </c>
      <c r="AJ175" s="1">
        <v>0</v>
      </c>
    </row>
    <row r="176" spans="1:36" x14ac:dyDescent="0.3">
      <c r="A176" s="1">
        <v>7</v>
      </c>
      <c r="B176" s="1" t="s">
        <v>14</v>
      </c>
      <c r="C176" s="1" t="s">
        <v>295</v>
      </c>
      <c r="D176" s="1" t="s">
        <v>16</v>
      </c>
      <c r="E176" s="1" t="s">
        <v>17</v>
      </c>
      <c r="F176" s="1" t="s">
        <v>18</v>
      </c>
      <c r="G176" s="1" t="s">
        <v>19</v>
      </c>
      <c r="H176" s="1" t="s">
        <v>302</v>
      </c>
      <c r="I176" s="1" t="s">
        <v>198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7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7">
        <v>0</v>
      </c>
      <c r="AI176" s="7">
        <v>0</v>
      </c>
      <c r="AJ176" s="1">
        <v>0</v>
      </c>
    </row>
    <row r="177" spans="1:36" x14ac:dyDescent="0.3">
      <c r="A177" s="1">
        <v>8</v>
      </c>
      <c r="B177" s="1" t="s">
        <v>14</v>
      </c>
      <c r="C177" s="1" t="s">
        <v>295</v>
      </c>
      <c r="D177" s="1" t="s">
        <v>16</v>
      </c>
      <c r="E177" s="1" t="s">
        <v>17</v>
      </c>
      <c r="F177" s="1" t="s">
        <v>40</v>
      </c>
      <c r="G177" s="1" t="s">
        <v>242</v>
      </c>
      <c r="H177" s="1" t="s">
        <v>303</v>
      </c>
      <c r="I177" s="1" t="s">
        <v>26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7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7">
        <v>0</v>
      </c>
      <c r="AI177" s="7">
        <v>0</v>
      </c>
      <c r="AJ177" s="1">
        <v>0</v>
      </c>
    </row>
    <row r="178" spans="1:36" x14ac:dyDescent="0.3">
      <c r="A178" s="1">
        <v>9</v>
      </c>
      <c r="B178" s="1" t="s">
        <v>14</v>
      </c>
      <c r="C178" s="1" t="s">
        <v>295</v>
      </c>
      <c r="D178" s="1" t="s">
        <v>16</v>
      </c>
      <c r="E178" s="1" t="s">
        <v>17</v>
      </c>
      <c r="F178" s="1" t="s">
        <v>29</v>
      </c>
      <c r="G178" s="1" t="s">
        <v>61</v>
      </c>
      <c r="H178" s="1" t="s">
        <v>304</v>
      </c>
      <c r="I178" s="1" t="s">
        <v>26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7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7">
        <v>0</v>
      </c>
      <c r="AI178" s="7">
        <v>0</v>
      </c>
      <c r="AJ178" s="1">
        <v>0</v>
      </c>
    </row>
    <row r="179" spans="1:36" x14ac:dyDescent="0.3">
      <c r="A179" s="1">
        <v>10</v>
      </c>
      <c r="B179" s="1" t="s">
        <v>14</v>
      </c>
      <c r="C179" s="1" t="s">
        <v>295</v>
      </c>
      <c r="D179" s="1" t="s">
        <v>16</v>
      </c>
      <c r="E179" s="1" t="s">
        <v>17</v>
      </c>
      <c r="F179" s="1" t="s">
        <v>29</v>
      </c>
      <c r="G179" s="1" t="s">
        <v>61</v>
      </c>
      <c r="H179" s="1" t="s">
        <v>305</v>
      </c>
      <c r="I179" s="1" t="s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7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7">
        <v>0</v>
      </c>
      <c r="AI179" s="7">
        <v>0</v>
      </c>
      <c r="AJ179" s="1">
        <v>0</v>
      </c>
    </row>
    <row r="180" spans="1:36" x14ac:dyDescent="0.3">
      <c r="A180" s="1">
        <v>11</v>
      </c>
      <c r="B180" s="1" t="s">
        <v>14</v>
      </c>
      <c r="C180" s="1" t="s">
        <v>295</v>
      </c>
      <c r="D180" s="1" t="s">
        <v>16</v>
      </c>
      <c r="E180" s="1" t="s">
        <v>17</v>
      </c>
      <c r="F180" s="1" t="s">
        <v>29</v>
      </c>
      <c r="G180" s="1" t="s">
        <v>61</v>
      </c>
      <c r="H180" s="1" t="s">
        <v>306</v>
      </c>
      <c r="I180" s="1" t="s">
        <v>26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7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>
        <v>0</v>
      </c>
      <c r="AI180" s="7">
        <v>0</v>
      </c>
      <c r="AJ180" s="1">
        <v>0</v>
      </c>
    </row>
    <row r="181" spans="1:36" x14ac:dyDescent="0.3">
      <c r="A181" s="1">
        <v>12</v>
      </c>
      <c r="B181" s="1" t="s">
        <v>14</v>
      </c>
      <c r="C181" s="1" t="s">
        <v>295</v>
      </c>
      <c r="D181" s="1" t="s">
        <v>16</v>
      </c>
      <c r="E181" s="1" t="s">
        <v>17</v>
      </c>
      <c r="F181" s="1" t="s">
        <v>29</v>
      </c>
      <c r="G181" s="1" t="s">
        <v>61</v>
      </c>
      <c r="H181" s="1" t="s">
        <v>307</v>
      </c>
      <c r="I181" s="1" t="s">
        <v>26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7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>
        <v>0</v>
      </c>
      <c r="AI181" s="7">
        <v>0</v>
      </c>
      <c r="AJ181" s="1">
        <v>0</v>
      </c>
    </row>
    <row r="182" spans="1:36" x14ac:dyDescent="0.3">
      <c r="A182" s="1">
        <v>13</v>
      </c>
      <c r="B182" s="1" t="s">
        <v>14</v>
      </c>
      <c r="C182" s="1" t="s">
        <v>295</v>
      </c>
      <c r="D182" s="1" t="s">
        <v>16</v>
      </c>
      <c r="E182" s="1" t="s">
        <v>17</v>
      </c>
      <c r="F182" s="1" t="s">
        <v>18</v>
      </c>
      <c r="G182" s="1" t="s">
        <v>69</v>
      </c>
      <c r="H182" s="1" t="s">
        <v>308</v>
      </c>
      <c r="I182" s="1" t="s">
        <v>21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7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>
        <v>0</v>
      </c>
      <c r="AI182" s="7">
        <v>0</v>
      </c>
      <c r="AJ182" s="1">
        <v>0</v>
      </c>
    </row>
    <row r="183" spans="1:36" x14ac:dyDescent="0.3">
      <c r="A183" s="1">
        <v>14</v>
      </c>
      <c r="B183" s="1" t="s">
        <v>14</v>
      </c>
      <c r="C183" s="1" t="s">
        <v>295</v>
      </c>
      <c r="D183" s="1" t="s">
        <v>16</v>
      </c>
      <c r="E183" s="1" t="s">
        <v>17</v>
      </c>
      <c r="F183" s="1" t="s">
        <v>18</v>
      </c>
      <c r="G183" s="1" t="s">
        <v>69</v>
      </c>
      <c r="H183" s="1" t="s">
        <v>309</v>
      </c>
      <c r="I183" s="1" t="s">
        <v>21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7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>
        <v>0</v>
      </c>
      <c r="AI183" s="7">
        <v>0</v>
      </c>
      <c r="AJ183" s="1">
        <v>0</v>
      </c>
    </row>
    <row r="184" spans="1:36" x14ac:dyDescent="0.3">
      <c r="A184" s="1">
        <v>15</v>
      </c>
      <c r="B184" s="1" t="s">
        <v>14</v>
      </c>
      <c r="C184" s="1" t="s">
        <v>295</v>
      </c>
      <c r="D184" s="1" t="s">
        <v>16</v>
      </c>
      <c r="E184" s="1" t="s">
        <v>17</v>
      </c>
      <c r="F184" s="1" t="s">
        <v>29</v>
      </c>
      <c r="G184" s="1" t="s">
        <v>61</v>
      </c>
      <c r="H184" s="1" t="s">
        <v>310</v>
      </c>
      <c r="I184" s="1" t="s">
        <v>26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7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>
        <v>0</v>
      </c>
      <c r="AI184" s="7">
        <v>0</v>
      </c>
      <c r="AJ184" s="1">
        <v>0</v>
      </c>
    </row>
    <row r="185" spans="1:36" x14ac:dyDescent="0.3">
      <c r="A185" s="1">
        <v>16</v>
      </c>
      <c r="B185" s="1" t="s">
        <v>14</v>
      </c>
      <c r="C185" s="1" t="s">
        <v>295</v>
      </c>
      <c r="D185" s="1" t="s">
        <v>311</v>
      </c>
      <c r="E185" s="1" t="s">
        <v>17</v>
      </c>
      <c r="F185" s="1" t="s">
        <v>29</v>
      </c>
      <c r="G185" s="1" t="s">
        <v>79</v>
      </c>
      <c r="H185" s="1" t="s">
        <v>312</v>
      </c>
      <c r="I185" s="1" t="s">
        <v>26</v>
      </c>
      <c r="J185" s="1">
        <v>2</v>
      </c>
      <c r="K185" s="1">
        <v>335</v>
      </c>
      <c r="L185" s="1">
        <v>335</v>
      </c>
      <c r="M185" s="1">
        <v>70000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7">
        <v>70000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7">
        <v>0</v>
      </c>
      <c r="AI185" s="7">
        <v>70000</v>
      </c>
      <c r="AJ185" s="1">
        <v>208</v>
      </c>
    </row>
    <row r="186" spans="1:36" x14ac:dyDescent="0.3">
      <c r="A186" s="1">
        <v>17</v>
      </c>
      <c r="B186" s="1" t="s">
        <v>14</v>
      </c>
      <c r="C186" s="1" t="s">
        <v>295</v>
      </c>
      <c r="D186" s="1" t="s">
        <v>313</v>
      </c>
      <c r="E186" s="1" t="s">
        <v>17</v>
      </c>
      <c r="F186" s="1" t="s">
        <v>18</v>
      </c>
      <c r="G186" s="1" t="s">
        <v>104</v>
      </c>
      <c r="H186" s="1" t="s">
        <v>314</v>
      </c>
      <c r="I186" s="1" t="s">
        <v>21</v>
      </c>
      <c r="J186" s="1">
        <v>7</v>
      </c>
      <c r="K186" s="1">
        <v>981</v>
      </c>
      <c r="L186" s="1">
        <v>981</v>
      </c>
      <c r="M186" s="1">
        <v>74000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7">
        <v>74000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>
        <v>0</v>
      </c>
      <c r="AI186" s="7">
        <v>74000</v>
      </c>
      <c r="AJ186" s="1">
        <v>75</v>
      </c>
    </row>
    <row r="187" spans="1:36" x14ac:dyDescent="0.3">
      <c r="A187" s="1">
        <v>18</v>
      </c>
      <c r="B187" s="1" t="s">
        <v>14</v>
      </c>
      <c r="C187" s="1" t="s">
        <v>295</v>
      </c>
      <c r="D187" s="1" t="s">
        <v>315</v>
      </c>
      <c r="E187" s="1" t="s">
        <v>17</v>
      </c>
      <c r="F187" s="1" t="s">
        <v>29</v>
      </c>
      <c r="G187" s="1" t="s">
        <v>79</v>
      </c>
      <c r="H187" s="1" t="s">
        <v>316</v>
      </c>
      <c r="I187" s="1" t="s">
        <v>26</v>
      </c>
      <c r="J187" s="1">
        <v>25</v>
      </c>
      <c r="K187" s="1">
        <v>2802</v>
      </c>
      <c r="L187" s="1">
        <v>2802</v>
      </c>
      <c r="M187" s="1">
        <v>347000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7">
        <v>347000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7">
        <v>0</v>
      </c>
      <c r="AI187" s="7">
        <v>347000</v>
      </c>
      <c r="AJ187" s="1">
        <v>123</v>
      </c>
    </row>
    <row r="188" spans="1:36" x14ac:dyDescent="0.3">
      <c r="A188" s="1">
        <v>19</v>
      </c>
      <c r="B188" s="1" t="s">
        <v>14</v>
      </c>
      <c r="C188" s="1" t="s">
        <v>295</v>
      </c>
      <c r="D188" s="1" t="s">
        <v>317</v>
      </c>
      <c r="E188" s="1" t="s">
        <v>17</v>
      </c>
      <c r="F188" s="1" t="s">
        <v>29</v>
      </c>
      <c r="G188" s="1" t="s">
        <v>79</v>
      </c>
      <c r="H188" s="1" t="s">
        <v>318</v>
      </c>
      <c r="I188" s="1" t="s">
        <v>26</v>
      </c>
      <c r="J188" s="1">
        <v>15</v>
      </c>
      <c r="K188" s="1">
        <v>2363</v>
      </c>
      <c r="L188" s="1">
        <v>2363</v>
      </c>
      <c r="M188" s="1">
        <v>271450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7">
        <v>271450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7">
        <v>0</v>
      </c>
      <c r="AI188" s="7">
        <v>271450</v>
      </c>
      <c r="AJ188" s="1">
        <v>114</v>
      </c>
    </row>
    <row r="189" spans="1:36" x14ac:dyDescent="0.3">
      <c r="A189" s="1">
        <v>20</v>
      </c>
      <c r="B189" s="1" t="s">
        <v>14</v>
      </c>
      <c r="C189" s="1" t="s">
        <v>295</v>
      </c>
      <c r="D189" s="1" t="s">
        <v>319</v>
      </c>
      <c r="E189" s="1" t="s">
        <v>17</v>
      </c>
      <c r="F189" s="1" t="s">
        <v>18</v>
      </c>
      <c r="G189" s="1" t="s">
        <v>104</v>
      </c>
      <c r="H189" s="1" t="s">
        <v>320</v>
      </c>
      <c r="I189" s="1" t="s">
        <v>21</v>
      </c>
      <c r="J189" s="1">
        <v>7</v>
      </c>
      <c r="K189" s="1">
        <v>695</v>
      </c>
      <c r="L189" s="1">
        <v>695</v>
      </c>
      <c r="M189" s="1">
        <v>70000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7">
        <v>70000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7">
        <v>0</v>
      </c>
      <c r="AI189" s="7">
        <v>70000</v>
      </c>
      <c r="AJ189" s="1">
        <v>100</v>
      </c>
    </row>
    <row r="190" spans="1:36" x14ac:dyDescent="0.3">
      <c r="A190" s="1">
        <v>21</v>
      </c>
      <c r="B190" s="1" t="s">
        <v>14</v>
      </c>
      <c r="C190" s="1" t="s">
        <v>295</v>
      </c>
      <c r="D190" s="1" t="s">
        <v>16</v>
      </c>
      <c r="E190" s="1" t="s">
        <v>17</v>
      </c>
      <c r="F190" s="1" t="s">
        <v>29</v>
      </c>
      <c r="G190" s="1" t="s">
        <v>85</v>
      </c>
      <c r="H190" s="1" t="s">
        <v>321</v>
      </c>
      <c r="I190" s="1" t="s">
        <v>26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7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7">
        <v>0</v>
      </c>
      <c r="AI190" s="7">
        <v>0</v>
      </c>
      <c r="AJ190" s="1">
        <v>0</v>
      </c>
    </row>
    <row r="191" spans="1:36" x14ac:dyDescent="0.3">
      <c r="A191" s="1">
        <v>22</v>
      </c>
      <c r="B191" s="1" t="s">
        <v>14</v>
      </c>
      <c r="C191" s="1" t="s">
        <v>295</v>
      </c>
      <c r="D191" s="1" t="s">
        <v>322</v>
      </c>
      <c r="E191" s="1" t="s">
        <v>17</v>
      </c>
      <c r="F191" s="1" t="s">
        <v>29</v>
      </c>
      <c r="G191" s="1" t="s">
        <v>30</v>
      </c>
      <c r="H191" s="1" t="s">
        <v>323</v>
      </c>
      <c r="I191" s="1" t="s">
        <v>21</v>
      </c>
      <c r="J191" s="1">
        <v>14</v>
      </c>
      <c r="K191" s="1">
        <v>1445</v>
      </c>
      <c r="L191" s="1">
        <v>1240</v>
      </c>
      <c r="M191" s="1">
        <v>153000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7">
        <v>153000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7">
        <v>0</v>
      </c>
      <c r="AI191" s="7">
        <v>153000</v>
      </c>
      <c r="AJ191" s="1">
        <v>105</v>
      </c>
    </row>
    <row r="192" spans="1:36" x14ac:dyDescent="0.3">
      <c r="A192" s="1">
        <v>23</v>
      </c>
      <c r="B192" s="1" t="s">
        <v>14</v>
      </c>
      <c r="C192" s="1" t="s">
        <v>295</v>
      </c>
      <c r="D192" s="1" t="s">
        <v>16</v>
      </c>
      <c r="E192" s="1" t="s">
        <v>17</v>
      </c>
      <c r="F192" s="1" t="s">
        <v>29</v>
      </c>
      <c r="G192" s="1" t="s">
        <v>246</v>
      </c>
      <c r="H192" s="1" t="s">
        <v>324</v>
      </c>
      <c r="I192" s="1" t="s">
        <v>26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7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7">
        <v>0</v>
      </c>
      <c r="AI192" s="7">
        <v>0</v>
      </c>
      <c r="AJ192" s="1">
        <v>0</v>
      </c>
    </row>
    <row r="193" spans="1:36" x14ac:dyDescent="0.3">
      <c r="A193" s="1">
        <v>24</v>
      </c>
      <c r="B193" s="1" t="s">
        <v>14</v>
      </c>
      <c r="C193" s="1" t="s">
        <v>295</v>
      </c>
      <c r="D193" s="1" t="s">
        <v>16</v>
      </c>
      <c r="E193" s="1" t="s">
        <v>17</v>
      </c>
      <c r="F193" s="1" t="s">
        <v>29</v>
      </c>
      <c r="G193" s="1" t="s">
        <v>30</v>
      </c>
      <c r="H193" s="1" t="s">
        <v>325</v>
      </c>
      <c r="I193" s="1" t="s">
        <v>26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7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7">
        <v>0</v>
      </c>
      <c r="AI193" s="7">
        <v>0</v>
      </c>
      <c r="AJ193" s="1">
        <v>0</v>
      </c>
    </row>
    <row r="194" spans="1:36" x14ac:dyDescent="0.3">
      <c r="A194" s="1">
        <v>25</v>
      </c>
      <c r="B194" s="1" t="s">
        <v>14</v>
      </c>
      <c r="C194" s="1" t="s">
        <v>295</v>
      </c>
      <c r="D194" s="1" t="s">
        <v>313</v>
      </c>
      <c r="E194" s="1" t="s">
        <v>32</v>
      </c>
      <c r="F194" s="1" t="s">
        <v>75</v>
      </c>
      <c r="G194" s="1" t="s">
        <v>76</v>
      </c>
      <c r="H194" s="1" t="s">
        <v>326</v>
      </c>
      <c r="I194" s="1" t="s">
        <v>26</v>
      </c>
      <c r="J194" s="1">
        <v>3</v>
      </c>
      <c r="K194" s="1">
        <v>216</v>
      </c>
      <c r="L194" s="1">
        <v>216</v>
      </c>
      <c r="M194" s="1">
        <v>117000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7">
        <v>117000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7">
        <v>0</v>
      </c>
      <c r="AI194" s="7">
        <v>117000</v>
      </c>
      <c r="AJ194" s="1">
        <v>541</v>
      </c>
    </row>
    <row r="195" spans="1:36" x14ac:dyDescent="0.3">
      <c r="A195" s="1">
        <v>26</v>
      </c>
      <c r="B195" s="1" t="s">
        <v>14</v>
      </c>
      <c r="C195" s="1" t="s">
        <v>295</v>
      </c>
      <c r="D195" s="1" t="s">
        <v>16</v>
      </c>
      <c r="E195" s="1" t="s">
        <v>17</v>
      </c>
      <c r="F195" s="1" t="s">
        <v>37</v>
      </c>
      <c r="G195" s="1" t="s">
        <v>83</v>
      </c>
      <c r="H195" s="1" t="s">
        <v>327</v>
      </c>
      <c r="I195" s="1" t="s">
        <v>21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7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7">
        <v>0</v>
      </c>
      <c r="AI195" s="7">
        <v>0</v>
      </c>
      <c r="AJ195" s="1">
        <v>0</v>
      </c>
    </row>
    <row r="196" spans="1:36" x14ac:dyDescent="0.3">
      <c r="A196" s="1">
        <v>27</v>
      </c>
      <c r="B196" s="1" t="s">
        <v>14</v>
      </c>
      <c r="C196" s="1" t="s">
        <v>295</v>
      </c>
      <c r="D196" s="1" t="s">
        <v>16</v>
      </c>
      <c r="E196" s="1" t="s">
        <v>17</v>
      </c>
      <c r="F196" s="1" t="s">
        <v>37</v>
      </c>
      <c r="G196" s="1" t="s">
        <v>38</v>
      </c>
      <c r="H196" s="1" t="s">
        <v>328</v>
      </c>
      <c r="I196" s="1" t="s">
        <v>21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7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7">
        <v>0</v>
      </c>
      <c r="AI196" s="7">
        <v>0</v>
      </c>
      <c r="AJ196" s="1">
        <v>0</v>
      </c>
    </row>
    <row r="197" spans="1:36" x14ac:dyDescent="0.3">
      <c r="A197" s="1">
        <v>28</v>
      </c>
      <c r="B197" s="1" t="s">
        <v>14</v>
      </c>
      <c r="C197" s="1" t="s">
        <v>295</v>
      </c>
      <c r="D197" s="1" t="s">
        <v>16</v>
      </c>
      <c r="E197" s="1" t="s">
        <v>17</v>
      </c>
      <c r="F197" s="1" t="s">
        <v>37</v>
      </c>
      <c r="G197" s="1" t="s">
        <v>38</v>
      </c>
      <c r="H197" s="1" t="s">
        <v>329</v>
      </c>
      <c r="I197" s="1" t="s">
        <v>21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7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7">
        <v>0</v>
      </c>
      <c r="AI197" s="7">
        <v>0</v>
      </c>
      <c r="AJ197" s="1">
        <v>0</v>
      </c>
    </row>
    <row r="198" spans="1:36" x14ac:dyDescent="0.3">
      <c r="A198" s="1">
        <v>29</v>
      </c>
      <c r="B198" s="1" t="s">
        <v>14</v>
      </c>
      <c r="C198" s="1" t="s">
        <v>295</v>
      </c>
      <c r="D198" s="1" t="s">
        <v>330</v>
      </c>
      <c r="E198" s="1" t="s">
        <v>32</v>
      </c>
      <c r="F198" s="1" t="s">
        <v>29</v>
      </c>
      <c r="G198" s="1" t="s">
        <v>268</v>
      </c>
      <c r="H198" s="1" t="s">
        <v>331</v>
      </c>
      <c r="I198" s="1" t="s">
        <v>26</v>
      </c>
      <c r="J198" s="1">
        <v>25</v>
      </c>
      <c r="K198" s="1">
        <v>2789</v>
      </c>
      <c r="L198" s="1">
        <v>2789</v>
      </c>
      <c r="M198" s="1">
        <v>387000</v>
      </c>
      <c r="N198" s="1">
        <v>0</v>
      </c>
      <c r="O198" s="1">
        <v>0</v>
      </c>
      <c r="P198" s="1">
        <v>0</v>
      </c>
      <c r="Q198" s="1">
        <v>7000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7">
        <v>394000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>
        <v>0</v>
      </c>
      <c r="AI198" s="7">
        <v>394000</v>
      </c>
      <c r="AJ198" s="1">
        <v>138</v>
      </c>
    </row>
    <row r="199" spans="1:36" x14ac:dyDescent="0.3">
      <c r="A199" s="1">
        <v>30</v>
      </c>
      <c r="B199" s="1" t="s">
        <v>14</v>
      </c>
      <c r="C199" s="1" t="s">
        <v>295</v>
      </c>
      <c r="D199" s="1" t="s">
        <v>16</v>
      </c>
      <c r="E199" s="1" t="s">
        <v>17</v>
      </c>
      <c r="F199" s="1" t="s">
        <v>37</v>
      </c>
      <c r="G199" s="1" t="s">
        <v>38</v>
      </c>
      <c r="H199" s="1" t="s">
        <v>332</v>
      </c>
      <c r="I199" s="1" t="s">
        <v>21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7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>
        <v>0</v>
      </c>
      <c r="AI199" s="7">
        <v>0</v>
      </c>
      <c r="AJ199" s="1">
        <v>0</v>
      </c>
    </row>
    <row r="200" spans="1:36" x14ac:dyDescent="0.3">
      <c r="A200" s="1">
        <v>31</v>
      </c>
      <c r="B200" s="1" t="s">
        <v>14</v>
      </c>
      <c r="C200" s="1" t="s">
        <v>295</v>
      </c>
      <c r="D200" s="1" t="s">
        <v>333</v>
      </c>
      <c r="E200" s="1" t="s">
        <v>17</v>
      </c>
      <c r="F200" s="1" t="s">
        <v>18</v>
      </c>
      <c r="G200" s="1" t="s">
        <v>104</v>
      </c>
      <c r="H200" s="1" t="s">
        <v>334</v>
      </c>
      <c r="I200" s="1" t="s">
        <v>21</v>
      </c>
      <c r="J200" s="1">
        <v>22</v>
      </c>
      <c r="K200" s="1">
        <v>4815</v>
      </c>
      <c r="L200" s="1">
        <v>4815</v>
      </c>
      <c r="M200" s="1">
        <v>441000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7">
        <v>441000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7">
        <v>0</v>
      </c>
      <c r="AI200" s="7">
        <v>441000</v>
      </c>
      <c r="AJ200" s="1">
        <v>91</v>
      </c>
    </row>
    <row r="201" spans="1:36" x14ac:dyDescent="0.3">
      <c r="A201" s="1">
        <v>32</v>
      </c>
      <c r="B201" s="1" t="s">
        <v>14</v>
      </c>
      <c r="C201" s="1" t="s">
        <v>295</v>
      </c>
      <c r="D201" s="1" t="s">
        <v>335</v>
      </c>
      <c r="E201" s="1" t="s">
        <v>17</v>
      </c>
      <c r="F201" s="1" t="s">
        <v>18</v>
      </c>
      <c r="G201" s="1" t="s">
        <v>107</v>
      </c>
      <c r="H201" s="1" t="s">
        <v>336</v>
      </c>
      <c r="I201" s="1" t="s">
        <v>21</v>
      </c>
      <c r="J201" s="1">
        <v>21</v>
      </c>
      <c r="K201" s="1">
        <v>2983</v>
      </c>
      <c r="L201" s="1">
        <v>2983</v>
      </c>
      <c r="M201" s="1">
        <v>303500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7">
        <v>303500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>
        <v>0</v>
      </c>
      <c r="AI201" s="7">
        <v>303500</v>
      </c>
      <c r="AJ201" s="1">
        <v>101</v>
      </c>
    </row>
    <row r="202" spans="1:36" x14ac:dyDescent="0.3">
      <c r="A202" s="1">
        <v>33</v>
      </c>
      <c r="B202" s="1" t="s">
        <v>14</v>
      </c>
      <c r="C202" s="1" t="s">
        <v>295</v>
      </c>
      <c r="D202" s="1" t="s">
        <v>337</v>
      </c>
      <c r="E202" s="1" t="s">
        <v>17</v>
      </c>
      <c r="F202" s="1" t="s">
        <v>29</v>
      </c>
      <c r="G202" s="1" t="s">
        <v>61</v>
      </c>
      <c r="H202" s="1" t="s">
        <v>338</v>
      </c>
      <c r="I202" s="1" t="s">
        <v>26</v>
      </c>
      <c r="J202" s="1">
        <v>26</v>
      </c>
      <c r="K202" s="1">
        <v>1127</v>
      </c>
      <c r="L202" s="1">
        <v>1127</v>
      </c>
      <c r="M202" s="1">
        <v>136000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7">
        <v>136000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>
        <v>0</v>
      </c>
      <c r="AI202" s="7">
        <v>136000</v>
      </c>
      <c r="AJ202" s="1">
        <v>120</v>
      </c>
    </row>
    <row r="203" spans="1:36" x14ac:dyDescent="0.3">
      <c r="A203" s="1">
        <v>34</v>
      </c>
      <c r="B203" s="1" t="s">
        <v>14</v>
      </c>
      <c r="C203" s="1" t="s">
        <v>295</v>
      </c>
      <c r="D203" s="1" t="s">
        <v>319</v>
      </c>
      <c r="E203" s="1" t="s">
        <v>17</v>
      </c>
      <c r="F203" s="1" t="s">
        <v>29</v>
      </c>
      <c r="G203" s="1" t="s">
        <v>61</v>
      </c>
      <c r="H203" s="1" t="s">
        <v>339</v>
      </c>
      <c r="I203" s="1" t="s">
        <v>26</v>
      </c>
      <c r="J203" s="1">
        <v>22</v>
      </c>
      <c r="K203" s="1">
        <v>3512</v>
      </c>
      <c r="L203" s="1">
        <v>3512</v>
      </c>
      <c r="M203" s="1">
        <v>369000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7">
        <v>369000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>
        <v>0</v>
      </c>
      <c r="AI203" s="7">
        <v>369000</v>
      </c>
      <c r="AJ203" s="1">
        <v>105</v>
      </c>
    </row>
    <row r="204" spans="1:36" x14ac:dyDescent="0.3">
      <c r="A204" s="1">
        <v>35</v>
      </c>
      <c r="B204" s="1" t="s">
        <v>14</v>
      </c>
      <c r="C204" s="1" t="s">
        <v>295</v>
      </c>
      <c r="D204" s="1" t="s">
        <v>340</v>
      </c>
      <c r="E204" s="1" t="s">
        <v>17</v>
      </c>
      <c r="F204" s="1" t="s">
        <v>18</v>
      </c>
      <c r="G204" s="1" t="s">
        <v>69</v>
      </c>
      <c r="H204" s="1" t="s">
        <v>341</v>
      </c>
      <c r="I204" s="1" t="s">
        <v>21</v>
      </c>
      <c r="J204" s="1">
        <v>16</v>
      </c>
      <c r="K204" s="1">
        <v>1865</v>
      </c>
      <c r="L204" s="1">
        <v>1865</v>
      </c>
      <c r="M204" s="1">
        <v>188000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7">
        <v>188000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>
        <v>0</v>
      </c>
      <c r="AI204" s="7">
        <v>188000</v>
      </c>
      <c r="AJ204" s="1">
        <v>100</v>
      </c>
    </row>
    <row r="205" spans="1:36" x14ac:dyDescent="0.3">
      <c r="A205" s="1">
        <v>36</v>
      </c>
      <c r="B205" s="1" t="s">
        <v>14</v>
      </c>
      <c r="C205" s="1" t="s">
        <v>295</v>
      </c>
      <c r="D205" s="1" t="s">
        <v>342</v>
      </c>
      <c r="E205" s="1" t="s">
        <v>17</v>
      </c>
      <c r="F205" s="1" t="s">
        <v>49</v>
      </c>
      <c r="G205" s="1" t="s">
        <v>101</v>
      </c>
      <c r="H205" s="1" t="s">
        <v>343</v>
      </c>
      <c r="I205" s="1" t="s">
        <v>49</v>
      </c>
      <c r="J205" s="1">
        <v>23</v>
      </c>
      <c r="K205" s="1">
        <v>3088</v>
      </c>
      <c r="L205" s="1">
        <v>3088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7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>
        <v>0</v>
      </c>
      <c r="AI205" s="7">
        <v>0</v>
      </c>
      <c r="AJ205" s="1">
        <v>0</v>
      </c>
    </row>
    <row r="206" spans="1:36" x14ac:dyDescent="0.3">
      <c r="A206" s="1">
        <v>37</v>
      </c>
      <c r="B206" s="1" t="s">
        <v>14</v>
      </c>
      <c r="C206" s="1" t="s">
        <v>295</v>
      </c>
      <c r="D206" s="1" t="s">
        <v>344</v>
      </c>
      <c r="E206" s="1" t="s">
        <v>17</v>
      </c>
      <c r="F206" s="1" t="s">
        <v>29</v>
      </c>
      <c r="G206" s="1" t="s">
        <v>129</v>
      </c>
      <c r="H206" s="1" t="s">
        <v>345</v>
      </c>
      <c r="I206" s="1" t="s">
        <v>21</v>
      </c>
      <c r="J206" s="1">
        <v>22</v>
      </c>
      <c r="K206" s="1">
        <v>2917</v>
      </c>
      <c r="L206" s="1">
        <v>2917</v>
      </c>
      <c r="M206" s="1">
        <v>465317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7">
        <v>465317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7">
        <v>0</v>
      </c>
      <c r="AI206" s="7">
        <v>465317</v>
      </c>
      <c r="AJ206" s="1">
        <v>159</v>
      </c>
    </row>
    <row r="207" spans="1:36" x14ac:dyDescent="0.3">
      <c r="A207" s="1">
        <v>38</v>
      </c>
      <c r="B207" s="1" t="s">
        <v>14</v>
      </c>
      <c r="C207" s="1" t="s">
        <v>295</v>
      </c>
      <c r="D207" s="1" t="s">
        <v>346</v>
      </c>
      <c r="E207" s="1" t="s">
        <v>17</v>
      </c>
      <c r="F207" s="1" t="s">
        <v>29</v>
      </c>
      <c r="G207" s="1" t="s">
        <v>129</v>
      </c>
      <c r="H207" s="1" t="s">
        <v>347</v>
      </c>
      <c r="I207" s="1" t="s">
        <v>21</v>
      </c>
      <c r="J207" s="1">
        <v>23</v>
      </c>
      <c r="K207" s="1">
        <v>1358</v>
      </c>
      <c r="L207" s="1">
        <v>1332</v>
      </c>
      <c r="M207" s="1">
        <v>235000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7">
        <v>235000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>
        <v>0</v>
      </c>
      <c r="AI207" s="7">
        <v>235000</v>
      </c>
      <c r="AJ207" s="1">
        <v>173</v>
      </c>
    </row>
    <row r="208" spans="1:36" x14ac:dyDescent="0.3">
      <c r="A208" s="1">
        <v>39</v>
      </c>
      <c r="B208" s="1" t="s">
        <v>14</v>
      </c>
      <c r="C208" s="1" t="s">
        <v>295</v>
      </c>
      <c r="D208" s="1" t="s">
        <v>348</v>
      </c>
      <c r="E208" s="1" t="s">
        <v>17</v>
      </c>
      <c r="F208" s="1" t="s">
        <v>40</v>
      </c>
      <c r="G208" s="1" t="s">
        <v>55</v>
      </c>
      <c r="H208" s="1" t="s">
        <v>349</v>
      </c>
      <c r="I208" s="1" t="s">
        <v>21</v>
      </c>
      <c r="J208" s="1">
        <v>22</v>
      </c>
      <c r="K208" s="1">
        <v>4199</v>
      </c>
      <c r="L208" s="1">
        <v>4199</v>
      </c>
      <c r="M208" s="1">
        <v>428000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7">
        <v>428000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7">
        <v>0</v>
      </c>
      <c r="AI208" s="7">
        <v>428000</v>
      </c>
      <c r="AJ208" s="1">
        <v>101</v>
      </c>
    </row>
    <row r="209" spans="1:36" x14ac:dyDescent="0.3">
      <c r="A209" s="1">
        <v>40</v>
      </c>
      <c r="B209" s="1" t="s">
        <v>14</v>
      </c>
      <c r="C209" s="1" t="s">
        <v>295</v>
      </c>
      <c r="D209" s="1" t="s">
        <v>350</v>
      </c>
      <c r="E209" s="1" t="s">
        <v>17</v>
      </c>
      <c r="F209" s="1" t="s">
        <v>29</v>
      </c>
      <c r="G209" s="1" t="s">
        <v>61</v>
      </c>
      <c r="H209" s="1" t="s">
        <v>351</v>
      </c>
      <c r="I209" s="1" t="s">
        <v>26</v>
      </c>
      <c r="J209" s="1">
        <v>25</v>
      </c>
      <c r="K209" s="1">
        <v>3339</v>
      </c>
      <c r="L209" s="1">
        <v>3339</v>
      </c>
      <c r="M209" s="1">
        <v>396000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7">
        <v>396000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>
        <v>0</v>
      </c>
      <c r="AI209" s="7">
        <v>396000</v>
      </c>
      <c r="AJ209" s="1">
        <v>118</v>
      </c>
    </row>
    <row r="210" spans="1:36" x14ac:dyDescent="0.3">
      <c r="A210" s="1">
        <v>41</v>
      </c>
      <c r="B210" s="1" t="s">
        <v>14</v>
      </c>
      <c r="C210" s="1" t="s">
        <v>295</v>
      </c>
      <c r="D210" s="1" t="s">
        <v>352</v>
      </c>
      <c r="E210" s="1" t="s">
        <v>17</v>
      </c>
      <c r="F210" s="1" t="s">
        <v>29</v>
      </c>
      <c r="G210" s="1" t="s">
        <v>246</v>
      </c>
      <c r="H210" s="1" t="s">
        <v>353</v>
      </c>
      <c r="I210" s="1" t="s">
        <v>26</v>
      </c>
      <c r="J210" s="1">
        <v>24</v>
      </c>
      <c r="K210" s="1">
        <v>799</v>
      </c>
      <c r="L210" s="1">
        <v>799</v>
      </c>
      <c r="M210" s="1">
        <v>182000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7">
        <v>182000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>
        <v>0</v>
      </c>
      <c r="AI210" s="7">
        <v>182000</v>
      </c>
      <c r="AJ210" s="1">
        <v>227</v>
      </c>
    </row>
    <row r="211" spans="1:36" x14ac:dyDescent="0.3">
      <c r="A211" s="1">
        <v>42</v>
      </c>
      <c r="B211" s="1" t="s">
        <v>14</v>
      </c>
      <c r="C211" s="1" t="s">
        <v>295</v>
      </c>
      <c r="D211" s="1" t="s">
        <v>311</v>
      </c>
      <c r="E211" s="1" t="s">
        <v>32</v>
      </c>
      <c r="F211" s="1" t="s">
        <v>29</v>
      </c>
      <c r="G211" s="1" t="s">
        <v>33</v>
      </c>
      <c r="H211" s="1" t="s">
        <v>354</v>
      </c>
      <c r="I211" s="1" t="s">
        <v>26</v>
      </c>
      <c r="J211" s="1">
        <v>23</v>
      </c>
      <c r="K211" s="1">
        <v>4054</v>
      </c>
      <c r="L211" s="1">
        <v>4054</v>
      </c>
      <c r="M211" s="1">
        <v>382000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7">
        <v>382000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7">
        <v>0</v>
      </c>
      <c r="AI211" s="7">
        <v>382000</v>
      </c>
      <c r="AJ211" s="1">
        <v>94</v>
      </c>
    </row>
    <row r="212" spans="1:36" x14ac:dyDescent="0.3">
      <c r="A212" s="1">
        <v>43</v>
      </c>
      <c r="B212" s="1" t="s">
        <v>14</v>
      </c>
      <c r="C212" s="1" t="s">
        <v>295</v>
      </c>
      <c r="D212" s="1" t="s">
        <v>16</v>
      </c>
      <c r="E212" s="1" t="s">
        <v>17</v>
      </c>
      <c r="F212" s="1" t="s">
        <v>29</v>
      </c>
      <c r="G212" s="1" t="s">
        <v>98</v>
      </c>
      <c r="H212" s="1" t="s">
        <v>355</v>
      </c>
      <c r="I212" s="1" t="s">
        <v>26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7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>
        <v>0</v>
      </c>
      <c r="AI212" s="7">
        <v>0</v>
      </c>
      <c r="AJ212" s="1">
        <v>0</v>
      </c>
    </row>
    <row r="213" spans="1:36" x14ac:dyDescent="0.3">
      <c r="A213" s="1">
        <v>44</v>
      </c>
      <c r="B213" s="1" t="s">
        <v>14</v>
      </c>
      <c r="C213" s="1" t="s">
        <v>295</v>
      </c>
      <c r="D213" s="1" t="s">
        <v>16</v>
      </c>
      <c r="E213" s="1" t="s">
        <v>17</v>
      </c>
      <c r="F213" s="1" t="s">
        <v>29</v>
      </c>
      <c r="G213" s="1" t="s">
        <v>61</v>
      </c>
      <c r="H213" s="1" t="s">
        <v>356</v>
      </c>
      <c r="I213" s="1" t="s">
        <v>26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7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7">
        <v>0</v>
      </c>
      <c r="AI213" s="7">
        <v>0</v>
      </c>
      <c r="AJ213" s="1">
        <v>0</v>
      </c>
    </row>
    <row r="214" spans="1:36" x14ac:dyDescent="0.3">
      <c r="A214" s="1">
        <v>45</v>
      </c>
      <c r="B214" s="1" t="s">
        <v>14</v>
      </c>
      <c r="C214" s="1" t="s">
        <v>295</v>
      </c>
      <c r="D214" s="1" t="s">
        <v>16</v>
      </c>
      <c r="E214" s="1" t="s">
        <v>17</v>
      </c>
      <c r="F214" s="1" t="s">
        <v>29</v>
      </c>
      <c r="G214" s="1" t="s">
        <v>61</v>
      </c>
      <c r="H214" s="1" t="s">
        <v>357</v>
      </c>
      <c r="I214" s="1" t="s">
        <v>26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7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>
        <v>0</v>
      </c>
      <c r="AI214" s="7">
        <v>0</v>
      </c>
      <c r="AJ214" s="1">
        <v>0</v>
      </c>
    </row>
    <row r="215" spans="1:36" x14ac:dyDescent="0.3">
      <c r="A215" s="1">
        <v>46</v>
      </c>
      <c r="B215" s="1" t="s">
        <v>14</v>
      </c>
      <c r="C215" s="1" t="s">
        <v>295</v>
      </c>
      <c r="D215" s="1" t="s">
        <v>16</v>
      </c>
      <c r="E215" s="1" t="s">
        <v>17</v>
      </c>
      <c r="F215" s="1" t="s">
        <v>29</v>
      </c>
      <c r="G215" s="1" t="s">
        <v>61</v>
      </c>
      <c r="H215" s="1" t="s">
        <v>358</v>
      </c>
      <c r="I215" s="1" t="s">
        <v>26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7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7">
        <v>0</v>
      </c>
      <c r="AI215" s="7">
        <v>0</v>
      </c>
      <c r="AJ215" s="1">
        <v>0</v>
      </c>
    </row>
    <row r="216" spans="1:36" x14ac:dyDescent="0.3">
      <c r="A216" s="1">
        <v>47</v>
      </c>
      <c r="B216" s="1" t="s">
        <v>14</v>
      </c>
      <c r="C216" s="1" t="s">
        <v>295</v>
      </c>
      <c r="D216" s="1" t="s">
        <v>16</v>
      </c>
      <c r="E216" s="1" t="s">
        <v>17</v>
      </c>
      <c r="F216" s="1" t="s">
        <v>37</v>
      </c>
      <c r="G216" s="1" t="s">
        <v>38</v>
      </c>
      <c r="H216" s="1" t="s">
        <v>359</v>
      </c>
      <c r="I216" s="1" t="s">
        <v>21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7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7">
        <v>0</v>
      </c>
      <c r="AI216" s="7">
        <v>0</v>
      </c>
      <c r="AJ216" s="1">
        <v>0</v>
      </c>
    </row>
    <row r="217" spans="1:36" x14ac:dyDescent="0.3">
      <c r="A217" s="1">
        <v>48</v>
      </c>
      <c r="B217" s="1" t="s">
        <v>14</v>
      </c>
      <c r="C217" s="1" t="s">
        <v>295</v>
      </c>
      <c r="D217" s="1" t="s">
        <v>16</v>
      </c>
      <c r="E217" s="1" t="s">
        <v>17</v>
      </c>
      <c r="F217" s="1" t="s">
        <v>29</v>
      </c>
      <c r="G217" s="1" t="s">
        <v>61</v>
      </c>
      <c r="H217" s="1" t="s">
        <v>360</v>
      </c>
      <c r="I217" s="1" t="s">
        <v>26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7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7">
        <v>0</v>
      </c>
      <c r="AI217" s="7">
        <v>0</v>
      </c>
      <c r="AJ217" s="1">
        <v>0</v>
      </c>
    </row>
    <row r="218" spans="1:36" x14ac:dyDescent="0.3">
      <c r="A218" s="1">
        <v>49</v>
      </c>
      <c r="B218" s="1" t="s">
        <v>14</v>
      </c>
      <c r="C218" s="1" t="s">
        <v>295</v>
      </c>
      <c r="D218" s="1" t="s">
        <v>16</v>
      </c>
      <c r="E218" s="1" t="s">
        <v>17</v>
      </c>
      <c r="F218" s="1" t="s">
        <v>29</v>
      </c>
      <c r="G218" s="1" t="s">
        <v>61</v>
      </c>
      <c r="H218" s="1" t="s">
        <v>361</v>
      </c>
      <c r="I218" s="1" t="s">
        <v>26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7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7">
        <v>0</v>
      </c>
      <c r="AI218" s="7">
        <v>0</v>
      </c>
      <c r="AJ218" s="1">
        <v>0</v>
      </c>
    </row>
    <row r="219" spans="1:36" x14ac:dyDescent="0.3">
      <c r="A219" s="1">
        <v>50</v>
      </c>
      <c r="B219" s="1" t="s">
        <v>14</v>
      </c>
      <c r="C219" s="1" t="s">
        <v>295</v>
      </c>
      <c r="D219" s="1" t="s">
        <v>16</v>
      </c>
      <c r="E219" s="1" t="s">
        <v>17</v>
      </c>
      <c r="F219" s="1" t="s">
        <v>29</v>
      </c>
      <c r="G219" s="1" t="s">
        <v>61</v>
      </c>
      <c r="H219" s="1" t="s">
        <v>362</v>
      </c>
      <c r="I219" s="1" t="s">
        <v>26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7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>
        <v>0</v>
      </c>
      <c r="AI219" s="7">
        <v>0</v>
      </c>
      <c r="AJ219" s="1">
        <v>0</v>
      </c>
    </row>
    <row r="220" spans="1:36" x14ac:dyDescent="0.3">
      <c r="A220" s="1">
        <v>51</v>
      </c>
      <c r="B220" s="1" t="s">
        <v>14</v>
      </c>
      <c r="C220" s="1" t="s">
        <v>295</v>
      </c>
      <c r="D220" s="1" t="s">
        <v>16</v>
      </c>
      <c r="E220" s="1" t="s">
        <v>17</v>
      </c>
      <c r="F220" s="1" t="s">
        <v>29</v>
      </c>
      <c r="G220" s="1" t="s">
        <v>363</v>
      </c>
      <c r="H220" s="1" t="s">
        <v>364</v>
      </c>
      <c r="I220" s="1" t="s">
        <v>21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7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>
        <v>0</v>
      </c>
      <c r="AI220" s="7">
        <v>0</v>
      </c>
      <c r="AJ220" s="1">
        <v>0</v>
      </c>
    </row>
    <row r="221" spans="1:36" x14ac:dyDescent="0.3">
      <c r="A221" s="1">
        <v>52</v>
      </c>
      <c r="B221" s="1" t="s">
        <v>14</v>
      </c>
      <c r="C221" s="1" t="s">
        <v>295</v>
      </c>
      <c r="D221" s="1" t="s">
        <v>16</v>
      </c>
      <c r="E221" s="1" t="s">
        <v>17</v>
      </c>
      <c r="F221" s="1" t="s">
        <v>37</v>
      </c>
      <c r="G221" s="1" t="s">
        <v>83</v>
      </c>
      <c r="H221" s="1" t="s">
        <v>365</v>
      </c>
      <c r="I221" s="1" t="s">
        <v>21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7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7">
        <v>0</v>
      </c>
      <c r="AI221" s="7">
        <v>0</v>
      </c>
      <c r="AJ221" s="1">
        <v>0</v>
      </c>
    </row>
    <row r="222" spans="1:36" x14ac:dyDescent="0.3">
      <c r="A222" s="1">
        <v>53</v>
      </c>
      <c r="B222" s="1" t="s">
        <v>14</v>
      </c>
      <c r="C222" s="1" t="s">
        <v>295</v>
      </c>
      <c r="D222" s="1" t="s">
        <v>16</v>
      </c>
      <c r="E222" s="1" t="s">
        <v>17</v>
      </c>
      <c r="F222" s="1" t="s">
        <v>29</v>
      </c>
      <c r="G222" s="1" t="s">
        <v>44</v>
      </c>
      <c r="H222" s="1" t="s">
        <v>366</v>
      </c>
      <c r="I222" s="1" t="s">
        <v>21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7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7">
        <v>0</v>
      </c>
      <c r="AI222" s="7">
        <v>0</v>
      </c>
      <c r="AJ222" s="1">
        <v>0</v>
      </c>
    </row>
    <row r="223" spans="1:36" x14ac:dyDescent="0.3">
      <c r="A223" s="1">
        <v>54</v>
      </c>
      <c r="B223" s="1" t="s">
        <v>14</v>
      </c>
      <c r="C223" s="1" t="s">
        <v>295</v>
      </c>
      <c r="D223" s="1" t="s">
        <v>16</v>
      </c>
      <c r="E223" s="1" t="s">
        <v>17</v>
      </c>
      <c r="F223" s="1" t="s">
        <v>29</v>
      </c>
      <c r="G223" s="1" t="s">
        <v>44</v>
      </c>
      <c r="H223" s="1" t="s">
        <v>367</v>
      </c>
      <c r="I223" s="1" t="s">
        <v>21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7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7">
        <v>0</v>
      </c>
      <c r="AI223" s="7">
        <v>0</v>
      </c>
      <c r="AJ223" s="1">
        <v>0</v>
      </c>
    </row>
    <row r="224" spans="1:36" x14ac:dyDescent="0.3">
      <c r="A224" s="1">
        <v>55</v>
      </c>
      <c r="B224" s="1" t="s">
        <v>14</v>
      </c>
      <c r="C224" s="1" t="s">
        <v>295</v>
      </c>
      <c r="D224" s="1" t="s">
        <v>16</v>
      </c>
      <c r="E224" s="1" t="s">
        <v>17</v>
      </c>
      <c r="F224" s="1" t="s">
        <v>18</v>
      </c>
      <c r="G224" s="1" t="s">
        <v>368</v>
      </c>
      <c r="H224" s="1" t="s">
        <v>369</v>
      </c>
      <c r="I224" s="1" t="s">
        <v>21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7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7">
        <v>0</v>
      </c>
      <c r="AI224" s="7">
        <v>0</v>
      </c>
      <c r="AJ224" s="1">
        <v>0</v>
      </c>
    </row>
    <row r="225" spans="1:36" x14ac:dyDescent="0.3">
      <c r="A225" s="1">
        <v>56</v>
      </c>
      <c r="B225" s="1" t="s">
        <v>14</v>
      </c>
      <c r="C225" s="1" t="s">
        <v>295</v>
      </c>
      <c r="D225" s="1" t="s">
        <v>16</v>
      </c>
      <c r="E225" s="1" t="s">
        <v>17</v>
      </c>
      <c r="F225" s="1" t="s">
        <v>18</v>
      </c>
      <c r="G225" s="1" t="s">
        <v>368</v>
      </c>
      <c r="H225" s="1" t="s">
        <v>370</v>
      </c>
      <c r="I225" s="1" t="s">
        <v>21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7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7">
        <v>0</v>
      </c>
      <c r="AI225" s="7">
        <v>0</v>
      </c>
      <c r="AJ225" s="1">
        <v>0</v>
      </c>
    </row>
    <row r="226" spans="1:36" x14ac:dyDescent="0.3">
      <c r="A226" s="1">
        <v>57</v>
      </c>
      <c r="B226" s="1" t="s">
        <v>14</v>
      </c>
      <c r="C226" s="1" t="s">
        <v>295</v>
      </c>
      <c r="D226" s="1" t="s">
        <v>16</v>
      </c>
      <c r="E226" s="1" t="s">
        <v>17</v>
      </c>
      <c r="F226" s="1" t="s">
        <v>18</v>
      </c>
      <c r="G226" s="1" t="s">
        <v>368</v>
      </c>
      <c r="H226" s="1" t="s">
        <v>371</v>
      </c>
      <c r="I226" s="1" t="s">
        <v>21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7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7">
        <v>0</v>
      </c>
      <c r="AI226" s="7">
        <v>0</v>
      </c>
      <c r="AJ226" s="1">
        <v>0</v>
      </c>
    </row>
    <row r="227" spans="1:36" x14ac:dyDescent="0.3">
      <c r="A227" s="1">
        <v>58</v>
      </c>
      <c r="B227" s="1" t="s">
        <v>14</v>
      </c>
      <c r="C227" s="1" t="s">
        <v>295</v>
      </c>
      <c r="D227" s="1" t="s">
        <v>16</v>
      </c>
      <c r="E227" s="1" t="s">
        <v>17</v>
      </c>
      <c r="F227" s="1" t="s">
        <v>29</v>
      </c>
      <c r="G227" s="1" t="s">
        <v>372</v>
      </c>
      <c r="H227" s="1" t="s">
        <v>373</v>
      </c>
      <c r="I227" s="1" t="s">
        <v>26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7">
        <v>0</v>
      </c>
      <c r="AI227" s="7">
        <v>0</v>
      </c>
      <c r="AJ227" s="1">
        <v>0</v>
      </c>
    </row>
    <row r="228" spans="1:36" x14ac:dyDescent="0.3">
      <c r="A228" s="1">
        <v>59</v>
      </c>
      <c r="B228" s="1" t="s">
        <v>14</v>
      </c>
      <c r="C228" s="1" t="s">
        <v>295</v>
      </c>
      <c r="D228" s="1" t="s">
        <v>16</v>
      </c>
      <c r="E228" s="1" t="s">
        <v>17</v>
      </c>
      <c r="F228" s="1" t="s">
        <v>29</v>
      </c>
      <c r="G228" s="1" t="s">
        <v>372</v>
      </c>
      <c r="H228" s="1" t="s">
        <v>374</v>
      </c>
      <c r="I228" s="1" t="s">
        <v>26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7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7">
        <v>0</v>
      </c>
      <c r="AI228" s="7">
        <v>0</v>
      </c>
      <c r="AJ228" s="1">
        <v>0</v>
      </c>
    </row>
    <row r="229" spans="1:36" x14ac:dyDescent="0.3">
      <c r="A229" s="2"/>
      <c r="B229" s="2" t="s">
        <v>47</v>
      </c>
      <c r="C229" s="2" t="s">
        <v>295</v>
      </c>
      <c r="D229" s="2"/>
      <c r="E229" s="2"/>
      <c r="F229" s="2"/>
      <c r="G229" s="2"/>
      <c r="H229" s="2"/>
      <c r="I229" s="2"/>
      <c r="J229" s="2"/>
      <c r="K229" s="2">
        <v>45682</v>
      </c>
      <c r="L229" s="2">
        <v>45451</v>
      </c>
      <c r="M229" s="2">
        <v>5015267</v>
      </c>
      <c r="N229" s="2">
        <v>0</v>
      </c>
      <c r="O229" s="2">
        <v>0</v>
      </c>
      <c r="P229" s="2">
        <v>0</v>
      </c>
      <c r="Q229" s="2">
        <v>7000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5022267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5022267</v>
      </c>
      <c r="AJ229" s="2"/>
    </row>
    <row r="230" spans="1:36" x14ac:dyDescent="0.3">
      <c r="A230" s="1">
        <v>1</v>
      </c>
      <c r="B230" s="1" t="s">
        <v>14</v>
      </c>
      <c r="C230" s="1" t="s">
        <v>375</v>
      </c>
      <c r="D230" s="1" t="s">
        <v>16</v>
      </c>
      <c r="E230" s="1" t="s">
        <v>32</v>
      </c>
      <c r="F230" s="1" t="s">
        <v>118</v>
      </c>
      <c r="G230" s="1" t="s">
        <v>164</v>
      </c>
      <c r="H230" s="1" t="s">
        <v>376</v>
      </c>
      <c r="I230" s="1" t="s">
        <v>26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7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>
        <v>0</v>
      </c>
      <c r="AI230" s="7">
        <v>0</v>
      </c>
      <c r="AJ230" s="1">
        <v>0</v>
      </c>
    </row>
    <row r="231" spans="1:36" x14ac:dyDescent="0.3">
      <c r="A231" s="1">
        <v>2</v>
      </c>
      <c r="B231" s="1" t="s">
        <v>14</v>
      </c>
      <c r="C231" s="1" t="s">
        <v>375</v>
      </c>
      <c r="D231" s="1" t="s">
        <v>16</v>
      </c>
      <c r="E231" s="1" t="s">
        <v>17</v>
      </c>
      <c r="F231" s="1" t="s">
        <v>49</v>
      </c>
      <c r="G231" s="1" t="s">
        <v>63</v>
      </c>
      <c r="H231" s="1" t="s">
        <v>377</v>
      </c>
      <c r="I231" s="1" t="s">
        <v>49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7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>
        <v>0</v>
      </c>
      <c r="AI231" s="7">
        <v>0</v>
      </c>
      <c r="AJ231" s="1">
        <v>0</v>
      </c>
    </row>
    <row r="232" spans="1:36" x14ac:dyDescent="0.3">
      <c r="A232" s="1">
        <v>3</v>
      </c>
      <c r="B232" s="1" t="s">
        <v>14</v>
      </c>
      <c r="C232" s="1" t="s">
        <v>375</v>
      </c>
      <c r="D232" s="1" t="s">
        <v>16</v>
      </c>
      <c r="E232" s="1" t="s">
        <v>17</v>
      </c>
      <c r="F232" s="1" t="s">
        <v>29</v>
      </c>
      <c r="G232" s="1" t="s">
        <v>61</v>
      </c>
      <c r="H232" s="1" t="s">
        <v>378</v>
      </c>
      <c r="I232" s="1" t="s">
        <v>26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7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7">
        <v>0</v>
      </c>
      <c r="AI232" s="7">
        <v>0</v>
      </c>
      <c r="AJ232" s="1">
        <v>0</v>
      </c>
    </row>
    <row r="233" spans="1:36" x14ac:dyDescent="0.3">
      <c r="A233" s="1">
        <v>4</v>
      </c>
      <c r="B233" s="1" t="s">
        <v>14</v>
      </c>
      <c r="C233" s="1" t="s">
        <v>375</v>
      </c>
      <c r="D233" s="1" t="s">
        <v>16</v>
      </c>
      <c r="E233" s="1" t="s">
        <v>17</v>
      </c>
      <c r="F233" s="1" t="s">
        <v>29</v>
      </c>
      <c r="G233" s="1" t="s">
        <v>61</v>
      </c>
      <c r="H233" s="1" t="s">
        <v>379</v>
      </c>
      <c r="I233" s="1" t="s">
        <v>26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7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>
        <v>0</v>
      </c>
      <c r="AI233" s="7">
        <v>0</v>
      </c>
      <c r="AJ233" s="1">
        <v>0</v>
      </c>
    </row>
    <row r="234" spans="1:36" x14ac:dyDescent="0.3">
      <c r="A234" s="1">
        <v>5</v>
      </c>
      <c r="B234" s="1" t="s">
        <v>14</v>
      </c>
      <c r="C234" s="1" t="s">
        <v>375</v>
      </c>
      <c r="D234" s="1" t="s">
        <v>16</v>
      </c>
      <c r="E234" s="1" t="s">
        <v>17</v>
      </c>
      <c r="F234" s="1" t="s">
        <v>29</v>
      </c>
      <c r="G234" s="1" t="s">
        <v>61</v>
      </c>
      <c r="H234" s="1" t="s">
        <v>380</v>
      </c>
      <c r="I234" s="1" t="s">
        <v>26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7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7">
        <v>0</v>
      </c>
      <c r="AI234" s="7">
        <v>0</v>
      </c>
      <c r="AJ234" s="1">
        <v>0</v>
      </c>
    </row>
    <row r="235" spans="1:36" x14ac:dyDescent="0.3">
      <c r="A235" s="1">
        <v>6</v>
      </c>
      <c r="B235" s="1" t="s">
        <v>14</v>
      </c>
      <c r="C235" s="1" t="s">
        <v>375</v>
      </c>
      <c r="D235" s="1" t="s">
        <v>16</v>
      </c>
      <c r="E235" s="1" t="s">
        <v>17</v>
      </c>
      <c r="F235" s="1" t="s">
        <v>29</v>
      </c>
      <c r="G235" s="1" t="s">
        <v>61</v>
      </c>
      <c r="H235" s="1" t="s">
        <v>381</v>
      </c>
      <c r="I235" s="1" t="s">
        <v>26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7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>
        <v>0</v>
      </c>
      <c r="AI235" s="7">
        <v>0</v>
      </c>
      <c r="AJ235" s="1">
        <v>0</v>
      </c>
    </row>
    <row r="236" spans="1:36" x14ac:dyDescent="0.3">
      <c r="A236" s="1">
        <v>7</v>
      </c>
      <c r="B236" s="1" t="s">
        <v>14</v>
      </c>
      <c r="C236" s="1" t="s">
        <v>375</v>
      </c>
      <c r="D236" s="1" t="s">
        <v>16</v>
      </c>
      <c r="E236" s="1" t="s">
        <v>17</v>
      </c>
      <c r="F236" s="1" t="s">
        <v>18</v>
      </c>
      <c r="G236" s="1" t="s">
        <v>69</v>
      </c>
      <c r="H236" s="1" t="s">
        <v>382</v>
      </c>
      <c r="I236" s="1" t="s">
        <v>21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7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>
        <v>0</v>
      </c>
      <c r="AI236" s="7">
        <v>0</v>
      </c>
      <c r="AJ236" s="1">
        <v>0</v>
      </c>
    </row>
    <row r="237" spans="1:36" x14ac:dyDescent="0.3">
      <c r="A237" s="1">
        <v>8</v>
      </c>
      <c r="B237" s="1" t="s">
        <v>14</v>
      </c>
      <c r="C237" s="1" t="s">
        <v>375</v>
      </c>
      <c r="D237" s="1" t="s">
        <v>16</v>
      </c>
      <c r="E237" s="1" t="s">
        <v>17</v>
      </c>
      <c r="F237" s="1" t="s">
        <v>29</v>
      </c>
      <c r="G237" s="1" t="s">
        <v>61</v>
      </c>
      <c r="H237" s="1" t="s">
        <v>383</v>
      </c>
      <c r="I237" s="1" t="s">
        <v>26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7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>
        <v>0</v>
      </c>
      <c r="AI237" s="7">
        <v>0</v>
      </c>
      <c r="AJ237" s="1">
        <v>0</v>
      </c>
    </row>
    <row r="238" spans="1:36" x14ac:dyDescent="0.3">
      <c r="A238" s="1">
        <v>9</v>
      </c>
      <c r="B238" s="1" t="s">
        <v>14</v>
      </c>
      <c r="C238" s="1" t="s">
        <v>375</v>
      </c>
      <c r="D238" s="1" t="s">
        <v>16</v>
      </c>
      <c r="E238" s="1" t="s">
        <v>17</v>
      </c>
      <c r="F238" s="1" t="s">
        <v>29</v>
      </c>
      <c r="G238" s="1" t="s">
        <v>61</v>
      </c>
      <c r="H238" s="1" t="s">
        <v>384</v>
      </c>
      <c r="I238" s="1" t="s">
        <v>26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7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>
        <v>0</v>
      </c>
      <c r="AI238" s="7">
        <v>0</v>
      </c>
      <c r="AJ238" s="1">
        <v>0</v>
      </c>
    </row>
    <row r="239" spans="1:36" x14ac:dyDescent="0.3">
      <c r="A239" s="1">
        <v>10</v>
      </c>
      <c r="B239" s="1" t="s">
        <v>14</v>
      </c>
      <c r="C239" s="1" t="s">
        <v>375</v>
      </c>
      <c r="D239" s="1" t="s">
        <v>16</v>
      </c>
      <c r="E239" s="1" t="s">
        <v>17</v>
      </c>
      <c r="F239" s="1" t="s">
        <v>29</v>
      </c>
      <c r="G239" s="1" t="s">
        <v>61</v>
      </c>
      <c r="H239" s="1" t="s">
        <v>385</v>
      </c>
      <c r="I239" s="1" t="s">
        <v>26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7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>
        <v>0</v>
      </c>
      <c r="AI239" s="7">
        <v>0</v>
      </c>
      <c r="AJ239" s="1">
        <v>0</v>
      </c>
    </row>
    <row r="240" spans="1:36" x14ac:dyDescent="0.3">
      <c r="A240" s="1">
        <v>11</v>
      </c>
      <c r="B240" s="1" t="s">
        <v>14</v>
      </c>
      <c r="C240" s="1" t="s">
        <v>375</v>
      </c>
      <c r="D240" s="1" t="s">
        <v>16</v>
      </c>
      <c r="E240" s="1" t="s">
        <v>17</v>
      </c>
      <c r="F240" s="1" t="s">
        <v>18</v>
      </c>
      <c r="G240" s="1" t="s">
        <v>19</v>
      </c>
      <c r="H240" s="1" t="s">
        <v>386</v>
      </c>
      <c r="I240" s="1" t="s">
        <v>198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7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>
        <v>0</v>
      </c>
      <c r="AI240" s="7">
        <v>0</v>
      </c>
      <c r="AJ240" s="1">
        <v>0</v>
      </c>
    </row>
    <row r="241" spans="1:36" x14ac:dyDescent="0.3">
      <c r="A241" s="1">
        <v>12</v>
      </c>
      <c r="B241" s="1" t="s">
        <v>14</v>
      </c>
      <c r="C241" s="1" t="s">
        <v>375</v>
      </c>
      <c r="D241" s="1" t="s">
        <v>387</v>
      </c>
      <c r="E241" s="1" t="s">
        <v>17</v>
      </c>
      <c r="F241" s="1" t="s">
        <v>29</v>
      </c>
      <c r="G241" s="1" t="s">
        <v>79</v>
      </c>
      <c r="H241" s="1" t="s">
        <v>388</v>
      </c>
      <c r="I241" s="1" t="s">
        <v>26</v>
      </c>
      <c r="J241" s="1">
        <v>24</v>
      </c>
      <c r="K241" s="1">
        <v>1648</v>
      </c>
      <c r="L241" s="1">
        <v>1643</v>
      </c>
      <c r="M241" s="1">
        <v>240000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7">
        <v>240000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>
        <v>0</v>
      </c>
      <c r="AI241" s="7">
        <v>240000</v>
      </c>
      <c r="AJ241" s="1">
        <v>145</v>
      </c>
    </row>
    <row r="242" spans="1:36" x14ac:dyDescent="0.3">
      <c r="A242" s="1">
        <v>13</v>
      </c>
      <c r="B242" s="1" t="s">
        <v>14</v>
      </c>
      <c r="C242" s="1" t="s">
        <v>375</v>
      </c>
      <c r="D242" s="1" t="s">
        <v>389</v>
      </c>
      <c r="E242" s="1" t="s">
        <v>17</v>
      </c>
      <c r="F242" s="1" t="s">
        <v>18</v>
      </c>
      <c r="G242" s="1" t="s">
        <v>104</v>
      </c>
      <c r="H242" s="1" t="s">
        <v>390</v>
      </c>
      <c r="I242" s="1" t="s">
        <v>21</v>
      </c>
      <c r="J242" s="1">
        <v>11</v>
      </c>
      <c r="K242" s="1">
        <v>1243</v>
      </c>
      <c r="L242" s="1">
        <v>1243</v>
      </c>
      <c r="M242" s="1">
        <v>115000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7">
        <v>115000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>
        <v>0</v>
      </c>
      <c r="AI242" s="7">
        <v>115000</v>
      </c>
      <c r="AJ242" s="1">
        <v>92</v>
      </c>
    </row>
    <row r="243" spans="1:36" x14ac:dyDescent="0.3">
      <c r="A243" s="1">
        <v>14</v>
      </c>
      <c r="B243" s="1" t="s">
        <v>14</v>
      </c>
      <c r="C243" s="1" t="s">
        <v>375</v>
      </c>
      <c r="D243" s="1" t="s">
        <v>391</v>
      </c>
      <c r="E243" s="1" t="s">
        <v>17</v>
      </c>
      <c r="F243" s="1" t="s">
        <v>29</v>
      </c>
      <c r="G243" s="1" t="s">
        <v>30</v>
      </c>
      <c r="H243" s="1" t="s">
        <v>392</v>
      </c>
      <c r="I243" s="1" t="s">
        <v>21</v>
      </c>
      <c r="J243" s="1">
        <v>22</v>
      </c>
      <c r="K243" s="1">
        <v>2576</v>
      </c>
      <c r="L243" s="1">
        <v>2576</v>
      </c>
      <c r="M243" s="1">
        <v>300000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7">
        <v>300000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>
        <v>0</v>
      </c>
      <c r="AI243" s="7">
        <v>300000</v>
      </c>
      <c r="AJ243" s="1">
        <v>116</v>
      </c>
    </row>
    <row r="244" spans="1:36" x14ac:dyDescent="0.3">
      <c r="A244" s="1">
        <v>15</v>
      </c>
      <c r="B244" s="1" t="s">
        <v>14</v>
      </c>
      <c r="C244" s="1" t="s">
        <v>375</v>
      </c>
      <c r="D244" s="1" t="s">
        <v>16</v>
      </c>
      <c r="E244" s="1" t="s">
        <v>17</v>
      </c>
      <c r="F244" s="1" t="s">
        <v>29</v>
      </c>
      <c r="G244" s="1" t="s">
        <v>195</v>
      </c>
      <c r="H244" s="1" t="s">
        <v>393</v>
      </c>
      <c r="I244" s="1" t="s">
        <v>26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7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7">
        <v>0</v>
      </c>
      <c r="AI244" s="7">
        <v>0</v>
      </c>
      <c r="AJ244" s="1">
        <v>0</v>
      </c>
    </row>
    <row r="245" spans="1:36" x14ac:dyDescent="0.3">
      <c r="A245" s="1">
        <v>16</v>
      </c>
      <c r="B245" s="1" t="s">
        <v>14</v>
      </c>
      <c r="C245" s="1" t="s">
        <v>375</v>
      </c>
      <c r="D245" s="1" t="s">
        <v>394</v>
      </c>
      <c r="E245" s="1" t="s">
        <v>17</v>
      </c>
      <c r="F245" s="1" t="s">
        <v>29</v>
      </c>
      <c r="G245" s="1" t="s">
        <v>30</v>
      </c>
      <c r="H245" s="1" t="s">
        <v>395</v>
      </c>
      <c r="I245" s="1" t="s">
        <v>26</v>
      </c>
      <c r="J245" s="1">
        <v>20</v>
      </c>
      <c r="K245" s="1">
        <v>2302</v>
      </c>
      <c r="L245" s="1">
        <v>2302</v>
      </c>
      <c r="M245" s="1">
        <v>262511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7">
        <v>262511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>
        <v>0</v>
      </c>
      <c r="AI245" s="7">
        <v>262511</v>
      </c>
      <c r="AJ245" s="1">
        <v>114</v>
      </c>
    </row>
    <row r="246" spans="1:36" x14ac:dyDescent="0.3">
      <c r="A246" s="1">
        <v>17</v>
      </c>
      <c r="B246" s="1" t="s">
        <v>14</v>
      </c>
      <c r="C246" s="1" t="s">
        <v>375</v>
      </c>
      <c r="D246" s="1" t="s">
        <v>16</v>
      </c>
      <c r="E246" s="1" t="s">
        <v>17</v>
      </c>
      <c r="F246" s="1" t="s">
        <v>37</v>
      </c>
      <c r="G246" s="1" t="s">
        <v>83</v>
      </c>
      <c r="H246" s="1" t="s">
        <v>396</v>
      </c>
      <c r="I246" s="1" t="s">
        <v>198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7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7">
        <v>0</v>
      </c>
      <c r="AI246" s="7">
        <v>0</v>
      </c>
      <c r="AJ246" s="1">
        <v>0</v>
      </c>
    </row>
    <row r="247" spans="1:36" x14ac:dyDescent="0.3">
      <c r="A247" s="1">
        <v>18</v>
      </c>
      <c r="B247" s="1" t="s">
        <v>14</v>
      </c>
      <c r="C247" s="1" t="s">
        <v>375</v>
      </c>
      <c r="D247" s="1" t="s">
        <v>16</v>
      </c>
      <c r="E247" s="1" t="s">
        <v>17</v>
      </c>
      <c r="F247" s="1" t="s">
        <v>37</v>
      </c>
      <c r="G247" s="1" t="s">
        <v>38</v>
      </c>
      <c r="H247" s="1" t="s">
        <v>397</v>
      </c>
      <c r="I247" s="1" t="s">
        <v>21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7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7">
        <v>0</v>
      </c>
      <c r="AI247" s="7">
        <v>0</v>
      </c>
      <c r="AJ247" s="1">
        <v>0</v>
      </c>
    </row>
    <row r="248" spans="1:36" x14ac:dyDescent="0.3">
      <c r="A248" s="1">
        <v>19</v>
      </c>
      <c r="B248" s="1" t="s">
        <v>14</v>
      </c>
      <c r="C248" s="1" t="s">
        <v>375</v>
      </c>
      <c r="D248" s="1" t="s">
        <v>398</v>
      </c>
      <c r="E248" s="1" t="s">
        <v>17</v>
      </c>
      <c r="F248" s="1" t="s">
        <v>49</v>
      </c>
      <c r="G248" s="1" t="s">
        <v>101</v>
      </c>
      <c r="H248" s="1" t="s">
        <v>399</v>
      </c>
      <c r="I248" s="1" t="s">
        <v>49</v>
      </c>
      <c r="J248" s="1">
        <v>9</v>
      </c>
      <c r="K248" s="1">
        <v>687</v>
      </c>
      <c r="L248" s="1">
        <v>687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7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7">
        <v>0</v>
      </c>
      <c r="AI248" s="7">
        <v>0</v>
      </c>
      <c r="AJ248" s="1">
        <v>0</v>
      </c>
    </row>
    <row r="249" spans="1:36" x14ac:dyDescent="0.3">
      <c r="A249" s="1">
        <v>20</v>
      </c>
      <c r="B249" s="1" t="s">
        <v>14</v>
      </c>
      <c r="C249" s="1" t="s">
        <v>375</v>
      </c>
      <c r="D249" s="1" t="s">
        <v>400</v>
      </c>
      <c r="E249" s="1" t="s">
        <v>17</v>
      </c>
      <c r="F249" s="1" t="s">
        <v>29</v>
      </c>
      <c r="G249" s="1" t="s">
        <v>61</v>
      </c>
      <c r="H249" s="1" t="s">
        <v>401</v>
      </c>
      <c r="I249" s="1" t="s">
        <v>26</v>
      </c>
      <c r="J249" s="1">
        <v>24</v>
      </c>
      <c r="K249" s="1">
        <v>3076</v>
      </c>
      <c r="L249" s="1">
        <v>3076</v>
      </c>
      <c r="M249" s="1">
        <v>360000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7">
        <v>360000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7">
        <v>0</v>
      </c>
      <c r="AI249" s="7">
        <v>360000</v>
      </c>
      <c r="AJ249" s="1">
        <v>117</v>
      </c>
    </row>
    <row r="250" spans="1:36" x14ac:dyDescent="0.3">
      <c r="A250" s="1">
        <v>21</v>
      </c>
      <c r="B250" s="1" t="s">
        <v>14</v>
      </c>
      <c r="C250" s="1" t="s">
        <v>375</v>
      </c>
      <c r="D250" s="1" t="s">
        <v>402</v>
      </c>
      <c r="E250" s="1" t="s">
        <v>17</v>
      </c>
      <c r="F250" s="1" t="s">
        <v>18</v>
      </c>
      <c r="G250" s="1" t="s">
        <v>69</v>
      </c>
      <c r="H250" s="1" t="s">
        <v>403</v>
      </c>
      <c r="I250" s="1" t="s">
        <v>21</v>
      </c>
      <c r="J250" s="1">
        <v>20</v>
      </c>
      <c r="K250" s="1">
        <v>1155</v>
      </c>
      <c r="L250" s="1">
        <v>1155</v>
      </c>
      <c r="M250" s="1">
        <v>196000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7">
        <v>196000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7">
        <v>0</v>
      </c>
      <c r="AI250" s="7">
        <v>196000</v>
      </c>
      <c r="AJ250" s="1">
        <v>169</v>
      </c>
    </row>
    <row r="251" spans="1:36" x14ac:dyDescent="0.3">
      <c r="A251" s="1">
        <v>22</v>
      </c>
      <c r="B251" s="1" t="s">
        <v>14</v>
      </c>
      <c r="C251" s="1" t="s">
        <v>375</v>
      </c>
      <c r="D251" s="1" t="s">
        <v>404</v>
      </c>
      <c r="E251" s="1" t="s">
        <v>17</v>
      </c>
      <c r="F251" s="1" t="s">
        <v>29</v>
      </c>
      <c r="G251" s="1" t="s">
        <v>129</v>
      </c>
      <c r="H251" s="1" t="s">
        <v>405</v>
      </c>
      <c r="I251" s="1" t="s">
        <v>21</v>
      </c>
      <c r="J251" s="1">
        <v>22</v>
      </c>
      <c r="K251" s="1">
        <v>3344</v>
      </c>
      <c r="L251" s="1">
        <v>3344</v>
      </c>
      <c r="M251" s="1">
        <v>496000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7">
        <v>496000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7">
        <v>0</v>
      </c>
      <c r="AI251" s="7">
        <v>496000</v>
      </c>
      <c r="AJ251" s="1">
        <v>148</v>
      </c>
    </row>
    <row r="252" spans="1:36" x14ac:dyDescent="0.3">
      <c r="A252" s="1">
        <v>23</v>
      </c>
      <c r="B252" s="1" t="s">
        <v>14</v>
      </c>
      <c r="C252" s="1" t="s">
        <v>375</v>
      </c>
      <c r="D252" s="1" t="s">
        <v>406</v>
      </c>
      <c r="E252" s="1" t="s">
        <v>17</v>
      </c>
      <c r="F252" s="1" t="s">
        <v>29</v>
      </c>
      <c r="G252" s="1" t="s">
        <v>61</v>
      </c>
      <c r="H252" s="1" t="s">
        <v>407</v>
      </c>
      <c r="I252" s="1" t="s">
        <v>26</v>
      </c>
      <c r="J252" s="1">
        <v>22</v>
      </c>
      <c r="K252" s="1">
        <v>3319</v>
      </c>
      <c r="L252" s="1">
        <v>3319</v>
      </c>
      <c r="M252" s="1">
        <v>408000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7">
        <v>408000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7">
        <v>0</v>
      </c>
      <c r="AI252" s="7">
        <v>408000</v>
      </c>
      <c r="AJ252" s="1">
        <v>122</v>
      </c>
    </row>
    <row r="253" spans="1:36" x14ac:dyDescent="0.3">
      <c r="A253" s="1">
        <v>24</v>
      </c>
      <c r="B253" s="1" t="s">
        <v>14</v>
      </c>
      <c r="C253" s="1" t="s">
        <v>375</v>
      </c>
      <c r="D253" s="1" t="s">
        <v>408</v>
      </c>
      <c r="E253" s="1" t="s">
        <v>17</v>
      </c>
      <c r="F253" s="1" t="s">
        <v>29</v>
      </c>
      <c r="G253" s="1" t="s">
        <v>61</v>
      </c>
      <c r="H253" s="1" t="s">
        <v>409</v>
      </c>
      <c r="I253" s="1" t="s">
        <v>26</v>
      </c>
      <c r="J253" s="1">
        <v>24</v>
      </c>
      <c r="K253" s="1">
        <v>3224</v>
      </c>
      <c r="L253" s="1">
        <v>3224</v>
      </c>
      <c r="M253" s="1">
        <v>365000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7">
        <v>365000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>
        <v>0</v>
      </c>
      <c r="AI253" s="7">
        <v>365000</v>
      </c>
      <c r="AJ253" s="1">
        <v>113</v>
      </c>
    </row>
    <row r="254" spans="1:36" x14ac:dyDescent="0.3">
      <c r="A254" s="1">
        <v>25</v>
      </c>
      <c r="B254" s="1" t="s">
        <v>14</v>
      </c>
      <c r="C254" s="1" t="s">
        <v>375</v>
      </c>
      <c r="D254" s="1" t="s">
        <v>410</v>
      </c>
      <c r="E254" s="1" t="s">
        <v>17</v>
      </c>
      <c r="F254" s="1" t="s">
        <v>29</v>
      </c>
      <c r="G254" s="1" t="s">
        <v>61</v>
      </c>
      <c r="H254" s="1" t="s">
        <v>411</v>
      </c>
      <c r="I254" s="1" t="s">
        <v>26</v>
      </c>
      <c r="J254" s="1">
        <v>18</v>
      </c>
      <c r="K254" s="1">
        <v>1000</v>
      </c>
      <c r="L254" s="1">
        <v>1000</v>
      </c>
      <c r="M254" s="1">
        <v>129000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7">
        <v>129000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>
        <v>0</v>
      </c>
      <c r="AI254" s="7">
        <v>129000</v>
      </c>
      <c r="AJ254" s="1">
        <v>129</v>
      </c>
    </row>
    <row r="255" spans="1:36" x14ac:dyDescent="0.3">
      <c r="A255" s="1">
        <v>26</v>
      </c>
      <c r="B255" s="1" t="s">
        <v>14</v>
      </c>
      <c r="C255" s="1" t="s">
        <v>375</v>
      </c>
      <c r="D255" s="1" t="s">
        <v>412</v>
      </c>
      <c r="E255" s="1" t="s">
        <v>17</v>
      </c>
      <c r="F255" s="1" t="s">
        <v>29</v>
      </c>
      <c r="G255" s="1" t="s">
        <v>61</v>
      </c>
      <c r="H255" s="1" t="s">
        <v>413</v>
      </c>
      <c r="I255" s="1" t="s">
        <v>26</v>
      </c>
      <c r="J255" s="1">
        <v>19</v>
      </c>
      <c r="K255" s="1">
        <v>1753</v>
      </c>
      <c r="L255" s="1">
        <v>1753</v>
      </c>
      <c r="M255" s="1">
        <v>250000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7">
        <v>250000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>
        <v>0</v>
      </c>
      <c r="AI255" s="7">
        <v>250000</v>
      </c>
      <c r="AJ255" s="1">
        <v>142</v>
      </c>
    </row>
    <row r="256" spans="1:36" x14ac:dyDescent="0.3">
      <c r="A256" s="1">
        <v>27</v>
      </c>
      <c r="B256" s="1" t="s">
        <v>14</v>
      </c>
      <c r="C256" s="1" t="s">
        <v>375</v>
      </c>
      <c r="D256" s="1" t="s">
        <v>414</v>
      </c>
      <c r="E256" s="1" t="s">
        <v>32</v>
      </c>
      <c r="F256" s="1" t="s">
        <v>29</v>
      </c>
      <c r="G256" s="1" t="s">
        <v>33</v>
      </c>
      <c r="H256" s="1" t="s">
        <v>415</v>
      </c>
      <c r="I256" s="1" t="s">
        <v>26</v>
      </c>
      <c r="J256" s="1">
        <v>23</v>
      </c>
      <c r="K256" s="1">
        <v>2559</v>
      </c>
      <c r="L256" s="1">
        <v>2559</v>
      </c>
      <c r="M256" s="1">
        <v>320000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7">
        <v>320000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>
        <v>0</v>
      </c>
      <c r="AI256" s="7">
        <v>320000</v>
      </c>
      <c r="AJ256" s="1">
        <v>125</v>
      </c>
    </row>
    <row r="257" spans="1:36" x14ac:dyDescent="0.3">
      <c r="A257" s="1">
        <v>28</v>
      </c>
      <c r="B257" s="1" t="s">
        <v>14</v>
      </c>
      <c r="C257" s="1" t="s">
        <v>375</v>
      </c>
      <c r="D257" s="1" t="s">
        <v>416</v>
      </c>
      <c r="E257" s="1" t="s">
        <v>17</v>
      </c>
      <c r="F257" s="1" t="s">
        <v>37</v>
      </c>
      <c r="G257" s="1" t="s">
        <v>123</v>
      </c>
      <c r="H257" s="1" t="s">
        <v>417</v>
      </c>
      <c r="I257" s="1" t="s">
        <v>21</v>
      </c>
      <c r="J257" s="1">
        <v>2</v>
      </c>
      <c r="K257" s="1">
        <v>68</v>
      </c>
      <c r="L257" s="1">
        <v>68</v>
      </c>
      <c r="M257" s="1">
        <v>40000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7">
        <v>40000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>
        <v>0</v>
      </c>
      <c r="AI257" s="7">
        <v>40000</v>
      </c>
      <c r="AJ257" s="1">
        <v>588</v>
      </c>
    </row>
    <row r="258" spans="1:36" x14ac:dyDescent="0.3">
      <c r="A258" s="1">
        <v>29</v>
      </c>
      <c r="B258" s="1" t="s">
        <v>14</v>
      </c>
      <c r="C258" s="1" t="s">
        <v>375</v>
      </c>
      <c r="D258" s="1" t="s">
        <v>16</v>
      </c>
      <c r="E258" s="1" t="s">
        <v>17</v>
      </c>
      <c r="F258" s="1" t="s">
        <v>29</v>
      </c>
      <c r="G258" s="1" t="s">
        <v>144</v>
      </c>
      <c r="H258" s="1" t="s">
        <v>418</v>
      </c>
      <c r="I258" s="1" t="s">
        <v>21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7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7">
        <v>0</v>
      </c>
      <c r="AI258" s="7">
        <v>0</v>
      </c>
      <c r="AJ258" s="1">
        <v>0</v>
      </c>
    </row>
    <row r="259" spans="1:36" x14ac:dyDescent="0.3">
      <c r="A259" s="1">
        <v>30</v>
      </c>
      <c r="B259" s="1" t="s">
        <v>14</v>
      </c>
      <c r="C259" s="1" t="s">
        <v>375</v>
      </c>
      <c r="D259" s="1" t="s">
        <v>16</v>
      </c>
      <c r="E259" s="1" t="s">
        <v>17</v>
      </c>
      <c r="F259" s="1" t="s">
        <v>29</v>
      </c>
      <c r="G259" s="1" t="s">
        <v>61</v>
      </c>
      <c r="H259" s="1" t="s">
        <v>419</v>
      </c>
      <c r="I259" s="1" t="s">
        <v>26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7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>
        <v>0</v>
      </c>
      <c r="AI259" s="7">
        <v>0</v>
      </c>
      <c r="AJ259" s="1">
        <v>0</v>
      </c>
    </row>
    <row r="260" spans="1:36" x14ac:dyDescent="0.3">
      <c r="A260" s="1">
        <v>31</v>
      </c>
      <c r="B260" s="1" t="s">
        <v>14</v>
      </c>
      <c r="C260" s="1" t="s">
        <v>375</v>
      </c>
      <c r="D260" s="1" t="s">
        <v>16</v>
      </c>
      <c r="E260" s="1" t="s">
        <v>17</v>
      </c>
      <c r="F260" s="1" t="s">
        <v>29</v>
      </c>
      <c r="G260" s="1" t="s">
        <v>61</v>
      </c>
      <c r="H260" s="1" t="s">
        <v>420</v>
      </c>
      <c r="I260" s="1" t="s">
        <v>26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7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7">
        <v>0</v>
      </c>
      <c r="AI260" s="7">
        <v>0</v>
      </c>
      <c r="AJ260" s="1">
        <v>0</v>
      </c>
    </row>
    <row r="261" spans="1:36" x14ac:dyDescent="0.3">
      <c r="A261" s="1">
        <v>32</v>
      </c>
      <c r="B261" s="1" t="s">
        <v>14</v>
      </c>
      <c r="C261" s="1" t="s">
        <v>375</v>
      </c>
      <c r="D261" s="1" t="s">
        <v>16</v>
      </c>
      <c r="E261" s="1" t="s">
        <v>17</v>
      </c>
      <c r="F261" s="1" t="s">
        <v>29</v>
      </c>
      <c r="G261" s="1" t="s">
        <v>44</v>
      </c>
      <c r="H261" s="1" t="s">
        <v>421</v>
      </c>
      <c r="I261" s="1" t="s">
        <v>21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7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>
        <v>0</v>
      </c>
      <c r="AI261" s="7">
        <v>0</v>
      </c>
      <c r="AJ261" s="1">
        <v>0</v>
      </c>
    </row>
    <row r="262" spans="1:36" x14ac:dyDescent="0.3">
      <c r="A262" s="1">
        <v>33</v>
      </c>
      <c r="B262" s="1" t="s">
        <v>14</v>
      </c>
      <c r="C262" s="1" t="s">
        <v>375</v>
      </c>
      <c r="D262" s="1" t="s">
        <v>16</v>
      </c>
      <c r="E262" s="1" t="s">
        <v>17</v>
      </c>
      <c r="F262" s="1" t="s">
        <v>29</v>
      </c>
      <c r="G262" s="1" t="s">
        <v>44</v>
      </c>
      <c r="H262" s="1" t="s">
        <v>422</v>
      </c>
      <c r="I262" s="1" t="s">
        <v>21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7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>
        <v>0</v>
      </c>
      <c r="AI262" s="7">
        <v>0</v>
      </c>
      <c r="AJ262" s="1">
        <v>0</v>
      </c>
    </row>
    <row r="263" spans="1:36" x14ac:dyDescent="0.3">
      <c r="A263" s="1">
        <v>34</v>
      </c>
      <c r="B263" s="1" t="s">
        <v>14</v>
      </c>
      <c r="C263" s="1" t="s">
        <v>375</v>
      </c>
      <c r="D263" s="1" t="s">
        <v>16</v>
      </c>
      <c r="E263" s="1" t="s">
        <v>17</v>
      </c>
      <c r="F263" s="1" t="s">
        <v>18</v>
      </c>
      <c r="G263" s="1" t="s">
        <v>368</v>
      </c>
      <c r="H263" s="1" t="s">
        <v>423</v>
      </c>
      <c r="I263" s="1" t="s">
        <v>21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7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>
        <v>0</v>
      </c>
      <c r="AI263" s="7">
        <v>0</v>
      </c>
      <c r="AJ263" s="1">
        <v>0</v>
      </c>
    </row>
    <row r="264" spans="1:36" x14ac:dyDescent="0.3">
      <c r="A264" s="1">
        <v>35</v>
      </c>
      <c r="B264" s="1" t="s">
        <v>14</v>
      </c>
      <c r="C264" s="1" t="s">
        <v>375</v>
      </c>
      <c r="D264" s="1" t="s">
        <v>16</v>
      </c>
      <c r="E264" s="1" t="s">
        <v>17</v>
      </c>
      <c r="F264" s="1" t="s">
        <v>18</v>
      </c>
      <c r="G264" s="1" t="s">
        <v>368</v>
      </c>
      <c r="H264" s="1" t="s">
        <v>424</v>
      </c>
      <c r="I264" s="1" t="s">
        <v>21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7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7">
        <v>0</v>
      </c>
      <c r="AI264" s="7">
        <v>0</v>
      </c>
      <c r="AJ264" s="1">
        <v>0</v>
      </c>
    </row>
    <row r="265" spans="1:36" x14ac:dyDescent="0.3">
      <c r="A265" s="1">
        <v>36</v>
      </c>
      <c r="B265" s="1" t="s">
        <v>14</v>
      </c>
      <c r="C265" s="1" t="s">
        <v>375</v>
      </c>
      <c r="D265" s="1" t="s">
        <v>16</v>
      </c>
      <c r="E265" s="1" t="s">
        <v>17</v>
      </c>
      <c r="F265" s="1" t="s">
        <v>18</v>
      </c>
      <c r="G265" s="1" t="s">
        <v>368</v>
      </c>
      <c r="H265" s="1" t="s">
        <v>425</v>
      </c>
      <c r="I265" s="1" t="s">
        <v>21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7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7">
        <v>0</v>
      </c>
      <c r="AI265" s="7">
        <v>0</v>
      </c>
      <c r="AJ265" s="1">
        <v>0</v>
      </c>
    </row>
    <row r="266" spans="1:36" x14ac:dyDescent="0.3">
      <c r="A266" s="2"/>
      <c r="B266" s="2" t="s">
        <v>47</v>
      </c>
      <c r="C266" s="2" t="s">
        <v>375</v>
      </c>
      <c r="D266" s="2"/>
      <c r="E266" s="2"/>
      <c r="F266" s="2"/>
      <c r="G266" s="2"/>
      <c r="H266" s="2"/>
      <c r="I266" s="2"/>
      <c r="J266" s="2"/>
      <c r="K266" s="2">
        <v>27954</v>
      </c>
      <c r="L266" s="2">
        <v>27949</v>
      </c>
      <c r="M266" s="2">
        <v>3481511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3481511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3481511</v>
      </c>
      <c r="AJ266" s="2"/>
    </row>
    <row r="267" spans="1:36" x14ac:dyDescent="0.3">
      <c r="A267" s="1">
        <v>1</v>
      </c>
      <c r="B267" s="1" t="s">
        <v>14</v>
      </c>
      <c r="C267" s="1" t="s">
        <v>426</v>
      </c>
      <c r="D267" s="1" t="s">
        <v>16</v>
      </c>
      <c r="E267" s="1" t="s">
        <v>17</v>
      </c>
      <c r="F267" s="1" t="s">
        <v>29</v>
      </c>
      <c r="G267" s="1" t="s">
        <v>61</v>
      </c>
      <c r="H267" s="1" t="s">
        <v>427</v>
      </c>
      <c r="I267" s="1" t="s">
        <v>26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7">
        <v>0</v>
      </c>
      <c r="AI267" s="7">
        <v>0</v>
      </c>
      <c r="AJ267" s="1">
        <v>0</v>
      </c>
    </row>
    <row r="268" spans="1:36" x14ac:dyDescent="0.3">
      <c r="A268" s="1">
        <v>2</v>
      </c>
      <c r="B268" s="1" t="s">
        <v>14</v>
      </c>
      <c r="C268" s="1" t="s">
        <v>426</v>
      </c>
      <c r="D268" s="1" t="s">
        <v>16</v>
      </c>
      <c r="E268" s="1" t="s">
        <v>17</v>
      </c>
      <c r="F268" s="1" t="s">
        <v>18</v>
      </c>
      <c r="G268" s="1" t="s">
        <v>19</v>
      </c>
      <c r="H268" s="1" t="s">
        <v>428</v>
      </c>
      <c r="I268" s="1" t="s">
        <v>21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7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>
        <v>0</v>
      </c>
      <c r="AI268" s="7">
        <v>0</v>
      </c>
      <c r="AJ268" s="1">
        <v>0</v>
      </c>
    </row>
    <row r="269" spans="1:36" x14ac:dyDescent="0.3">
      <c r="A269" s="1">
        <v>3</v>
      </c>
      <c r="B269" s="1" t="s">
        <v>14</v>
      </c>
      <c r="C269" s="1" t="s">
        <v>426</v>
      </c>
      <c r="D269" s="1" t="s">
        <v>16</v>
      </c>
      <c r="E269" s="1" t="s">
        <v>17</v>
      </c>
      <c r="F269" s="1" t="s">
        <v>29</v>
      </c>
      <c r="G269" s="1" t="s">
        <v>61</v>
      </c>
      <c r="H269" s="1" t="s">
        <v>429</v>
      </c>
      <c r="I269" s="1" t="s">
        <v>26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7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>
        <v>0</v>
      </c>
      <c r="AI269" s="7">
        <v>0</v>
      </c>
      <c r="AJ269" s="1">
        <v>0</v>
      </c>
    </row>
    <row r="270" spans="1:36" x14ac:dyDescent="0.3">
      <c r="A270" s="1">
        <v>4</v>
      </c>
      <c r="B270" s="1" t="s">
        <v>14</v>
      </c>
      <c r="C270" s="1" t="s">
        <v>426</v>
      </c>
      <c r="D270" s="1" t="s">
        <v>16</v>
      </c>
      <c r="E270" s="1" t="s">
        <v>17</v>
      </c>
      <c r="F270" s="1" t="s">
        <v>29</v>
      </c>
      <c r="G270" s="1" t="s">
        <v>61</v>
      </c>
      <c r="H270" s="1" t="s">
        <v>430</v>
      </c>
      <c r="I270" s="1" t="s">
        <v>26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7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7">
        <v>0</v>
      </c>
      <c r="AI270" s="7">
        <v>0</v>
      </c>
      <c r="AJ270" s="1">
        <v>0</v>
      </c>
    </row>
    <row r="271" spans="1:36" x14ac:dyDescent="0.3">
      <c r="A271" s="1">
        <v>5</v>
      </c>
      <c r="B271" s="1" t="s">
        <v>14</v>
      </c>
      <c r="C271" s="1" t="s">
        <v>426</v>
      </c>
      <c r="D271" s="1" t="s">
        <v>16</v>
      </c>
      <c r="E271" s="1" t="s">
        <v>17</v>
      </c>
      <c r="F271" s="1" t="s">
        <v>29</v>
      </c>
      <c r="G271" s="1" t="s">
        <v>61</v>
      </c>
      <c r="H271" s="1" t="s">
        <v>431</v>
      </c>
      <c r="I271" s="1" t="s">
        <v>26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7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>
        <v>0</v>
      </c>
      <c r="AI271" s="7">
        <v>0</v>
      </c>
      <c r="AJ271" s="1">
        <v>0</v>
      </c>
    </row>
    <row r="272" spans="1:36" x14ac:dyDescent="0.3">
      <c r="A272" s="1">
        <v>6</v>
      </c>
      <c r="B272" s="1" t="s">
        <v>14</v>
      </c>
      <c r="C272" s="1" t="s">
        <v>426</v>
      </c>
      <c r="D272" s="1" t="s">
        <v>16</v>
      </c>
      <c r="E272" s="1" t="s">
        <v>17</v>
      </c>
      <c r="F272" s="1" t="s">
        <v>29</v>
      </c>
      <c r="G272" s="1" t="s">
        <v>61</v>
      </c>
      <c r="H272" s="1" t="s">
        <v>432</v>
      </c>
      <c r="I272" s="1" t="s">
        <v>26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7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7">
        <v>0</v>
      </c>
      <c r="AI272" s="7">
        <v>0</v>
      </c>
      <c r="AJ272" s="1">
        <v>0</v>
      </c>
    </row>
    <row r="273" spans="1:36" x14ac:dyDescent="0.3">
      <c r="A273" s="1">
        <v>7</v>
      </c>
      <c r="B273" s="1" t="s">
        <v>14</v>
      </c>
      <c r="C273" s="1" t="s">
        <v>426</v>
      </c>
      <c r="D273" s="1" t="s">
        <v>16</v>
      </c>
      <c r="E273" s="1" t="s">
        <v>17</v>
      </c>
      <c r="F273" s="1" t="s">
        <v>18</v>
      </c>
      <c r="G273" s="1" t="s">
        <v>69</v>
      </c>
      <c r="H273" s="1" t="s">
        <v>433</v>
      </c>
      <c r="I273" s="1" t="s">
        <v>21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7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>
        <v>0</v>
      </c>
      <c r="AI273" s="7">
        <v>0</v>
      </c>
      <c r="AJ273" s="1">
        <v>0</v>
      </c>
    </row>
    <row r="274" spans="1:36" x14ac:dyDescent="0.3">
      <c r="A274" s="1">
        <v>8</v>
      </c>
      <c r="B274" s="1" t="s">
        <v>14</v>
      </c>
      <c r="C274" s="1" t="s">
        <v>426</v>
      </c>
      <c r="D274" s="1" t="s">
        <v>434</v>
      </c>
      <c r="E274" s="1" t="s">
        <v>17</v>
      </c>
      <c r="F274" s="1" t="s">
        <v>29</v>
      </c>
      <c r="G274" s="1" t="s">
        <v>79</v>
      </c>
      <c r="H274" s="1" t="s">
        <v>435</v>
      </c>
      <c r="I274" s="1" t="s">
        <v>26</v>
      </c>
      <c r="J274" s="1">
        <v>25</v>
      </c>
      <c r="K274" s="1">
        <v>2325</v>
      </c>
      <c r="L274" s="1">
        <v>2325</v>
      </c>
      <c r="M274" s="1">
        <v>270000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7">
        <v>270000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>
        <v>0</v>
      </c>
      <c r="AI274" s="7">
        <v>270000</v>
      </c>
      <c r="AJ274" s="1">
        <v>116</v>
      </c>
    </row>
    <row r="275" spans="1:36" x14ac:dyDescent="0.3">
      <c r="A275" s="1">
        <v>9</v>
      </c>
      <c r="B275" s="1" t="s">
        <v>14</v>
      </c>
      <c r="C275" s="1" t="s">
        <v>426</v>
      </c>
      <c r="D275" s="1" t="s">
        <v>436</v>
      </c>
      <c r="E275" s="1" t="s">
        <v>17</v>
      </c>
      <c r="F275" s="1" t="s">
        <v>29</v>
      </c>
      <c r="G275" s="1" t="s">
        <v>61</v>
      </c>
      <c r="H275" s="1" t="s">
        <v>437</v>
      </c>
      <c r="I275" s="1" t="s">
        <v>26</v>
      </c>
      <c r="J275" s="1">
        <v>23</v>
      </c>
      <c r="K275" s="1">
        <v>3075</v>
      </c>
      <c r="L275" s="1">
        <v>3075</v>
      </c>
      <c r="M275" s="1">
        <v>404000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7">
        <v>404000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>
        <v>0</v>
      </c>
      <c r="AI275" s="7">
        <v>404000</v>
      </c>
      <c r="AJ275" s="1">
        <v>131</v>
      </c>
    </row>
    <row r="276" spans="1:36" x14ac:dyDescent="0.3">
      <c r="A276" s="1">
        <v>10</v>
      </c>
      <c r="B276" s="1" t="s">
        <v>14</v>
      </c>
      <c r="C276" s="1" t="s">
        <v>426</v>
      </c>
      <c r="D276" s="1" t="s">
        <v>438</v>
      </c>
      <c r="E276" s="1" t="s">
        <v>17</v>
      </c>
      <c r="F276" s="1" t="s">
        <v>29</v>
      </c>
      <c r="G276" s="1" t="s">
        <v>30</v>
      </c>
      <c r="H276" s="1" t="s">
        <v>439</v>
      </c>
      <c r="I276" s="1" t="s">
        <v>26</v>
      </c>
      <c r="J276" s="1">
        <v>22</v>
      </c>
      <c r="K276" s="1">
        <v>2997</v>
      </c>
      <c r="L276" s="1">
        <v>2997</v>
      </c>
      <c r="M276" s="1">
        <v>307000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7">
        <v>307000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7">
        <v>0</v>
      </c>
      <c r="AI276" s="7">
        <v>307000</v>
      </c>
      <c r="AJ276" s="1">
        <v>102</v>
      </c>
    </row>
    <row r="277" spans="1:36" x14ac:dyDescent="0.3">
      <c r="A277" s="1">
        <v>11</v>
      </c>
      <c r="B277" s="1" t="s">
        <v>14</v>
      </c>
      <c r="C277" s="1" t="s">
        <v>426</v>
      </c>
      <c r="D277" s="1" t="s">
        <v>440</v>
      </c>
      <c r="E277" s="1" t="s">
        <v>32</v>
      </c>
      <c r="F277" s="1" t="s">
        <v>29</v>
      </c>
      <c r="G277" s="1" t="s">
        <v>268</v>
      </c>
      <c r="H277" s="1" t="s">
        <v>441</v>
      </c>
      <c r="I277" s="1" t="s">
        <v>26</v>
      </c>
      <c r="J277" s="1">
        <v>25</v>
      </c>
      <c r="K277" s="1">
        <v>3635</v>
      </c>
      <c r="L277" s="1">
        <v>3635</v>
      </c>
      <c r="M277" s="1">
        <v>520000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7">
        <v>520000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7">
        <v>0</v>
      </c>
      <c r="AI277" s="7">
        <v>520000</v>
      </c>
      <c r="AJ277" s="1">
        <v>143</v>
      </c>
    </row>
    <row r="278" spans="1:36" x14ac:dyDescent="0.3">
      <c r="A278" s="1">
        <v>12</v>
      </c>
      <c r="B278" s="1" t="s">
        <v>14</v>
      </c>
      <c r="C278" s="1" t="s">
        <v>426</v>
      </c>
      <c r="D278" s="1" t="s">
        <v>442</v>
      </c>
      <c r="E278" s="1" t="s">
        <v>17</v>
      </c>
      <c r="F278" s="1" t="s">
        <v>18</v>
      </c>
      <c r="G278" s="1" t="s">
        <v>104</v>
      </c>
      <c r="H278" s="1" t="s">
        <v>443</v>
      </c>
      <c r="I278" s="1" t="s">
        <v>21</v>
      </c>
      <c r="J278" s="1">
        <v>15</v>
      </c>
      <c r="K278" s="1">
        <v>1801</v>
      </c>
      <c r="L278" s="1">
        <v>1801</v>
      </c>
      <c r="M278" s="1">
        <v>188000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7">
        <v>188000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7">
        <v>0</v>
      </c>
      <c r="AI278" s="7">
        <v>188000</v>
      </c>
      <c r="AJ278" s="1">
        <v>104</v>
      </c>
    </row>
    <row r="279" spans="1:36" x14ac:dyDescent="0.3">
      <c r="A279" s="1">
        <v>13</v>
      </c>
      <c r="B279" s="1" t="s">
        <v>14</v>
      </c>
      <c r="C279" s="1" t="s">
        <v>426</v>
      </c>
      <c r="D279" s="1" t="s">
        <v>444</v>
      </c>
      <c r="E279" s="1" t="s">
        <v>17</v>
      </c>
      <c r="F279" s="1" t="s">
        <v>18</v>
      </c>
      <c r="G279" s="1" t="s">
        <v>107</v>
      </c>
      <c r="H279" s="1" t="s">
        <v>445</v>
      </c>
      <c r="I279" s="1" t="s">
        <v>21</v>
      </c>
      <c r="J279" s="1">
        <v>14</v>
      </c>
      <c r="K279" s="1">
        <v>1381</v>
      </c>
      <c r="L279" s="1">
        <v>1381</v>
      </c>
      <c r="M279" s="1">
        <v>116000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7">
        <v>116000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7">
        <v>0</v>
      </c>
      <c r="AI279" s="7">
        <v>116000</v>
      </c>
      <c r="AJ279" s="1">
        <v>83</v>
      </c>
    </row>
    <row r="280" spans="1:36" x14ac:dyDescent="0.3">
      <c r="A280" s="1">
        <v>14</v>
      </c>
      <c r="B280" s="1" t="s">
        <v>14</v>
      </c>
      <c r="C280" s="1" t="s">
        <v>426</v>
      </c>
      <c r="D280" s="1" t="s">
        <v>446</v>
      </c>
      <c r="E280" s="1" t="s">
        <v>17</v>
      </c>
      <c r="F280" s="1" t="s">
        <v>29</v>
      </c>
      <c r="G280" s="1" t="s">
        <v>61</v>
      </c>
      <c r="H280" s="1" t="s">
        <v>447</v>
      </c>
      <c r="I280" s="1" t="s">
        <v>26</v>
      </c>
      <c r="J280" s="1">
        <v>24</v>
      </c>
      <c r="K280" s="1">
        <v>3879</v>
      </c>
      <c r="L280" s="1">
        <v>3879</v>
      </c>
      <c r="M280" s="1">
        <v>491000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7">
        <v>491000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7">
        <v>0</v>
      </c>
      <c r="AI280" s="7">
        <v>491000</v>
      </c>
      <c r="AJ280" s="1">
        <v>126</v>
      </c>
    </row>
    <row r="281" spans="1:36" x14ac:dyDescent="0.3">
      <c r="A281" s="1">
        <v>15</v>
      </c>
      <c r="B281" s="1" t="s">
        <v>14</v>
      </c>
      <c r="C281" s="1" t="s">
        <v>426</v>
      </c>
      <c r="D281" s="1" t="s">
        <v>16</v>
      </c>
      <c r="E281" s="1" t="s">
        <v>17</v>
      </c>
      <c r="F281" s="1" t="s">
        <v>37</v>
      </c>
      <c r="G281" s="1" t="s">
        <v>121</v>
      </c>
      <c r="H281" s="1" t="s">
        <v>448</v>
      </c>
      <c r="I281" s="1" t="s">
        <v>198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7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7">
        <v>0</v>
      </c>
      <c r="AI281" s="7">
        <v>0</v>
      </c>
      <c r="AJ281" s="1">
        <v>0</v>
      </c>
    </row>
    <row r="282" spans="1:36" x14ac:dyDescent="0.3">
      <c r="A282" s="1">
        <v>16</v>
      </c>
      <c r="B282" s="1" t="s">
        <v>14</v>
      </c>
      <c r="C282" s="1" t="s">
        <v>426</v>
      </c>
      <c r="D282" s="1" t="s">
        <v>16</v>
      </c>
      <c r="E282" s="1" t="s">
        <v>17</v>
      </c>
      <c r="F282" s="1" t="s">
        <v>152</v>
      </c>
      <c r="G282" s="1" t="s">
        <v>223</v>
      </c>
      <c r="H282" s="1" t="s">
        <v>449</v>
      </c>
      <c r="I282" s="1" t="s">
        <v>21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7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>
        <v>0</v>
      </c>
      <c r="AI282" s="7">
        <v>0</v>
      </c>
      <c r="AJ282" s="1">
        <v>0</v>
      </c>
    </row>
    <row r="283" spans="1:36" x14ac:dyDescent="0.3">
      <c r="A283" s="1">
        <v>17</v>
      </c>
      <c r="B283" s="1" t="s">
        <v>14</v>
      </c>
      <c r="C283" s="1" t="s">
        <v>426</v>
      </c>
      <c r="D283" s="1" t="s">
        <v>450</v>
      </c>
      <c r="E283" s="1" t="s">
        <v>17</v>
      </c>
      <c r="F283" s="1" t="s">
        <v>29</v>
      </c>
      <c r="G283" s="1" t="s">
        <v>129</v>
      </c>
      <c r="H283" s="1" t="s">
        <v>451</v>
      </c>
      <c r="I283" s="1" t="s">
        <v>21</v>
      </c>
      <c r="J283" s="1">
        <v>25</v>
      </c>
      <c r="K283" s="1">
        <v>3146</v>
      </c>
      <c r="L283" s="1">
        <v>3146</v>
      </c>
      <c r="M283" s="1">
        <v>480000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7">
        <v>480000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7">
        <v>0</v>
      </c>
      <c r="AI283" s="7">
        <v>480000</v>
      </c>
      <c r="AJ283" s="1">
        <v>152</v>
      </c>
    </row>
    <row r="284" spans="1:36" x14ac:dyDescent="0.3">
      <c r="A284" s="1">
        <v>18</v>
      </c>
      <c r="B284" s="1" t="s">
        <v>14</v>
      </c>
      <c r="C284" s="1" t="s">
        <v>426</v>
      </c>
      <c r="D284" s="1" t="s">
        <v>452</v>
      </c>
      <c r="E284" s="1" t="s">
        <v>32</v>
      </c>
      <c r="F284" s="1" t="s">
        <v>29</v>
      </c>
      <c r="G284" s="1" t="s">
        <v>33</v>
      </c>
      <c r="H284" s="1" t="s">
        <v>453</v>
      </c>
      <c r="I284" s="1" t="s">
        <v>26</v>
      </c>
      <c r="J284" s="1">
        <v>22</v>
      </c>
      <c r="K284" s="1">
        <v>2204</v>
      </c>
      <c r="L284" s="1">
        <v>2204</v>
      </c>
      <c r="M284" s="1">
        <v>240000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7">
        <v>240000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7">
        <v>0</v>
      </c>
      <c r="AI284" s="7">
        <v>240000</v>
      </c>
      <c r="AJ284" s="1">
        <v>108</v>
      </c>
    </row>
    <row r="285" spans="1:36" x14ac:dyDescent="0.3">
      <c r="A285" s="1">
        <v>19</v>
      </c>
      <c r="B285" s="1" t="s">
        <v>14</v>
      </c>
      <c r="C285" s="1" t="s">
        <v>426</v>
      </c>
      <c r="D285" s="1" t="s">
        <v>16</v>
      </c>
      <c r="E285" s="1" t="s">
        <v>17</v>
      </c>
      <c r="F285" s="1" t="s">
        <v>37</v>
      </c>
      <c r="G285" s="1" t="s">
        <v>454</v>
      </c>
      <c r="H285" s="1" t="s">
        <v>455</v>
      </c>
      <c r="I285" s="1" t="s">
        <v>198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7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7">
        <v>0</v>
      </c>
      <c r="AI285" s="7">
        <v>0</v>
      </c>
      <c r="AJ285" s="1">
        <v>0</v>
      </c>
    </row>
    <row r="286" spans="1:36" x14ac:dyDescent="0.3">
      <c r="A286" s="1">
        <v>20</v>
      </c>
      <c r="B286" s="1" t="s">
        <v>14</v>
      </c>
      <c r="C286" s="1" t="s">
        <v>426</v>
      </c>
      <c r="D286" s="1" t="s">
        <v>16</v>
      </c>
      <c r="E286" s="1" t="s">
        <v>17</v>
      </c>
      <c r="F286" s="1" t="s">
        <v>29</v>
      </c>
      <c r="G286" s="1" t="s">
        <v>61</v>
      </c>
      <c r="H286" s="1" t="s">
        <v>456</v>
      </c>
      <c r="I286" s="1" t="s">
        <v>26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7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7">
        <v>0</v>
      </c>
      <c r="AI286" s="7">
        <v>0</v>
      </c>
      <c r="AJ286" s="1">
        <v>0</v>
      </c>
    </row>
    <row r="287" spans="1:36" x14ac:dyDescent="0.3">
      <c r="A287" s="1">
        <v>21</v>
      </c>
      <c r="B287" s="1" t="s">
        <v>14</v>
      </c>
      <c r="C287" s="1" t="s">
        <v>426</v>
      </c>
      <c r="D287" s="1" t="s">
        <v>16</v>
      </c>
      <c r="E287" s="1" t="s">
        <v>17</v>
      </c>
      <c r="F287" s="1" t="s">
        <v>29</v>
      </c>
      <c r="G287" s="1" t="s">
        <v>61</v>
      </c>
      <c r="H287" s="1" t="s">
        <v>457</v>
      </c>
      <c r="I287" s="1" t="s">
        <v>26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>
        <v>0</v>
      </c>
      <c r="AI287" s="7">
        <v>0</v>
      </c>
      <c r="AJ287" s="1">
        <v>0</v>
      </c>
    </row>
    <row r="288" spans="1:36" x14ac:dyDescent="0.3">
      <c r="A288" s="1">
        <v>22</v>
      </c>
      <c r="B288" s="1" t="s">
        <v>14</v>
      </c>
      <c r="C288" s="1" t="s">
        <v>426</v>
      </c>
      <c r="D288" s="1" t="s">
        <v>16</v>
      </c>
      <c r="E288" s="1" t="s">
        <v>17</v>
      </c>
      <c r="F288" s="1" t="s">
        <v>29</v>
      </c>
      <c r="G288" s="1" t="s">
        <v>458</v>
      </c>
      <c r="H288" s="1" t="s">
        <v>459</v>
      </c>
      <c r="I288" s="1" t="s">
        <v>26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7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>
        <v>0</v>
      </c>
      <c r="AI288" s="7">
        <v>0</v>
      </c>
      <c r="AJ288" s="1">
        <v>0</v>
      </c>
    </row>
    <row r="289" spans="1:36" x14ac:dyDescent="0.3">
      <c r="A289" s="1">
        <v>23</v>
      </c>
      <c r="B289" s="1" t="s">
        <v>14</v>
      </c>
      <c r="C289" s="1" t="s">
        <v>426</v>
      </c>
      <c r="D289" s="1" t="s">
        <v>16</v>
      </c>
      <c r="E289" s="1" t="s">
        <v>17</v>
      </c>
      <c r="F289" s="1" t="s">
        <v>29</v>
      </c>
      <c r="G289" s="1" t="s">
        <v>61</v>
      </c>
      <c r="H289" s="1" t="s">
        <v>460</v>
      </c>
      <c r="I289" s="1" t="s">
        <v>26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7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>
        <v>0</v>
      </c>
      <c r="AI289" s="7">
        <v>0</v>
      </c>
      <c r="AJ289" s="1">
        <v>0</v>
      </c>
    </row>
    <row r="290" spans="1:36" x14ac:dyDescent="0.3">
      <c r="A290" s="1">
        <v>24</v>
      </c>
      <c r="B290" s="1" t="s">
        <v>14</v>
      </c>
      <c r="C290" s="1" t="s">
        <v>426</v>
      </c>
      <c r="D290" s="1" t="s">
        <v>16</v>
      </c>
      <c r="E290" s="1" t="s">
        <v>17</v>
      </c>
      <c r="F290" s="1" t="s">
        <v>29</v>
      </c>
      <c r="G290" s="1" t="s">
        <v>61</v>
      </c>
      <c r="H290" s="1" t="s">
        <v>461</v>
      </c>
      <c r="I290" s="1" t="s">
        <v>26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7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7">
        <v>0</v>
      </c>
      <c r="AI290" s="7">
        <v>0</v>
      </c>
      <c r="AJ290" s="1">
        <v>0</v>
      </c>
    </row>
    <row r="291" spans="1:36" x14ac:dyDescent="0.3">
      <c r="A291" s="1">
        <v>25</v>
      </c>
      <c r="B291" s="1" t="s">
        <v>14</v>
      </c>
      <c r="C291" s="1" t="s">
        <v>426</v>
      </c>
      <c r="D291" s="1" t="s">
        <v>16</v>
      </c>
      <c r="E291" s="1" t="s">
        <v>17</v>
      </c>
      <c r="F291" s="1" t="s">
        <v>29</v>
      </c>
      <c r="G291" s="1" t="s">
        <v>98</v>
      </c>
      <c r="H291" s="1" t="s">
        <v>462</v>
      </c>
      <c r="I291" s="1" t="s">
        <v>26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7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7">
        <v>0</v>
      </c>
      <c r="AI291" s="7">
        <v>0</v>
      </c>
      <c r="AJ291" s="1">
        <v>0</v>
      </c>
    </row>
    <row r="292" spans="1:36" x14ac:dyDescent="0.3">
      <c r="A292" s="1">
        <v>26</v>
      </c>
      <c r="B292" s="1" t="s">
        <v>14</v>
      </c>
      <c r="C292" s="1" t="s">
        <v>426</v>
      </c>
      <c r="D292" s="1" t="s">
        <v>16</v>
      </c>
      <c r="E292" s="1" t="s">
        <v>17</v>
      </c>
      <c r="F292" s="1" t="s">
        <v>29</v>
      </c>
      <c r="G292" s="1" t="s">
        <v>44</v>
      </c>
      <c r="H292" s="1" t="s">
        <v>463</v>
      </c>
      <c r="I292" s="1" t="s">
        <v>21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7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7">
        <v>0</v>
      </c>
      <c r="AI292" s="7">
        <v>0</v>
      </c>
      <c r="AJ292" s="1">
        <v>0</v>
      </c>
    </row>
    <row r="293" spans="1:36" x14ac:dyDescent="0.3">
      <c r="A293" s="1">
        <v>27</v>
      </c>
      <c r="B293" s="1" t="s">
        <v>14</v>
      </c>
      <c r="C293" s="1" t="s">
        <v>426</v>
      </c>
      <c r="D293" s="1" t="s">
        <v>16</v>
      </c>
      <c r="E293" s="1" t="s">
        <v>17</v>
      </c>
      <c r="F293" s="1" t="s">
        <v>18</v>
      </c>
      <c r="G293" s="1" t="s">
        <v>368</v>
      </c>
      <c r="H293" s="1" t="s">
        <v>464</v>
      </c>
      <c r="I293" s="1" t="s">
        <v>21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7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7">
        <v>0</v>
      </c>
      <c r="AI293" s="7">
        <v>0</v>
      </c>
      <c r="AJ293" s="1">
        <v>0</v>
      </c>
    </row>
    <row r="294" spans="1:36" x14ac:dyDescent="0.3">
      <c r="A294" s="2"/>
      <c r="B294" s="2" t="s">
        <v>47</v>
      </c>
      <c r="C294" s="2" t="s">
        <v>426</v>
      </c>
      <c r="D294" s="2"/>
      <c r="E294" s="2"/>
      <c r="F294" s="2"/>
      <c r="G294" s="2"/>
      <c r="H294" s="2"/>
      <c r="I294" s="2"/>
      <c r="J294" s="2"/>
      <c r="K294" s="2">
        <v>24443</v>
      </c>
      <c r="L294" s="2">
        <v>24443</v>
      </c>
      <c r="M294" s="2">
        <v>3016000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3016000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3016000</v>
      </c>
      <c r="AJ294" s="2"/>
    </row>
    <row r="295" spans="1:36" x14ac:dyDescent="0.3">
      <c r="A295" s="1">
        <v>1</v>
      </c>
      <c r="B295" s="1" t="s">
        <v>14</v>
      </c>
      <c r="C295" s="1" t="s">
        <v>465</v>
      </c>
      <c r="D295" s="1" t="s">
        <v>16</v>
      </c>
      <c r="E295" s="1" t="s">
        <v>22</v>
      </c>
      <c r="F295" s="1" t="s">
        <v>29</v>
      </c>
      <c r="G295" s="1" t="s">
        <v>246</v>
      </c>
      <c r="H295" s="1" t="s">
        <v>466</v>
      </c>
      <c r="I295" s="1" t="s">
        <v>26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7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7">
        <v>0</v>
      </c>
      <c r="AI295" s="7">
        <v>0</v>
      </c>
      <c r="AJ295" s="1">
        <v>0</v>
      </c>
    </row>
    <row r="296" spans="1:36" x14ac:dyDescent="0.3">
      <c r="A296" s="1">
        <v>2</v>
      </c>
      <c r="B296" s="1" t="s">
        <v>14</v>
      </c>
      <c r="C296" s="1" t="s">
        <v>465</v>
      </c>
      <c r="D296" s="1" t="s">
        <v>16</v>
      </c>
      <c r="E296" s="1" t="s">
        <v>17</v>
      </c>
      <c r="F296" s="1" t="s">
        <v>49</v>
      </c>
      <c r="G296" s="1" t="s">
        <v>63</v>
      </c>
      <c r="H296" s="1" t="s">
        <v>467</v>
      </c>
      <c r="I296" s="1" t="s">
        <v>49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7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>
        <v>0</v>
      </c>
      <c r="AI296" s="7">
        <v>0</v>
      </c>
      <c r="AJ296" s="1">
        <v>0</v>
      </c>
    </row>
    <row r="297" spans="1:36" x14ac:dyDescent="0.3">
      <c r="A297" s="1">
        <v>3</v>
      </c>
      <c r="B297" s="1" t="s">
        <v>14</v>
      </c>
      <c r="C297" s="1" t="s">
        <v>465</v>
      </c>
      <c r="D297" s="1" t="s">
        <v>16</v>
      </c>
      <c r="E297" s="1" t="s">
        <v>22</v>
      </c>
      <c r="F297" s="1" t="s">
        <v>49</v>
      </c>
      <c r="G297" s="1" t="s">
        <v>195</v>
      </c>
      <c r="H297" s="1" t="s">
        <v>468</v>
      </c>
      <c r="I297" s="1" t="s">
        <v>49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7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>
        <v>0</v>
      </c>
      <c r="AI297" s="7">
        <v>0</v>
      </c>
      <c r="AJ297" s="1">
        <v>0</v>
      </c>
    </row>
    <row r="298" spans="1:36" x14ac:dyDescent="0.3">
      <c r="A298" s="1">
        <v>4</v>
      </c>
      <c r="B298" s="1" t="s">
        <v>14</v>
      </c>
      <c r="C298" s="1" t="s">
        <v>465</v>
      </c>
      <c r="D298" s="1" t="s">
        <v>16</v>
      </c>
      <c r="E298" s="1" t="s">
        <v>17</v>
      </c>
      <c r="F298" s="1" t="s">
        <v>29</v>
      </c>
      <c r="G298" s="1" t="s">
        <v>98</v>
      </c>
      <c r="H298" s="1" t="s">
        <v>469</v>
      </c>
      <c r="I298" s="1" t="s">
        <v>26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7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>
        <v>0</v>
      </c>
      <c r="AI298" s="7">
        <v>0</v>
      </c>
      <c r="AJ298" s="1">
        <v>0</v>
      </c>
    </row>
    <row r="299" spans="1:36" x14ac:dyDescent="0.3">
      <c r="A299" s="1">
        <v>5</v>
      </c>
      <c r="B299" s="1" t="s">
        <v>14</v>
      </c>
      <c r="C299" s="1" t="s">
        <v>465</v>
      </c>
      <c r="D299" s="1" t="s">
        <v>470</v>
      </c>
      <c r="E299" s="1" t="s">
        <v>17</v>
      </c>
      <c r="F299" s="1" t="s">
        <v>49</v>
      </c>
      <c r="G299" s="1" t="s">
        <v>101</v>
      </c>
      <c r="H299" s="1" t="s">
        <v>471</v>
      </c>
      <c r="I299" s="1" t="s">
        <v>49</v>
      </c>
      <c r="J299" s="1">
        <v>12</v>
      </c>
      <c r="K299" s="1">
        <v>910</v>
      </c>
      <c r="L299" s="1">
        <v>910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7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7">
        <v>0</v>
      </c>
      <c r="AI299" s="7">
        <v>0</v>
      </c>
      <c r="AJ299" s="1">
        <v>0</v>
      </c>
    </row>
    <row r="300" spans="1:36" x14ac:dyDescent="0.3">
      <c r="A300" s="2"/>
      <c r="B300" s="2" t="s">
        <v>47</v>
      </c>
      <c r="C300" s="2" t="s">
        <v>465</v>
      </c>
      <c r="D300" s="2"/>
      <c r="E300" s="2"/>
      <c r="F300" s="2"/>
      <c r="G300" s="2"/>
      <c r="H300" s="2"/>
      <c r="I300" s="2"/>
      <c r="J300" s="2"/>
      <c r="K300" s="2">
        <v>910</v>
      </c>
      <c r="L300" s="2">
        <v>910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/>
    </row>
    <row r="301" spans="1:36" x14ac:dyDescent="0.3">
      <c r="A301" s="1">
        <v>1</v>
      </c>
      <c r="B301" s="1" t="s">
        <v>14</v>
      </c>
      <c r="C301" s="1" t="s">
        <v>472</v>
      </c>
      <c r="D301" s="1" t="s">
        <v>16</v>
      </c>
      <c r="E301" s="1" t="s">
        <v>17</v>
      </c>
      <c r="F301" s="1" t="s">
        <v>49</v>
      </c>
      <c r="G301" s="1" t="s">
        <v>63</v>
      </c>
      <c r="H301" s="1" t="s">
        <v>473</v>
      </c>
      <c r="I301" s="1" t="s">
        <v>49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7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0</v>
      </c>
      <c r="AI301" s="7">
        <v>0</v>
      </c>
      <c r="AJ301" s="1">
        <v>0</v>
      </c>
    </row>
    <row r="302" spans="1:36" x14ac:dyDescent="0.3">
      <c r="A302" s="1">
        <v>2</v>
      </c>
      <c r="B302" s="1" t="s">
        <v>14</v>
      </c>
      <c r="C302" s="1" t="s">
        <v>472</v>
      </c>
      <c r="D302" s="1" t="s">
        <v>16</v>
      </c>
      <c r="E302" s="1" t="s">
        <v>17</v>
      </c>
      <c r="F302" s="1" t="s">
        <v>49</v>
      </c>
      <c r="G302" s="1" t="s">
        <v>63</v>
      </c>
      <c r="H302" s="1" t="s">
        <v>474</v>
      </c>
      <c r="I302" s="1" t="s">
        <v>49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7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>
        <v>0</v>
      </c>
      <c r="AI302" s="7">
        <v>0</v>
      </c>
      <c r="AJ302" s="1">
        <v>0</v>
      </c>
    </row>
    <row r="303" spans="1:36" x14ac:dyDescent="0.3">
      <c r="A303" s="1">
        <v>3</v>
      </c>
      <c r="B303" s="1" t="s">
        <v>14</v>
      </c>
      <c r="C303" s="1" t="s">
        <v>472</v>
      </c>
      <c r="D303" s="1" t="s">
        <v>16</v>
      </c>
      <c r="E303" s="1" t="s">
        <v>17</v>
      </c>
      <c r="F303" s="1" t="s">
        <v>49</v>
      </c>
      <c r="G303" s="1" t="s">
        <v>63</v>
      </c>
      <c r="H303" s="1" t="s">
        <v>475</v>
      </c>
      <c r="I303" s="1" t="s">
        <v>49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7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>
        <v>0</v>
      </c>
      <c r="AI303" s="7">
        <v>0</v>
      </c>
      <c r="AJ303" s="1">
        <v>0</v>
      </c>
    </row>
    <row r="304" spans="1:36" x14ac:dyDescent="0.3">
      <c r="A304" s="1">
        <v>4</v>
      </c>
      <c r="B304" s="1" t="s">
        <v>14</v>
      </c>
      <c r="C304" s="1" t="s">
        <v>472</v>
      </c>
      <c r="D304" s="1" t="s">
        <v>16</v>
      </c>
      <c r="E304" s="1" t="s">
        <v>17</v>
      </c>
      <c r="F304" s="1" t="s">
        <v>49</v>
      </c>
      <c r="G304" s="1" t="s">
        <v>63</v>
      </c>
      <c r="H304" s="1" t="s">
        <v>476</v>
      </c>
      <c r="I304" s="1" t="s">
        <v>49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7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>
        <v>0</v>
      </c>
      <c r="AI304" s="7">
        <v>0</v>
      </c>
      <c r="AJ304" s="1">
        <v>0</v>
      </c>
    </row>
    <row r="305" spans="1:36" x14ac:dyDescent="0.3">
      <c r="A305" s="1">
        <v>5</v>
      </c>
      <c r="B305" s="1" t="s">
        <v>14</v>
      </c>
      <c r="C305" s="1" t="s">
        <v>472</v>
      </c>
      <c r="D305" s="1" t="s">
        <v>16</v>
      </c>
      <c r="E305" s="1" t="s">
        <v>17</v>
      </c>
      <c r="F305" s="1" t="s">
        <v>49</v>
      </c>
      <c r="G305" s="1" t="s">
        <v>63</v>
      </c>
      <c r="H305" s="1" t="s">
        <v>477</v>
      </c>
      <c r="I305" s="1" t="s">
        <v>49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7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7">
        <v>0</v>
      </c>
      <c r="AI305" s="7">
        <v>0</v>
      </c>
      <c r="AJ305" s="1">
        <v>0</v>
      </c>
    </row>
    <row r="306" spans="1:36" x14ac:dyDescent="0.3">
      <c r="A306" s="1">
        <v>6</v>
      </c>
      <c r="B306" s="1" t="s">
        <v>14</v>
      </c>
      <c r="C306" s="1" t="s">
        <v>472</v>
      </c>
      <c r="D306" s="1" t="s">
        <v>16</v>
      </c>
      <c r="E306" s="1" t="s">
        <v>17</v>
      </c>
      <c r="F306" s="1" t="s">
        <v>18</v>
      </c>
      <c r="G306" s="1" t="s">
        <v>69</v>
      </c>
      <c r="H306" s="1" t="s">
        <v>478</v>
      </c>
      <c r="I306" s="1" t="s">
        <v>21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7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7">
        <v>0</v>
      </c>
      <c r="AI306" s="7">
        <v>0</v>
      </c>
      <c r="AJ306" s="1">
        <v>0</v>
      </c>
    </row>
    <row r="307" spans="1:36" x14ac:dyDescent="0.3">
      <c r="A307" s="1">
        <v>7</v>
      </c>
      <c r="B307" s="1" t="s">
        <v>14</v>
      </c>
      <c r="C307" s="1" t="s">
        <v>472</v>
      </c>
      <c r="D307" s="1" t="s">
        <v>16</v>
      </c>
      <c r="E307" s="1" t="s">
        <v>17</v>
      </c>
      <c r="F307" s="1" t="s">
        <v>29</v>
      </c>
      <c r="G307" s="1" t="s">
        <v>61</v>
      </c>
      <c r="H307" s="1" t="s">
        <v>479</v>
      </c>
      <c r="I307" s="1" t="s">
        <v>26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7">
        <v>0</v>
      </c>
      <c r="AI307" s="7">
        <v>0</v>
      </c>
      <c r="AJ307" s="1">
        <v>0</v>
      </c>
    </row>
    <row r="308" spans="1:36" x14ac:dyDescent="0.3">
      <c r="A308" s="1">
        <v>8</v>
      </c>
      <c r="B308" s="1" t="s">
        <v>14</v>
      </c>
      <c r="C308" s="1" t="s">
        <v>472</v>
      </c>
      <c r="D308" s="1" t="s">
        <v>16</v>
      </c>
      <c r="E308" s="1" t="s">
        <v>17</v>
      </c>
      <c r="F308" s="1" t="s">
        <v>18</v>
      </c>
      <c r="G308" s="1" t="s">
        <v>19</v>
      </c>
      <c r="H308" s="1" t="s">
        <v>480</v>
      </c>
      <c r="I308" s="1" t="s">
        <v>21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7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7">
        <v>0</v>
      </c>
      <c r="AI308" s="7">
        <v>0</v>
      </c>
      <c r="AJ308" s="1">
        <v>0</v>
      </c>
    </row>
    <row r="309" spans="1:36" x14ac:dyDescent="0.3">
      <c r="A309" s="1">
        <v>9</v>
      </c>
      <c r="B309" s="1" t="s">
        <v>14</v>
      </c>
      <c r="C309" s="1" t="s">
        <v>472</v>
      </c>
      <c r="D309" s="1" t="s">
        <v>16</v>
      </c>
      <c r="E309" s="1" t="s">
        <v>17</v>
      </c>
      <c r="F309" s="1" t="s">
        <v>40</v>
      </c>
      <c r="G309" s="1" t="s">
        <v>242</v>
      </c>
      <c r="H309" s="1" t="s">
        <v>481</v>
      </c>
      <c r="I309" s="1" t="s">
        <v>26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7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7">
        <v>0</v>
      </c>
      <c r="AI309" s="7">
        <v>0</v>
      </c>
      <c r="AJ309" s="1">
        <v>0</v>
      </c>
    </row>
    <row r="310" spans="1:36" x14ac:dyDescent="0.3">
      <c r="A310" s="1">
        <v>10</v>
      </c>
      <c r="B310" s="1" t="s">
        <v>14</v>
      </c>
      <c r="C310" s="1" t="s">
        <v>472</v>
      </c>
      <c r="D310" s="1" t="s">
        <v>16</v>
      </c>
      <c r="E310" s="1" t="s">
        <v>17</v>
      </c>
      <c r="F310" s="1" t="s">
        <v>29</v>
      </c>
      <c r="G310" s="1" t="s">
        <v>61</v>
      </c>
      <c r="H310" s="1" t="s">
        <v>482</v>
      </c>
      <c r="I310" s="1" t="s">
        <v>26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7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>
        <v>0</v>
      </c>
      <c r="AI310" s="7">
        <v>0</v>
      </c>
      <c r="AJ310" s="1">
        <v>0</v>
      </c>
    </row>
    <row r="311" spans="1:36" x14ac:dyDescent="0.3">
      <c r="A311" s="1">
        <v>11</v>
      </c>
      <c r="B311" s="1" t="s">
        <v>14</v>
      </c>
      <c r="C311" s="1" t="s">
        <v>472</v>
      </c>
      <c r="D311" s="1" t="s">
        <v>16</v>
      </c>
      <c r="E311" s="1" t="s">
        <v>17</v>
      </c>
      <c r="F311" s="1" t="s">
        <v>40</v>
      </c>
      <c r="G311" s="1" t="s">
        <v>242</v>
      </c>
      <c r="H311" s="1" t="s">
        <v>483</v>
      </c>
      <c r="I311" s="1" t="s">
        <v>26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7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0</v>
      </c>
      <c r="AI311" s="7">
        <v>0</v>
      </c>
      <c r="AJ311" s="1">
        <v>0</v>
      </c>
    </row>
    <row r="312" spans="1:36" x14ac:dyDescent="0.3">
      <c r="A312" s="1">
        <v>12</v>
      </c>
      <c r="B312" s="1" t="s">
        <v>14</v>
      </c>
      <c r="C312" s="1" t="s">
        <v>472</v>
      </c>
      <c r="D312" s="1" t="s">
        <v>16</v>
      </c>
      <c r="E312" s="1" t="s">
        <v>17</v>
      </c>
      <c r="F312" s="1" t="s">
        <v>49</v>
      </c>
      <c r="G312" s="1" t="s">
        <v>63</v>
      </c>
      <c r="H312" s="1" t="s">
        <v>484</v>
      </c>
      <c r="I312" s="1" t="s">
        <v>49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7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7">
        <v>0</v>
      </c>
      <c r="AI312" s="7">
        <v>0</v>
      </c>
      <c r="AJ312" s="1">
        <v>0</v>
      </c>
    </row>
    <row r="313" spans="1:36" x14ac:dyDescent="0.3">
      <c r="A313" s="1">
        <v>13</v>
      </c>
      <c r="B313" s="1" t="s">
        <v>14</v>
      </c>
      <c r="C313" s="1" t="s">
        <v>472</v>
      </c>
      <c r="D313" s="1" t="s">
        <v>16</v>
      </c>
      <c r="E313" s="1" t="s">
        <v>17</v>
      </c>
      <c r="F313" s="1" t="s">
        <v>49</v>
      </c>
      <c r="G313" s="1" t="s">
        <v>63</v>
      </c>
      <c r="H313" s="1" t="s">
        <v>485</v>
      </c>
      <c r="I313" s="1" t="s">
        <v>49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7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7">
        <v>0</v>
      </c>
      <c r="AI313" s="7">
        <v>0</v>
      </c>
      <c r="AJ313" s="1">
        <v>0</v>
      </c>
    </row>
    <row r="314" spans="1:36" x14ac:dyDescent="0.3">
      <c r="A314" s="1">
        <v>14</v>
      </c>
      <c r="B314" s="1" t="s">
        <v>14</v>
      </c>
      <c r="C314" s="1" t="s">
        <v>472</v>
      </c>
      <c r="D314" s="1" t="s">
        <v>486</v>
      </c>
      <c r="E314" s="1" t="s">
        <v>17</v>
      </c>
      <c r="F314" s="1" t="s">
        <v>18</v>
      </c>
      <c r="G314" s="1" t="s">
        <v>104</v>
      </c>
      <c r="H314" s="1" t="s">
        <v>487</v>
      </c>
      <c r="I314" s="1" t="s">
        <v>21</v>
      </c>
      <c r="J314" s="1">
        <v>11</v>
      </c>
      <c r="K314" s="1">
        <v>372</v>
      </c>
      <c r="L314" s="1">
        <v>372</v>
      </c>
      <c r="M314" s="1">
        <v>40000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7">
        <v>40000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7">
        <v>0</v>
      </c>
      <c r="AI314" s="7">
        <v>40000</v>
      </c>
      <c r="AJ314" s="1">
        <v>107</v>
      </c>
    </row>
    <row r="315" spans="1:36" x14ac:dyDescent="0.3">
      <c r="A315" s="1">
        <v>15</v>
      </c>
      <c r="B315" s="1" t="s">
        <v>14</v>
      </c>
      <c r="C315" s="1" t="s">
        <v>472</v>
      </c>
      <c r="D315" s="1" t="s">
        <v>16</v>
      </c>
      <c r="E315" s="1" t="s">
        <v>17</v>
      </c>
      <c r="F315" s="1" t="s">
        <v>49</v>
      </c>
      <c r="G315" s="1" t="s">
        <v>88</v>
      </c>
      <c r="H315" s="1" t="s">
        <v>488</v>
      </c>
      <c r="I315" s="1" t="s">
        <v>49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7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7">
        <v>0</v>
      </c>
      <c r="AI315" s="7">
        <v>0</v>
      </c>
      <c r="AJ315" s="1">
        <v>0</v>
      </c>
    </row>
    <row r="316" spans="1:36" x14ac:dyDescent="0.3">
      <c r="A316" s="1">
        <v>16</v>
      </c>
      <c r="B316" s="1" t="s">
        <v>14</v>
      </c>
      <c r="C316" s="1" t="s">
        <v>472</v>
      </c>
      <c r="D316" s="1" t="s">
        <v>489</v>
      </c>
      <c r="E316" s="1" t="s">
        <v>17</v>
      </c>
      <c r="F316" s="1" t="s">
        <v>49</v>
      </c>
      <c r="G316" s="1" t="s">
        <v>88</v>
      </c>
      <c r="H316" s="1" t="s">
        <v>490</v>
      </c>
      <c r="I316" s="1" t="s">
        <v>49</v>
      </c>
      <c r="J316" s="1">
        <v>21</v>
      </c>
      <c r="K316" s="1">
        <v>866</v>
      </c>
      <c r="L316" s="1">
        <v>866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7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7">
        <v>0</v>
      </c>
      <c r="AI316" s="7">
        <v>0</v>
      </c>
      <c r="AJ316" s="1">
        <v>0</v>
      </c>
    </row>
    <row r="317" spans="1:36" x14ac:dyDescent="0.3">
      <c r="A317" s="1">
        <v>17</v>
      </c>
      <c r="B317" s="1" t="s">
        <v>14</v>
      </c>
      <c r="C317" s="1" t="s">
        <v>472</v>
      </c>
      <c r="D317" s="1" t="s">
        <v>491</v>
      </c>
      <c r="E317" s="1" t="s">
        <v>17</v>
      </c>
      <c r="F317" s="1" t="s">
        <v>49</v>
      </c>
      <c r="G317" s="1" t="s">
        <v>88</v>
      </c>
      <c r="H317" s="1" t="s">
        <v>492</v>
      </c>
      <c r="I317" s="1" t="s">
        <v>49</v>
      </c>
      <c r="J317" s="1">
        <v>23</v>
      </c>
      <c r="K317" s="1">
        <v>856</v>
      </c>
      <c r="L317" s="1">
        <v>856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0</v>
      </c>
      <c r="AI317" s="7">
        <v>0</v>
      </c>
      <c r="AJ317" s="1">
        <v>0</v>
      </c>
    </row>
    <row r="318" spans="1:36" x14ac:dyDescent="0.3">
      <c r="A318" s="1">
        <v>18</v>
      </c>
      <c r="B318" s="1" t="s">
        <v>14</v>
      </c>
      <c r="C318" s="1" t="s">
        <v>472</v>
      </c>
      <c r="D318" s="1" t="s">
        <v>493</v>
      </c>
      <c r="E318" s="1" t="s">
        <v>17</v>
      </c>
      <c r="F318" s="1" t="s">
        <v>29</v>
      </c>
      <c r="G318" s="1" t="s">
        <v>30</v>
      </c>
      <c r="H318" s="1" t="s">
        <v>494</v>
      </c>
      <c r="I318" s="1" t="s">
        <v>26</v>
      </c>
      <c r="J318" s="1">
        <v>8</v>
      </c>
      <c r="K318" s="1">
        <v>639</v>
      </c>
      <c r="L318" s="1">
        <v>639</v>
      </c>
      <c r="M318" s="1">
        <v>108000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7">
        <v>108000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0</v>
      </c>
      <c r="AI318" s="7">
        <v>108000</v>
      </c>
      <c r="AJ318" s="1">
        <v>169</v>
      </c>
    </row>
    <row r="319" spans="1:36" x14ac:dyDescent="0.3">
      <c r="A319" s="1">
        <v>19</v>
      </c>
      <c r="B319" s="1" t="s">
        <v>14</v>
      </c>
      <c r="C319" s="1" t="s">
        <v>472</v>
      </c>
      <c r="D319" s="1" t="s">
        <v>16</v>
      </c>
      <c r="E319" s="1" t="s">
        <v>17</v>
      </c>
      <c r="F319" s="1" t="s">
        <v>37</v>
      </c>
      <c r="G319" s="1" t="s">
        <v>38</v>
      </c>
      <c r="H319" s="1" t="s">
        <v>495</v>
      </c>
      <c r="I319" s="1" t="s">
        <v>198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7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0</v>
      </c>
      <c r="AI319" s="7">
        <v>0</v>
      </c>
      <c r="AJ319" s="1">
        <v>0</v>
      </c>
    </row>
    <row r="320" spans="1:36" x14ac:dyDescent="0.3">
      <c r="A320" s="1">
        <v>20</v>
      </c>
      <c r="B320" s="1" t="s">
        <v>14</v>
      </c>
      <c r="C320" s="1" t="s">
        <v>472</v>
      </c>
      <c r="D320" s="1" t="s">
        <v>16</v>
      </c>
      <c r="E320" s="1" t="s">
        <v>17</v>
      </c>
      <c r="F320" s="1" t="s">
        <v>29</v>
      </c>
      <c r="G320" s="1" t="s">
        <v>227</v>
      </c>
      <c r="H320" s="1" t="s">
        <v>496</v>
      </c>
      <c r="I320" s="1" t="s">
        <v>26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7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>
        <v>0</v>
      </c>
      <c r="AI320" s="7">
        <v>0</v>
      </c>
      <c r="AJ320" s="1">
        <v>0</v>
      </c>
    </row>
    <row r="321" spans="1:36" x14ac:dyDescent="0.3">
      <c r="A321" s="1">
        <v>21</v>
      </c>
      <c r="B321" s="1" t="s">
        <v>14</v>
      </c>
      <c r="C321" s="1" t="s">
        <v>472</v>
      </c>
      <c r="D321" s="1" t="s">
        <v>497</v>
      </c>
      <c r="E321" s="1" t="s">
        <v>17</v>
      </c>
      <c r="F321" s="1" t="s">
        <v>49</v>
      </c>
      <c r="G321" s="1" t="s">
        <v>101</v>
      </c>
      <c r="H321" s="1" t="s">
        <v>498</v>
      </c>
      <c r="I321" s="1" t="s">
        <v>49</v>
      </c>
      <c r="J321" s="1">
        <v>24</v>
      </c>
      <c r="K321" s="1">
        <v>813</v>
      </c>
      <c r="L321" s="1">
        <v>813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7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7">
        <v>0</v>
      </c>
      <c r="AI321" s="7">
        <v>0</v>
      </c>
      <c r="AJ321" s="1">
        <v>0</v>
      </c>
    </row>
    <row r="322" spans="1:36" x14ac:dyDescent="0.3">
      <c r="A322" s="1">
        <v>22</v>
      </c>
      <c r="B322" s="1" t="s">
        <v>14</v>
      </c>
      <c r="C322" s="1" t="s">
        <v>472</v>
      </c>
      <c r="D322" s="1" t="s">
        <v>499</v>
      </c>
      <c r="E322" s="1" t="s">
        <v>17</v>
      </c>
      <c r="F322" s="1" t="s">
        <v>49</v>
      </c>
      <c r="G322" s="1" t="s">
        <v>101</v>
      </c>
      <c r="H322" s="1" t="s">
        <v>500</v>
      </c>
      <c r="I322" s="1" t="s">
        <v>49</v>
      </c>
      <c r="J322" s="1">
        <v>24</v>
      </c>
      <c r="K322" s="1">
        <v>1972</v>
      </c>
      <c r="L322" s="1">
        <v>1972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7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>
        <v>0</v>
      </c>
      <c r="AI322" s="7">
        <v>0</v>
      </c>
      <c r="AJ322" s="1">
        <v>0</v>
      </c>
    </row>
    <row r="323" spans="1:36" x14ac:dyDescent="0.3">
      <c r="A323" s="1">
        <v>23</v>
      </c>
      <c r="B323" s="1" t="s">
        <v>14</v>
      </c>
      <c r="C323" s="1" t="s">
        <v>472</v>
      </c>
      <c r="D323" s="1" t="s">
        <v>501</v>
      </c>
      <c r="E323" s="1" t="s">
        <v>17</v>
      </c>
      <c r="F323" s="1" t="s">
        <v>49</v>
      </c>
      <c r="G323" s="1" t="s">
        <v>101</v>
      </c>
      <c r="H323" s="1" t="s">
        <v>502</v>
      </c>
      <c r="I323" s="1" t="s">
        <v>49</v>
      </c>
      <c r="J323" s="1">
        <v>26</v>
      </c>
      <c r="K323" s="1">
        <v>1619</v>
      </c>
      <c r="L323" s="1">
        <v>1619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7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7">
        <v>0</v>
      </c>
      <c r="AI323" s="7">
        <v>0</v>
      </c>
      <c r="AJ323" s="1">
        <v>0</v>
      </c>
    </row>
    <row r="324" spans="1:36" x14ac:dyDescent="0.3">
      <c r="A324" s="1">
        <v>24</v>
      </c>
      <c r="B324" s="1" t="s">
        <v>14</v>
      </c>
      <c r="C324" s="1" t="s">
        <v>472</v>
      </c>
      <c r="D324" s="1" t="s">
        <v>503</v>
      </c>
      <c r="E324" s="1" t="s">
        <v>17</v>
      </c>
      <c r="F324" s="1" t="s">
        <v>49</v>
      </c>
      <c r="G324" s="1" t="s">
        <v>101</v>
      </c>
      <c r="H324" s="1" t="s">
        <v>504</v>
      </c>
      <c r="I324" s="1" t="s">
        <v>49</v>
      </c>
      <c r="J324" s="1">
        <v>25</v>
      </c>
      <c r="K324" s="1">
        <v>1475</v>
      </c>
      <c r="L324" s="1">
        <v>1475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7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7">
        <v>0</v>
      </c>
      <c r="AI324" s="7">
        <v>0</v>
      </c>
      <c r="AJ324" s="1">
        <v>0</v>
      </c>
    </row>
    <row r="325" spans="1:36" x14ac:dyDescent="0.3">
      <c r="A325" s="1">
        <v>25</v>
      </c>
      <c r="B325" s="1" t="s">
        <v>14</v>
      </c>
      <c r="C325" s="1" t="s">
        <v>472</v>
      </c>
      <c r="D325" s="1" t="s">
        <v>505</v>
      </c>
      <c r="E325" s="1" t="s">
        <v>17</v>
      </c>
      <c r="F325" s="1" t="s">
        <v>49</v>
      </c>
      <c r="G325" s="1" t="s">
        <v>101</v>
      </c>
      <c r="H325" s="1" t="s">
        <v>506</v>
      </c>
      <c r="I325" s="1" t="s">
        <v>49</v>
      </c>
      <c r="J325" s="1">
        <v>24</v>
      </c>
      <c r="K325" s="1">
        <v>1471</v>
      </c>
      <c r="L325" s="1">
        <v>1471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7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7">
        <v>0</v>
      </c>
      <c r="AI325" s="7">
        <v>0</v>
      </c>
      <c r="AJ325" s="1">
        <v>0</v>
      </c>
    </row>
    <row r="326" spans="1:36" x14ac:dyDescent="0.3">
      <c r="A326" s="1">
        <v>26</v>
      </c>
      <c r="B326" s="1" t="s">
        <v>14</v>
      </c>
      <c r="C326" s="1" t="s">
        <v>472</v>
      </c>
      <c r="D326" s="1" t="s">
        <v>507</v>
      </c>
      <c r="E326" s="1" t="s">
        <v>17</v>
      </c>
      <c r="F326" s="1" t="s">
        <v>18</v>
      </c>
      <c r="G326" s="1" t="s">
        <v>107</v>
      </c>
      <c r="H326" s="1" t="s">
        <v>508</v>
      </c>
      <c r="I326" s="1" t="s">
        <v>21</v>
      </c>
      <c r="J326" s="1">
        <v>21</v>
      </c>
      <c r="K326" s="1">
        <v>2391</v>
      </c>
      <c r="L326" s="1">
        <v>2391</v>
      </c>
      <c r="M326" s="1">
        <v>265000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7">
        <v>265000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>
        <v>0</v>
      </c>
      <c r="AI326" s="7">
        <v>265000</v>
      </c>
      <c r="AJ326" s="1">
        <v>110</v>
      </c>
    </row>
    <row r="327" spans="1:36" x14ac:dyDescent="0.3">
      <c r="A327" s="1">
        <v>27</v>
      </c>
      <c r="B327" s="1" t="s">
        <v>14</v>
      </c>
      <c r="C327" s="1" t="s">
        <v>472</v>
      </c>
      <c r="D327" s="1" t="s">
        <v>16</v>
      </c>
      <c r="E327" s="1" t="s">
        <v>17</v>
      </c>
      <c r="F327" s="1" t="s">
        <v>49</v>
      </c>
      <c r="G327" s="1" t="s">
        <v>221</v>
      </c>
      <c r="H327" s="1" t="s">
        <v>509</v>
      </c>
      <c r="I327" s="1" t="s">
        <v>49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7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>
        <v>0</v>
      </c>
      <c r="AI327" s="7">
        <v>0</v>
      </c>
      <c r="AJ327" s="1">
        <v>0</v>
      </c>
    </row>
    <row r="328" spans="1:36" x14ac:dyDescent="0.3">
      <c r="A328" s="1">
        <v>28</v>
      </c>
      <c r="B328" s="1" t="s">
        <v>14</v>
      </c>
      <c r="C328" s="1" t="s">
        <v>472</v>
      </c>
      <c r="D328" s="1" t="s">
        <v>510</v>
      </c>
      <c r="E328" s="1" t="s">
        <v>17</v>
      </c>
      <c r="F328" s="1" t="s">
        <v>49</v>
      </c>
      <c r="G328" s="1" t="s">
        <v>101</v>
      </c>
      <c r="H328" s="1" t="s">
        <v>511</v>
      </c>
      <c r="I328" s="1" t="s">
        <v>49</v>
      </c>
      <c r="J328" s="1">
        <v>23</v>
      </c>
      <c r="K328" s="1">
        <v>1014</v>
      </c>
      <c r="L328" s="1">
        <v>1014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7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7">
        <v>0</v>
      </c>
      <c r="AI328" s="7">
        <v>0</v>
      </c>
      <c r="AJ328" s="1">
        <v>0</v>
      </c>
    </row>
    <row r="329" spans="1:36" x14ac:dyDescent="0.3">
      <c r="A329" s="1">
        <v>29</v>
      </c>
      <c r="B329" s="1" t="s">
        <v>14</v>
      </c>
      <c r="C329" s="1" t="s">
        <v>472</v>
      </c>
      <c r="D329" s="1" t="s">
        <v>512</v>
      </c>
      <c r="E329" s="1" t="s">
        <v>17</v>
      </c>
      <c r="F329" s="1" t="s">
        <v>29</v>
      </c>
      <c r="G329" s="1" t="s">
        <v>129</v>
      </c>
      <c r="H329" s="1" t="s">
        <v>513</v>
      </c>
      <c r="I329" s="1" t="s">
        <v>21</v>
      </c>
      <c r="J329" s="1">
        <v>24</v>
      </c>
      <c r="K329" s="1">
        <v>2049</v>
      </c>
      <c r="L329" s="1">
        <v>2049</v>
      </c>
      <c r="M329" s="1">
        <v>340000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7">
        <v>340000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7">
        <v>0</v>
      </c>
      <c r="AI329" s="7">
        <v>340000</v>
      </c>
      <c r="AJ329" s="1">
        <v>165</v>
      </c>
    </row>
    <row r="330" spans="1:36" x14ac:dyDescent="0.3">
      <c r="A330" s="1">
        <v>30</v>
      </c>
      <c r="B330" s="1" t="s">
        <v>14</v>
      </c>
      <c r="C330" s="1" t="s">
        <v>472</v>
      </c>
      <c r="D330" s="1" t="s">
        <v>514</v>
      </c>
      <c r="E330" s="1" t="s">
        <v>17</v>
      </c>
      <c r="F330" s="1" t="s">
        <v>29</v>
      </c>
      <c r="G330" s="1" t="s">
        <v>129</v>
      </c>
      <c r="H330" s="1" t="s">
        <v>515</v>
      </c>
      <c r="I330" s="1" t="s">
        <v>21</v>
      </c>
      <c r="J330" s="1">
        <v>21</v>
      </c>
      <c r="K330" s="1">
        <v>1058</v>
      </c>
      <c r="L330" s="1">
        <v>1058</v>
      </c>
      <c r="M330" s="1">
        <v>253000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7">
        <v>253000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7">
        <v>0</v>
      </c>
      <c r="AI330" s="7">
        <v>253000</v>
      </c>
      <c r="AJ330" s="1">
        <v>239</v>
      </c>
    </row>
    <row r="331" spans="1:36" x14ac:dyDescent="0.3">
      <c r="A331" s="1">
        <v>31</v>
      </c>
      <c r="B331" s="1" t="s">
        <v>14</v>
      </c>
      <c r="C331" s="1" t="s">
        <v>472</v>
      </c>
      <c r="D331" s="1" t="s">
        <v>16</v>
      </c>
      <c r="E331" s="1" t="s">
        <v>17</v>
      </c>
      <c r="F331" s="1" t="s">
        <v>29</v>
      </c>
      <c r="G331" s="1" t="s">
        <v>98</v>
      </c>
      <c r="H331" s="1" t="s">
        <v>516</v>
      </c>
      <c r="I331" s="1" t="s">
        <v>26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7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7">
        <v>0</v>
      </c>
      <c r="AI331" s="7">
        <v>0</v>
      </c>
      <c r="AJ331" s="1">
        <v>0</v>
      </c>
    </row>
    <row r="332" spans="1:36" x14ac:dyDescent="0.3">
      <c r="A332" s="1">
        <v>32</v>
      </c>
      <c r="B332" s="1" t="s">
        <v>14</v>
      </c>
      <c r="C332" s="1" t="s">
        <v>472</v>
      </c>
      <c r="D332" s="1" t="s">
        <v>517</v>
      </c>
      <c r="E332" s="1" t="s">
        <v>17</v>
      </c>
      <c r="F332" s="1" t="s">
        <v>29</v>
      </c>
      <c r="G332" s="1" t="s">
        <v>61</v>
      </c>
      <c r="H332" s="1" t="s">
        <v>518</v>
      </c>
      <c r="I332" s="1" t="s">
        <v>26</v>
      </c>
      <c r="J332" s="1">
        <v>23</v>
      </c>
      <c r="K332" s="1">
        <v>2077</v>
      </c>
      <c r="L332" s="1">
        <v>2077</v>
      </c>
      <c r="M332" s="1">
        <v>271000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7">
        <v>271000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>
        <v>0</v>
      </c>
      <c r="AI332" s="7">
        <v>271000</v>
      </c>
      <c r="AJ332" s="1">
        <v>130</v>
      </c>
    </row>
    <row r="333" spans="1:36" x14ac:dyDescent="0.3">
      <c r="A333" s="1">
        <v>33</v>
      </c>
      <c r="B333" s="1" t="s">
        <v>14</v>
      </c>
      <c r="C333" s="1" t="s">
        <v>472</v>
      </c>
      <c r="D333" s="1" t="s">
        <v>519</v>
      </c>
      <c r="E333" s="1" t="s">
        <v>17</v>
      </c>
      <c r="F333" s="1" t="s">
        <v>29</v>
      </c>
      <c r="G333" s="1" t="s">
        <v>61</v>
      </c>
      <c r="H333" s="1" t="s">
        <v>520</v>
      </c>
      <c r="I333" s="1" t="s">
        <v>26</v>
      </c>
      <c r="J333" s="1">
        <v>25</v>
      </c>
      <c r="K333" s="1">
        <v>1376</v>
      </c>
      <c r="L333" s="1">
        <v>1376</v>
      </c>
      <c r="M333" s="1">
        <v>200000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7">
        <v>200000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7">
        <v>0</v>
      </c>
      <c r="AI333" s="7">
        <v>200000</v>
      </c>
      <c r="AJ333" s="1">
        <v>145</v>
      </c>
    </row>
    <row r="334" spans="1:36" x14ac:dyDescent="0.3">
      <c r="A334" s="1">
        <v>34</v>
      </c>
      <c r="B334" s="1" t="s">
        <v>14</v>
      </c>
      <c r="C334" s="1" t="s">
        <v>472</v>
      </c>
      <c r="D334" s="1" t="s">
        <v>521</v>
      </c>
      <c r="E334" s="1" t="s">
        <v>32</v>
      </c>
      <c r="F334" s="1" t="s">
        <v>29</v>
      </c>
      <c r="G334" s="1" t="s">
        <v>33</v>
      </c>
      <c r="H334" s="1" t="s">
        <v>522</v>
      </c>
      <c r="I334" s="1" t="s">
        <v>26</v>
      </c>
      <c r="J334" s="1">
        <v>21</v>
      </c>
      <c r="K334" s="1">
        <v>1839</v>
      </c>
      <c r="L334" s="1">
        <v>1839</v>
      </c>
      <c r="M334" s="1">
        <v>179000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7">
        <v>179000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7">
        <v>0</v>
      </c>
      <c r="AI334" s="7">
        <v>179000</v>
      </c>
      <c r="AJ334" s="1">
        <v>97</v>
      </c>
    </row>
    <row r="335" spans="1:36" x14ac:dyDescent="0.3">
      <c r="A335" s="1">
        <v>35</v>
      </c>
      <c r="B335" s="1" t="s">
        <v>14</v>
      </c>
      <c r="C335" s="1" t="s">
        <v>472</v>
      </c>
      <c r="D335" s="1" t="s">
        <v>16</v>
      </c>
      <c r="E335" s="1" t="s">
        <v>17</v>
      </c>
      <c r="F335" s="1" t="s">
        <v>29</v>
      </c>
      <c r="G335" s="1" t="s">
        <v>38</v>
      </c>
      <c r="H335" s="1" t="s">
        <v>523</v>
      </c>
      <c r="I335" s="1" t="s">
        <v>21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7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7">
        <v>0</v>
      </c>
      <c r="AI335" s="7">
        <v>0</v>
      </c>
      <c r="AJ335" s="1">
        <v>0</v>
      </c>
    </row>
    <row r="336" spans="1:36" x14ac:dyDescent="0.3">
      <c r="A336" s="1">
        <v>36</v>
      </c>
      <c r="B336" s="1" t="s">
        <v>14</v>
      </c>
      <c r="C336" s="1" t="s">
        <v>472</v>
      </c>
      <c r="D336" s="1" t="s">
        <v>16</v>
      </c>
      <c r="E336" s="1" t="s">
        <v>17</v>
      </c>
      <c r="F336" s="1" t="s">
        <v>49</v>
      </c>
      <c r="G336" s="1" t="s">
        <v>221</v>
      </c>
      <c r="H336" s="1" t="s">
        <v>524</v>
      </c>
      <c r="I336" s="1" t="s">
        <v>49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7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7">
        <v>0</v>
      </c>
      <c r="AI336" s="7">
        <v>0</v>
      </c>
      <c r="AJ336" s="1">
        <v>0</v>
      </c>
    </row>
    <row r="337" spans="1:36" x14ac:dyDescent="0.3">
      <c r="A337" s="1">
        <v>37</v>
      </c>
      <c r="B337" s="1" t="s">
        <v>14</v>
      </c>
      <c r="C337" s="1" t="s">
        <v>472</v>
      </c>
      <c r="D337" s="1" t="s">
        <v>16</v>
      </c>
      <c r="E337" s="1" t="s">
        <v>17</v>
      </c>
      <c r="F337" s="1" t="s">
        <v>37</v>
      </c>
      <c r="G337" s="1" t="s">
        <v>123</v>
      </c>
      <c r="H337" s="1" t="s">
        <v>525</v>
      </c>
      <c r="I337" s="1" t="s">
        <v>21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7">
        <v>0</v>
      </c>
      <c r="AI337" s="7">
        <v>0</v>
      </c>
      <c r="AJ337" s="1">
        <v>0</v>
      </c>
    </row>
    <row r="338" spans="1:36" x14ac:dyDescent="0.3">
      <c r="A338" s="1">
        <v>38</v>
      </c>
      <c r="B338" s="1" t="s">
        <v>14</v>
      </c>
      <c r="C338" s="1" t="s">
        <v>472</v>
      </c>
      <c r="D338" s="1" t="s">
        <v>16</v>
      </c>
      <c r="E338" s="1" t="s">
        <v>17</v>
      </c>
      <c r="F338" s="1" t="s">
        <v>49</v>
      </c>
      <c r="G338" s="1" t="s">
        <v>101</v>
      </c>
      <c r="H338" s="1" t="s">
        <v>526</v>
      </c>
      <c r="I338" s="1" t="s">
        <v>49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7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7">
        <v>0</v>
      </c>
      <c r="AI338" s="7">
        <v>0</v>
      </c>
      <c r="AJ338" s="1">
        <v>0</v>
      </c>
    </row>
    <row r="339" spans="1:36" x14ac:dyDescent="0.3">
      <c r="A339" s="1">
        <v>39</v>
      </c>
      <c r="B339" s="1" t="s">
        <v>14</v>
      </c>
      <c r="C339" s="1" t="s">
        <v>472</v>
      </c>
      <c r="D339" s="1" t="s">
        <v>16</v>
      </c>
      <c r="E339" s="1" t="s">
        <v>17</v>
      </c>
      <c r="F339" s="1" t="s">
        <v>29</v>
      </c>
      <c r="G339" s="1" t="s">
        <v>44</v>
      </c>
      <c r="H339" s="1" t="s">
        <v>527</v>
      </c>
      <c r="I339" s="1" t="s">
        <v>21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7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7">
        <v>0</v>
      </c>
      <c r="AI339" s="7">
        <v>0</v>
      </c>
      <c r="AJ339" s="1">
        <v>0</v>
      </c>
    </row>
    <row r="340" spans="1:36" x14ac:dyDescent="0.3">
      <c r="A340" s="1">
        <v>40</v>
      </c>
      <c r="B340" s="1" t="s">
        <v>14</v>
      </c>
      <c r="C340" s="1" t="s">
        <v>472</v>
      </c>
      <c r="D340" s="1" t="s">
        <v>16</v>
      </c>
      <c r="E340" s="1" t="s">
        <v>17</v>
      </c>
      <c r="F340" s="1" t="s">
        <v>29</v>
      </c>
      <c r="G340" s="1" t="s">
        <v>44</v>
      </c>
      <c r="H340" s="1" t="s">
        <v>528</v>
      </c>
      <c r="I340" s="1" t="s">
        <v>21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7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7">
        <v>0</v>
      </c>
      <c r="AI340" s="7">
        <v>0</v>
      </c>
      <c r="AJ340" s="1">
        <v>0</v>
      </c>
    </row>
    <row r="341" spans="1:36" x14ac:dyDescent="0.3">
      <c r="A341" s="1">
        <v>41</v>
      </c>
      <c r="B341" s="1" t="s">
        <v>14</v>
      </c>
      <c r="C341" s="1" t="s">
        <v>472</v>
      </c>
      <c r="D341" s="1" t="s">
        <v>16</v>
      </c>
      <c r="E341" s="1" t="s">
        <v>17</v>
      </c>
      <c r="F341" s="1" t="s">
        <v>29</v>
      </c>
      <c r="G341" s="1" t="s">
        <v>44</v>
      </c>
      <c r="H341" s="1" t="s">
        <v>529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7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7">
        <v>0</v>
      </c>
      <c r="AI341" s="7">
        <v>0</v>
      </c>
      <c r="AJ341" s="1">
        <v>0</v>
      </c>
    </row>
    <row r="342" spans="1:36" x14ac:dyDescent="0.3">
      <c r="A342" s="1">
        <v>42</v>
      </c>
      <c r="B342" s="1" t="s">
        <v>14</v>
      </c>
      <c r="C342" s="1" t="s">
        <v>472</v>
      </c>
      <c r="D342" s="1" t="s">
        <v>16</v>
      </c>
      <c r="E342" s="1" t="s">
        <v>17</v>
      </c>
      <c r="F342" s="1" t="s">
        <v>29</v>
      </c>
      <c r="G342" s="1" t="s">
        <v>44</v>
      </c>
      <c r="H342" s="1" t="s">
        <v>530</v>
      </c>
      <c r="I342" s="1" t="s">
        <v>21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7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7">
        <v>0</v>
      </c>
      <c r="AI342" s="7">
        <v>0</v>
      </c>
      <c r="AJ342" s="1">
        <v>0</v>
      </c>
    </row>
    <row r="343" spans="1:36" x14ac:dyDescent="0.3">
      <c r="A343" s="1">
        <v>43</v>
      </c>
      <c r="B343" s="1" t="s">
        <v>14</v>
      </c>
      <c r="C343" s="1" t="s">
        <v>472</v>
      </c>
      <c r="D343" s="1" t="s">
        <v>16</v>
      </c>
      <c r="E343" s="1" t="s">
        <v>17</v>
      </c>
      <c r="F343" s="1" t="s">
        <v>29</v>
      </c>
      <c r="G343" s="1" t="s">
        <v>44</v>
      </c>
      <c r="H343" s="1" t="s">
        <v>531</v>
      </c>
      <c r="I343" s="1" t="s">
        <v>21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7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7">
        <v>0</v>
      </c>
      <c r="AI343" s="7">
        <v>0</v>
      </c>
      <c r="AJ343" s="1">
        <v>0</v>
      </c>
    </row>
    <row r="344" spans="1:36" x14ac:dyDescent="0.3">
      <c r="A344" s="1">
        <v>44</v>
      </c>
      <c r="B344" s="1" t="s">
        <v>14</v>
      </c>
      <c r="C344" s="1" t="s">
        <v>472</v>
      </c>
      <c r="D344" s="1" t="s">
        <v>16</v>
      </c>
      <c r="E344" s="1" t="s">
        <v>17</v>
      </c>
      <c r="F344" s="1" t="s">
        <v>29</v>
      </c>
      <c r="G344" s="1" t="s">
        <v>44</v>
      </c>
      <c r="H344" s="1" t="s">
        <v>532</v>
      </c>
      <c r="I344" s="1" t="s">
        <v>21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7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7">
        <v>0</v>
      </c>
      <c r="AI344" s="7">
        <v>0</v>
      </c>
      <c r="AJ344" s="1">
        <v>0</v>
      </c>
    </row>
    <row r="345" spans="1:36" x14ac:dyDescent="0.3">
      <c r="A345" s="1">
        <v>45</v>
      </c>
      <c r="B345" s="1" t="s">
        <v>14</v>
      </c>
      <c r="C345" s="1" t="s">
        <v>472</v>
      </c>
      <c r="D345" s="1" t="s">
        <v>16</v>
      </c>
      <c r="E345" s="1" t="s">
        <v>17</v>
      </c>
      <c r="F345" s="1" t="s">
        <v>37</v>
      </c>
      <c r="G345" s="1" t="s">
        <v>533</v>
      </c>
      <c r="H345" s="1" t="s">
        <v>534</v>
      </c>
      <c r="I345" s="1" t="s">
        <v>21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7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7">
        <v>0</v>
      </c>
      <c r="AI345" s="7">
        <v>0</v>
      </c>
      <c r="AJ345" s="1">
        <v>0</v>
      </c>
    </row>
    <row r="346" spans="1:36" x14ac:dyDescent="0.3">
      <c r="A346" s="1">
        <v>46</v>
      </c>
      <c r="B346" s="1" t="s">
        <v>14</v>
      </c>
      <c r="C346" s="1" t="s">
        <v>472</v>
      </c>
      <c r="D346" s="1" t="s">
        <v>16</v>
      </c>
      <c r="E346" s="1" t="s">
        <v>17</v>
      </c>
      <c r="F346" s="1" t="s">
        <v>18</v>
      </c>
      <c r="G346" s="1" t="s">
        <v>368</v>
      </c>
      <c r="H346" s="1" t="s">
        <v>535</v>
      </c>
      <c r="I346" s="1" t="s">
        <v>21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7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7">
        <v>0</v>
      </c>
      <c r="AI346" s="7">
        <v>0</v>
      </c>
      <c r="AJ346" s="1">
        <v>0</v>
      </c>
    </row>
    <row r="347" spans="1:36" x14ac:dyDescent="0.3">
      <c r="A347" s="1">
        <v>47</v>
      </c>
      <c r="B347" s="1" t="s">
        <v>14</v>
      </c>
      <c r="C347" s="1" t="s">
        <v>472</v>
      </c>
      <c r="D347" s="1" t="s">
        <v>16</v>
      </c>
      <c r="E347" s="1" t="s">
        <v>17</v>
      </c>
      <c r="F347" s="1" t="s">
        <v>18</v>
      </c>
      <c r="G347" s="1" t="s">
        <v>368</v>
      </c>
      <c r="H347" s="1" t="s">
        <v>536</v>
      </c>
      <c r="I347" s="1" t="s">
        <v>21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7">
        <v>0</v>
      </c>
      <c r="AI347" s="7">
        <v>0</v>
      </c>
      <c r="AJ347" s="1">
        <v>0</v>
      </c>
    </row>
    <row r="348" spans="1:36" x14ac:dyDescent="0.3">
      <c r="A348" s="1">
        <v>48</v>
      </c>
      <c r="B348" s="1" t="s">
        <v>14</v>
      </c>
      <c r="C348" s="1" t="s">
        <v>472</v>
      </c>
      <c r="D348" s="1" t="s">
        <v>16</v>
      </c>
      <c r="E348" s="1" t="s">
        <v>17</v>
      </c>
      <c r="F348" s="1" t="s">
        <v>18</v>
      </c>
      <c r="G348" s="1" t="s">
        <v>368</v>
      </c>
      <c r="H348" s="1" t="s">
        <v>537</v>
      </c>
      <c r="I348" s="1" t="s">
        <v>21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7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7">
        <v>0</v>
      </c>
      <c r="AI348" s="7">
        <v>0</v>
      </c>
      <c r="AJ348" s="1">
        <v>0</v>
      </c>
    </row>
    <row r="349" spans="1:36" x14ac:dyDescent="0.3">
      <c r="A349" s="1">
        <v>49</v>
      </c>
      <c r="B349" s="1" t="s">
        <v>14</v>
      </c>
      <c r="C349" s="1" t="s">
        <v>472</v>
      </c>
      <c r="D349" s="1" t="s">
        <v>16</v>
      </c>
      <c r="E349" s="1" t="s">
        <v>17</v>
      </c>
      <c r="F349" s="1" t="s">
        <v>18</v>
      </c>
      <c r="G349" s="1" t="s">
        <v>368</v>
      </c>
      <c r="H349" s="1" t="s">
        <v>538</v>
      </c>
      <c r="I349" s="1" t="s">
        <v>21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7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7">
        <v>0</v>
      </c>
      <c r="AI349" s="7">
        <v>0</v>
      </c>
      <c r="AJ349" s="1">
        <v>0</v>
      </c>
    </row>
    <row r="350" spans="1:36" x14ac:dyDescent="0.3">
      <c r="A350" s="1">
        <v>50</v>
      </c>
      <c r="B350" s="1" t="s">
        <v>14</v>
      </c>
      <c r="C350" s="1" t="s">
        <v>472</v>
      </c>
      <c r="D350" s="1" t="s">
        <v>16</v>
      </c>
      <c r="E350" s="1" t="s">
        <v>17</v>
      </c>
      <c r="F350" s="1" t="s">
        <v>18</v>
      </c>
      <c r="G350" s="1" t="s">
        <v>368</v>
      </c>
      <c r="H350" s="1" t="s">
        <v>539</v>
      </c>
      <c r="I350" s="1" t="s">
        <v>21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7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7">
        <v>0</v>
      </c>
      <c r="AI350" s="7">
        <v>0</v>
      </c>
      <c r="AJ350" s="1">
        <v>0</v>
      </c>
    </row>
    <row r="351" spans="1:36" x14ac:dyDescent="0.3">
      <c r="A351" s="1">
        <v>51</v>
      </c>
      <c r="B351" s="1" t="s">
        <v>14</v>
      </c>
      <c r="C351" s="1" t="s">
        <v>472</v>
      </c>
      <c r="D351" s="1" t="s">
        <v>16</v>
      </c>
      <c r="E351" s="1" t="s">
        <v>17</v>
      </c>
      <c r="F351" s="1" t="s">
        <v>29</v>
      </c>
      <c r="G351" s="1" t="s">
        <v>246</v>
      </c>
      <c r="H351" s="1" t="s">
        <v>540</v>
      </c>
      <c r="I351" s="1" t="s">
        <v>26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7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7">
        <v>0</v>
      </c>
      <c r="AI351" s="7">
        <v>0</v>
      </c>
      <c r="AJ351" s="1">
        <v>0</v>
      </c>
    </row>
    <row r="352" spans="1:36" x14ac:dyDescent="0.3">
      <c r="A352" s="2"/>
      <c r="B352" s="2" t="s">
        <v>47</v>
      </c>
      <c r="C352" s="2" t="s">
        <v>472</v>
      </c>
      <c r="D352" s="2"/>
      <c r="E352" s="2"/>
      <c r="F352" s="2"/>
      <c r="G352" s="2"/>
      <c r="H352" s="2"/>
      <c r="I352" s="2"/>
      <c r="J352" s="2"/>
      <c r="K352" s="2">
        <v>21887</v>
      </c>
      <c r="L352" s="2">
        <v>21887</v>
      </c>
      <c r="M352" s="2">
        <v>1656000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1656000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1656000</v>
      </c>
      <c r="AJ352" s="2"/>
    </row>
    <row r="353" spans="1:36" x14ac:dyDescent="0.3">
      <c r="A353" s="1">
        <v>1</v>
      </c>
      <c r="B353" s="1" t="s">
        <v>14</v>
      </c>
      <c r="C353" s="1" t="s">
        <v>541</v>
      </c>
      <c r="D353" s="1" t="s">
        <v>542</v>
      </c>
      <c r="E353" s="1" t="s">
        <v>17</v>
      </c>
      <c r="F353" s="1" t="s">
        <v>29</v>
      </c>
      <c r="G353" s="1" t="s">
        <v>79</v>
      </c>
      <c r="H353" s="1" t="s">
        <v>312</v>
      </c>
      <c r="I353" s="1" t="s">
        <v>26</v>
      </c>
      <c r="J353" s="1">
        <v>21</v>
      </c>
      <c r="K353" s="1">
        <v>3598</v>
      </c>
      <c r="L353" s="1">
        <v>3589</v>
      </c>
      <c r="M353" s="1">
        <v>381000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7">
        <v>381000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7">
        <v>0</v>
      </c>
      <c r="AI353" s="7">
        <v>381000</v>
      </c>
      <c r="AJ353" s="1">
        <v>105</v>
      </c>
    </row>
    <row r="354" spans="1:36" x14ac:dyDescent="0.3">
      <c r="A354" s="1">
        <v>2</v>
      </c>
      <c r="B354" s="1" t="s">
        <v>14</v>
      </c>
      <c r="C354" s="1" t="s">
        <v>541</v>
      </c>
      <c r="D354" s="1" t="s">
        <v>261</v>
      </c>
      <c r="E354" s="1" t="s">
        <v>17</v>
      </c>
      <c r="F354" s="1" t="s">
        <v>29</v>
      </c>
      <c r="G354" s="1" t="s">
        <v>79</v>
      </c>
      <c r="H354" s="1" t="s">
        <v>253</v>
      </c>
      <c r="I354" s="1" t="s">
        <v>26</v>
      </c>
      <c r="J354" s="1">
        <v>19</v>
      </c>
      <c r="K354" s="1">
        <v>2839</v>
      </c>
      <c r="L354" s="1">
        <v>2839</v>
      </c>
      <c r="M354" s="1">
        <v>394000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7">
        <v>394000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7">
        <v>0</v>
      </c>
      <c r="AI354" s="7">
        <v>394000</v>
      </c>
      <c r="AJ354" s="1">
        <v>138</v>
      </c>
    </row>
    <row r="355" spans="1:36" x14ac:dyDescent="0.3">
      <c r="A355" s="1">
        <v>3</v>
      </c>
      <c r="B355" s="1" t="s">
        <v>14</v>
      </c>
      <c r="C355" s="1" t="s">
        <v>541</v>
      </c>
      <c r="D355" s="1" t="s">
        <v>94</v>
      </c>
      <c r="E355" s="1" t="s">
        <v>17</v>
      </c>
      <c r="F355" s="1" t="s">
        <v>29</v>
      </c>
      <c r="G355" s="1" t="s">
        <v>30</v>
      </c>
      <c r="H355" s="1" t="s">
        <v>494</v>
      </c>
      <c r="I355" s="1" t="s">
        <v>26</v>
      </c>
      <c r="J355" s="1">
        <v>16</v>
      </c>
      <c r="K355" s="1">
        <v>1899</v>
      </c>
      <c r="L355" s="1">
        <v>1899</v>
      </c>
      <c r="M355" s="1">
        <v>177000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7">
        <v>177000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7">
        <v>0</v>
      </c>
      <c r="AI355" s="7">
        <v>177000</v>
      </c>
      <c r="AJ355" s="1">
        <v>93</v>
      </c>
    </row>
    <row r="356" spans="1:36" x14ac:dyDescent="0.3">
      <c r="A356" s="1">
        <v>4</v>
      </c>
      <c r="B356" s="1" t="s">
        <v>14</v>
      </c>
      <c r="C356" s="1" t="s">
        <v>541</v>
      </c>
      <c r="D356" s="1" t="s">
        <v>543</v>
      </c>
      <c r="E356" s="1" t="s">
        <v>17</v>
      </c>
      <c r="F356" s="1" t="s">
        <v>49</v>
      </c>
      <c r="G356" s="1" t="s">
        <v>101</v>
      </c>
      <c r="H356" s="1" t="s">
        <v>544</v>
      </c>
      <c r="I356" s="1" t="s">
        <v>49</v>
      </c>
      <c r="J356" s="1">
        <v>21</v>
      </c>
      <c r="K356" s="1">
        <v>1480</v>
      </c>
      <c r="L356" s="1">
        <v>1480</v>
      </c>
      <c r="M356" s="1">
        <v>0</v>
      </c>
      <c r="N356" s="1">
        <v>6550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7">
        <v>6550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7">
        <v>0</v>
      </c>
      <c r="AI356" s="7">
        <v>6550</v>
      </c>
      <c r="AJ356" s="1">
        <v>0</v>
      </c>
    </row>
    <row r="357" spans="1:36" x14ac:dyDescent="0.3">
      <c r="A357" s="2"/>
      <c r="B357" s="2" t="s">
        <v>47</v>
      </c>
      <c r="C357" s="2" t="s">
        <v>541</v>
      </c>
      <c r="D357" s="2"/>
      <c r="E357" s="2"/>
      <c r="F357" s="2"/>
      <c r="G357" s="2"/>
      <c r="H357" s="2"/>
      <c r="I357" s="2"/>
      <c r="J357" s="2"/>
      <c r="K357" s="2">
        <v>9816</v>
      </c>
      <c r="L357" s="2">
        <v>9807</v>
      </c>
      <c r="M357" s="2">
        <v>952000</v>
      </c>
      <c r="N357" s="2">
        <v>6550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958550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958550</v>
      </c>
      <c r="AJ357" s="2"/>
    </row>
    <row r="358" spans="1:36" x14ac:dyDescent="0.3">
      <c r="A358" s="1">
        <v>1</v>
      </c>
      <c r="B358" s="1" t="s">
        <v>14</v>
      </c>
      <c r="C358" s="1" t="s">
        <v>545</v>
      </c>
      <c r="D358" s="1" t="s">
        <v>16</v>
      </c>
      <c r="E358" s="1" t="s">
        <v>17</v>
      </c>
      <c r="F358" s="1" t="s">
        <v>29</v>
      </c>
      <c r="G358" s="1" t="s">
        <v>144</v>
      </c>
      <c r="H358" s="1" t="s">
        <v>546</v>
      </c>
      <c r="I358" s="1" t="s">
        <v>21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7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7">
        <v>0</v>
      </c>
      <c r="AI358" s="7">
        <v>0</v>
      </c>
      <c r="AJ358" s="1">
        <v>0</v>
      </c>
    </row>
    <row r="359" spans="1:36" x14ac:dyDescent="0.3">
      <c r="A359" s="2"/>
      <c r="B359" s="2" t="s">
        <v>47</v>
      </c>
      <c r="C359" s="2" t="s">
        <v>545</v>
      </c>
      <c r="D359" s="2"/>
      <c r="E359" s="2"/>
      <c r="F359" s="2"/>
      <c r="G359" s="2"/>
      <c r="H359" s="2"/>
      <c r="I359" s="2"/>
      <c r="J359" s="2"/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/>
    </row>
    <row r="360" spans="1:36" x14ac:dyDescent="0.3">
      <c r="A360" s="1">
        <v>1</v>
      </c>
      <c r="B360" s="1" t="s">
        <v>14</v>
      </c>
      <c r="C360" s="1" t="s">
        <v>547</v>
      </c>
      <c r="D360" s="1" t="s">
        <v>16</v>
      </c>
      <c r="E360" s="1" t="s">
        <v>17</v>
      </c>
      <c r="F360" s="1" t="s">
        <v>29</v>
      </c>
      <c r="G360" s="1" t="s">
        <v>44</v>
      </c>
      <c r="H360" s="1" t="s">
        <v>548</v>
      </c>
      <c r="I360" s="1" t="s">
        <v>21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7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7">
        <v>0</v>
      </c>
      <c r="AI360" s="7">
        <v>0</v>
      </c>
      <c r="AJ360" s="1">
        <v>0</v>
      </c>
    </row>
    <row r="361" spans="1:36" x14ac:dyDescent="0.3">
      <c r="A361" s="2"/>
      <c r="B361" s="2" t="s">
        <v>47</v>
      </c>
      <c r="C361" s="2" t="s">
        <v>547</v>
      </c>
      <c r="D361" s="2"/>
      <c r="E361" s="2"/>
      <c r="F361" s="2"/>
      <c r="G361" s="2"/>
      <c r="H361" s="2"/>
      <c r="I361" s="2"/>
      <c r="J361" s="2"/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/>
    </row>
    <row r="362" spans="1:36" x14ac:dyDescent="0.3">
      <c r="A362" s="1">
        <v>1</v>
      </c>
      <c r="B362" s="1" t="s">
        <v>14</v>
      </c>
      <c r="C362" s="1" t="s">
        <v>549</v>
      </c>
      <c r="D362" s="1" t="s">
        <v>16</v>
      </c>
      <c r="E362" s="1" t="s">
        <v>17</v>
      </c>
      <c r="F362" s="1" t="s">
        <v>29</v>
      </c>
      <c r="G362" s="1" t="s">
        <v>144</v>
      </c>
      <c r="H362" s="1" t="s">
        <v>550</v>
      </c>
      <c r="I362" s="1" t="s">
        <v>21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7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7">
        <v>0</v>
      </c>
      <c r="AI362" s="7">
        <v>0</v>
      </c>
      <c r="AJ362" s="1">
        <v>0</v>
      </c>
    </row>
    <row r="363" spans="1:36" x14ac:dyDescent="0.3">
      <c r="A363" s="2"/>
      <c r="B363" s="2" t="s">
        <v>47</v>
      </c>
      <c r="C363" s="2" t="s">
        <v>549</v>
      </c>
      <c r="D363" s="2"/>
      <c r="E363" s="2"/>
      <c r="F363" s="2"/>
      <c r="G363" s="2"/>
      <c r="H363" s="2"/>
      <c r="I363" s="2"/>
      <c r="J363" s="2"/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/>
    </row>
    <row r="364" spans="1:36" x14ac:dyDescent="0.3">
      <c r="A364" s="2"/>
      <c r="B364" s="2" t="s">
        <v>12</v>
      </c>
      <c r="C364" s="2" t="s">
        <v>14</v>
      </c>
      <c r="D364" s="2"/>
      <c r="E364" s="2"/>
      <c r="F364" s="2"/>
      <c r="G364" s="2"/>
      <c r="H364" s="2"/>
      <c r="I364" s="2"/>
      <c r="J364" s="2"/>
      <c r="K364" s="2">
        <v>250386</v>
      </c>
      <c r="L364" s="2">
        <v>249835</v>
      </c>
      <c r="M364" s="2">
        <v>26007285</v>
      </c>
      <c r="N364" s="2">
        <v>6550</v>
      </c>
      <c r="O364" s="2">
        <v>0</v>
      </c>
      <c r="P364" s="2">
        <v>0</v>
      </c>
      <c r="Q364" s="2">
        <v>7000</v>
      </c>
      <c r="R364" s="2">
        <v>0</v>
      </c>
      <c r="S364" s="2">
        <v>0</v>
      </c>
      <c r="T364" s="2">
        <v>0</v>
      </c>
      <c r="U364" s="2">
        <v>0</v>
      </c>
      <c r="V364" s="2">
        <v>10000</v>
      </c>
      <c r="W364" s="2">
        <v>26030835</v>
      </c>
      <c r="X364" s="2">
        <v>0</v>
      </c>
      <c r="Y364" s="2">
        <v>0</v>
      </c>
      <c r="Z364" s="2">
        <v>4500</v>
      </c>
      <c r="AA364" s="2">
        <v>4600</v>
      </c>
      <c r="AB364" s="2">
        <v>0</v>
      </c>
      <c r="AC364" s="2">
        <v>0</v>
      </c>
      <c r="AD364" s="2">
        <v>0</v>
      </c>
      <c r="AE364" s="2">
        <v>25000</v>
      </c>
      <c r="AF364" s="2">
        <v>0</v>
      </c>
      <c r="AG364" s="2">
        <v>0</v>
      </c>
      <c r="AH364" s="2">
        <v>34100</v>
      </c>
      <c r="AI364" s="2">
        <v>26064935</v>
      </c>
      <c r="AJ364" s="2"/>
    </row>
    <row r="365" spans="1:36" x14ac:dyDescent="0.3">
      <c r="A365" s="3">
        <v>347</v>
      </c>
      <c r="B365" s="3"/>
      <c r="C365" s="3"/>
      <c r="D365" s="3"/>
      <c r="E365" s="3"/>
      <c r="F365" s="3"/>
      <c r="G365" s="3"/>
      <c r="H365" s="3"/>
      <c r="I365" s="3"/>
      <c r="J365" s="3"/>
      <c r="K365" s="3">
        <v>250386</v>
      </c>
      <c r="L365" s="3">
        <v>249835</v>
      </c>
      <c r="M365" s="3">
        <v>26007285</v>
      </c>
      <c r="N365" s="3">
        <v>6550</v>
      </c>
      <c r="O365" s="3">
        <v>0</v>
      </c>
      <c r="P365" s="3">
        <v>0</v>
      </c>
      <c r="Q365" s="3">
        <v>7000</v>
      </c>
      <c r="R365" s="3">
        <v>0</v>
      </c>
      <c r="S365" s="3">
        <v>0</v>
      </c>
      <c r="T365" s="3">
        <v>0</v>
      </c>
      <c r="U365" s="3">
        <v>0</v>
      </c>
      <c r="V365" s="3">
        <v>10000</v>
      </c>
      <c r="W365" s="3">
        <v>26030835</v>
      </c>
      <c r="X365" s="3">
        <v>0</v>
      </c>
      <c r="Y365" s="3">
        <v>0</v>
      </c>
      <c r="Z365" s="3">
        <v>4500</v>
      </c>
      <c r="AA365" s="3">
        <v>4600</v>
      </c>
      <c r="AB365" s="3">
        <v>0</v>
      </c>
      <c r="AC365" s="3">
        <v>0</v>
      </c>
      <c r="AD365" s="3">
        <v>0</v>
      </c>
      <c r="AE365" s="3">
        <v>25000</v>
      </c>
      <c r="AF365" s="3">
        <v>0</v>
      </c>
      <c r="AG365" s="3">
        <v>0</v>
      </c>
      <c r="AH365" s="3">
        <v>34100</v>
      </c>
      <c r="AI365" s="3">
        <v>26064935</v>
      </c>
      <c r="AJ365" s="3"/>
    </row>
    <row r="366" spans="1:3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7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7"/>
      <c r="AJ366" s="1"/>
    </row>
  </sheetData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27</vt:i4>
      </vt:variant>
    </vt:vector>
  </HeadingPairs>
  <TitlesOfParts>
    <vt:vector size="27" baseType="lpstr">
      <vt:lpstr>대구본부(F)</vt:lpstr>
      <vt:lpstr>운용팀별(F)</vt:lpstr>
      <vt:lpstr>스탭</vt:lpstr>
      <vt:lpstr>25년 12월</vt:lpstr>
      <vt:lpstr>25년 11월</vt:lpstr>
      <vt:lpstr>25년 10월</vt:lpstr>
      <vt:lpstr>25년 9월</vt:lpstr>
      <vt:lpstr>25년 8월</vt:lpstr>
      <vt:lpstr>25년 7월</vt:lpstr>
      <vt:lpstr>25년 6월</vt:lpstr>
      <vt:lpstr>25년 5월</vt:lpstr>
      <vt:lpstr>25년 4월</vt:lpstr>
      <vt:lpstr>25년 3월</vt:lpstr>
      <vt:lpstr>25년 2월</vt:lpstr>
      <vt:lpstr>25년 1월</vt:lpstr>
      <vt:lpstr>24년 12월</vt:lpstr>
      <vt:lpstr>24년 11월</vt:lpstr>
      <vt:lpstr>24년 10월</vt:lpstr>
      <vt:lpstr>24년 9월</vt:lpstr>
      <vt:lpstr>24년 8월</vt:lpstr>
      <vt:lpstr>24년 7월</vt:lpstr>
      <vt:lpstr>24년 6월</vt:lpstr>
      <vt:lpstr>24년 5월</vt:lpstr>
      <vt:lpstr>24년 4월</vt:lpstr>
      <vt:lpstr>24년 3월</vt:lpstr>
      <vt:lpstr>24년 2월</vt:lpstr>
      <vt:lpstr>24년 1월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류재하대구 현장지원팀</dc:creator>
  <cp:lastModifiedBy>류재하대구 현장지원팀</cp:lastModifiedBy>
  <dcterms:created xsi:type="dcterms:W3CDTF">2025-09-01T04:51:24Z</dcterms:created>
  <dcterms:modified xsi:type="dcterms:W3CDTF">2026-03-30T02:08:58Z</dcterms:modified>
</cp:coreProperties>
</file>