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用于学习\Rutgers_mst\Course\Capstone\"/>
    </mc:Choice>
  </mc:AlternateContent>
  <xr:revisionPtr revIDLastSave="0" documentId="13_ncr:1_{5A9E1B34-9680-4C7C-AC29-0C2720690FAD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Traditional" sheetId="4" r:id="rId1"/>
    <sheet name="optimal 0.05" sheetId="7" r:id="rId2"/>
    <sheet name="optimal 0.1" sheetId="8" r:id="rId3"/>
    <sheet name="Aggreate" sheetId="9" r:id="rId4"/>
    <sheet name="Aggreate2" sheetId="10" r:id="rId5"/>
    <sheet name="optimal 0.25" sheetId="1" r:id="rId6"/>
    <sheet name="Sheet1" sheetId="11" r:id="rId7"/>
    <sheet name="optimal 0.2" sheetId="2" r:id="rId8"/>
    <sheet name="optimal 0.15" sheetId="3" r:id="rId9"/>
  </sheets>
  <definedNames>
    <definedName name="solver_adj" localSheetId="1" hidden="1">'optimal 0.05'!$H$2:$H$46</definedName>
    <definedName name="solver_adj" localSheetId="2" hidden="1">'optimal 0.1'!$H$2:$H$46</definedName>
    <definedName name="solver_adj" localSheetId="5" hidden="1">'optimal 0.25'!$H$2:$H$46</definedName>
    <definedName name="solver_adj" localSheetId="0" hidden="1">Traditional!$C$2:$C$8</definedName>
    <definedName name="solver_cvg" localSheetId="1" hidden="1">0.0001</definedName>
    <definedName name="solver_cvg" localSheetId="2" hidden="1">0.0001</definedName>
    <definedName name="solver_cvg" localSheetId="5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5" hidden="1">1</definedName>
    <definedName name="solver_drv" localSheetId="0" hidden="1">2</definedName>
    <definedName name="solver_eng" localSheetId="1" hidden="1">2</definedName>
    <definedName name="solver_eng" localSheetId="2" hidden="1">2</definedName>
    <definedName name="solver_eng" localSheetId="7" hidden="1">1</definedName>
    <definedName name="solver_eng" localSheetId="5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5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5" hidden="1">2147483647</definedName>
    <definedName name="solver_itr" localSheetId="0" hidden="1">2147483647</definedName>
    <definedName name="solver_lhs1" localSheetId="1" hidden="1">'optimal 0.05'!$G$2</definedName>
    <definedName name="solver_lhs1" localSheetId="2" hidden="1">'optimal 0.1'!$G$12</definedName>
    <definedName name="solver_lhs1" localSheetId="5" hidden="1">'optimal 0.25'!$G$12</definedName>
    <definedName name="solver_lhs1" localSheetId="0" hidden="1">Traditional!$C$3</definedName>
    <definedName name="solver_lhs10" localSheetId="1" hidden="1">'optimal 0.05'!$J$47</definedName>
    <definedName name="solver_lhs10" localSheetId="2" hidden="1">'optimal 0.1'!$G$14</definedName>
    <definedName name="solver_lhs10" localSheetId="5" hidden="1">'optimal 0.25'!$G$14</definedName>
    <definedName name="solver_lhs11" localSheetId="1" hidden="1">'optimal 0.05'!$G$20</definedName>
    <definedName name="solver_lhs11" localSheetId="2" hidden="1">'optimal 0.1'!$G$12</definedName>
    <definedName name="solver_lhs11" localSheetId="5" hidden="1">'optimal 0.25'!$G$14</definedName>
    <definedName name="solver_lhs12" localSheetId="1" hidden="1">'optimal 0.05'!$G$2</definedName>
    <definedName name="solver_lhs12" localSheetId="2" hidden="1">'optimal 0.1'!$G$37</definedName>
    <definedName name="solver_lhs12" localSheetId="5" hidden="1">'optimal 0.25'!$G$12</definedName>
    <definedName name="solver_lhs13" localSheetId="1" hidden="1">'optimal 0.05'!$G$2</definedName>
    <definedName name="solver_lhs13" localSheetId="2" hidden="1">'optimal 0.1'!$G$37</definedName>
    <definedName name="solver_lhs13" localSheetId="5" hidden="1">'optimal 0.25'!$G$37</definedName>
    <definedName name="solver_lhs14" localSheetId="1" hidden="1">'optimal 0.05'!$G$20</definedName>
    <definedName name="solver_lhs14" localSheetId="2" hidden="1">'optimal 0.1'!$G$20</definedName>
    <definedName name="solver_lhs14" localSheetId="5" hidden="1">'optimal 0.25'!$G$37</definedName>
    <definedName name="solver_lhs15" localSheetId="1" hidden="1">'optimal 0.05'!$G$37</definedName>
    <definedName name="solver_lhs15" localSheetId="2" hidden="1">'optimal 0.1'!$G$35</definedName>
    <definedName name="solver_lhs15" localSheetId="5" hidden="1">'optimal 0.25'!$G$20</definedName>
    <definedName name="solver_lhs16" localSheetId="1" hidden="1">'optimal 0.05'!$G$35</definedName>
    <definedName name="solver_lhs16" localSheetId="2" hidden="1">'optimal 0.1'!$G$2</definedName>
    <definedName name="solver_lhs16" localSheetId="5" hidden="1">'optimal 0.25'!$G$35</definedName>
    <definedName name="solver_lhs17" localSheetId="1" hidden="1">'optimal 0.05'!$G$35</definedName>
    <definedName name="solver_lhs17" localSheetId="2" hidden="1">'optimal 0.1'!$G$2</definedName>
    <definedName name="solver_lhs17" localSheetId="5" hidden="1">'optimal 0.25'!$G$2</definedName>
    <definedName name="solver_lhs18" localSheetId="1" hidden="1">'optimal 0.05'!$G$14</definedName>
    <definedName name="solver_lhs18" localSheetId="2" hidden="1">'optimal 0.1'!$G$20</definedName>
    <definedName name="solver_lhs18" localSheetId="5" hidden="1">'optimal 0.25'!$G$2</definedName>
    <definedName name="solver_lhs19" localSheetId="1" hidden="1">'optimal 0.05'!$G$37</definedName>
    <definedName name="solver_lhs19" localSheetId="2" hidden="1">'optimal 0.1'!$J$47</definedName>
    <definedName name="solver_lhs19" localSheetId="5" hidden="1">'optimal 0.25'!$G$20</definedName>
    <definedName name="solver_lhs2" localSheetId="1" hidden="1">'optimal 0.05'!$G$7</definedName>
    <definedName name="solver_lhs2" localSheetId="2" hidden="1">'optimal 0.1'!$H$47</definedName>
    <definedName name="solver_lhs2" localSheetId="5" hidden="1">'optimal 0.25'!$H$47</definedName>
    <definedName name="solver_lhs2" localSheetId="0" hidden="1">Traditional!$C$4</definedName>
    <definedName name="solver_lhs20" localSheetId="1" hidden="1">'optimal 0.05'!$G$14</definedName>
    <definedName name="solver_lhs21" localSheetId="1" hidden="1">'optimal 0.05'!$G$14</definedName>
    <definedName name="solver_lhs22" localSheetId="1" hidden="1">'optimal 0.05'!$G$12</definedName>
    <definedName name="solver_lhs23" localSheetId="1" hidden="1">'optimal 0.05'!$G$12</definedName>
    <definedName name="solver_lhs3" localSheetId="1" hidden="1">'optimal 0.05'!$H$47</definedName>
    <definedName name="solver_lhs3" localSheetId="2" hidden="1">'optimal 0.1'!$G$7</definedName>
    <definedName name="solver_lhs3" localSheetId="5" hidden="1">'optimal 0.25'!$G$7</definedName>
    <definedName name="solver_lhs3" localSheetId="0" hidden="1">Traditional!$C$5</definedName>
    <definedName name="solver_lhs4" localSheetId="1" hidden="1">'optimal 0.05'!$G$37</definedName>
    <definedName name="solver_lhs4" localSheetId="2" hidden="1">'optimal 0.1'!$G$42</definedName>
    <definedName name="solver_lhs4" localSheetId="5" hidden="1">'optimal 0.25'!$G$42</definedName>
    <definedName name="solver_lhs4" localSheetId="0" hidden="1">Traditional!$C$6</definedName>
    <definedName name="solver_lhs5" localSheetId="1" hidden="1">'optimal 0.05'!$G$7</definedName>
    <definedName name="solver_lhs5" localSheetId="2" hidden="1">'optimal 0.1'!$G$7</definedName>
    <definedName name="solver_lhs5" localSheetId="5" hidden="1">'optimal 0.25'!$G$7</definedName>
    <definedName name="solver_lhs5" localSheetId="0" hidden="1">Traditional!$C$7</definedName>
    <definedName name="solver_lhs6" localSheetId="1" hidden="1">'optimal 0.05'!$G$7</definedName>
    <definedName name="solver_lhs6" localSheetId="2" hidden="1">'optimal 0.1'!$G$35</definedName>
    <definedName name="solver_lhs6" localSheetId="5" hidden="1">'optimal 0.25'!$G$35</definedName>
    <definedName name="solver_lhs6" localSheetId="0" hidden="1">Traditional!$C$8</definedName>
    <definedName name="solver_lhs7" localSheetId="1" hidden="1">'optimal 0.05'!$G$42</definedName>
    <definedName name="solver_lhs7" localSheetId="2" hidden="1">'optimal 0.1'!$G$42</definedName>
    <definedName name="solver_lhs7" localSheetId="5" hidden="1">'optimal 0.25'!$G$42</definedName>
    <definedName name="solver_lhs7" localSheetId="0" hidden="1">Traditional!$C$9</definedName>
    <definedName name="solver_lhs8" localSheetId="1" hidden="1">'optimal 0.05'!$G$42</definedName>
    <definedName name="solver_lhs8" localSheetId="2" hidden="1">'optimal 0.1'!$G$14</definedName>
    <definedName name="solver_lhs8" localSheetId="5" hidden="1">'optimal 0.25'!$G$14</definedName>
    <definedName name="solver_lhs8" localSheetId="0" hidden="1">Traditional!$G$2</definedName>
    <definedName name="solver_lhs9" localSheetId="1" hidden="1">'optimal 0.05'!$G$12</definedName>
    <definedName name="solver_lhs9" localSheetId="2" hidden="1">'optimal 0.1'!$G$14</definedName>
    <definedName name="solver_lhs9" localSheetId="5" hidden="1">'optimal 0.25'!$J$47</definedName>
    <definedName name="solver_lhs9" localSheetId="0" hidden="1">Traditional!$G$3</definedName>
    <definedName name="solver_mip" localSheetId="1" hidden="1">2147483647</definedName>
    <definedName name="solver_mip" localSheetId="2" hidden="1">2147483647</definedName>
    <definedName name="solver_mip" localSheetId="5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5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5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5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7" hidden="1">1</definedName>
    <definedName name="solver_neg" localSheetId="5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5" hidden="1">2147483647</definedName>
    <definedName name="solver_nod" localSheetId="0" hidden="1">2147483647</definedName>
    <definedName name="solver_num" localSheetId="1" hidden="1">23</definedName>
    <definedName name="solver_num" localSheetId="2" hidden="1">19</definedName>
    <definedName name="solver_num" localSheetId="7" hidden="1">0</definedName>
    <definedName name="solver_num" localSheetId="5" hidden="1">19</definedName>
    <definedName name="solver_num" localSheetId="0" hidden="1">9</definedName>
    <definedName name="solver_nwt" localSheetId="1" hidden="1">1</definedName>
    <definedName name="solver_nwt" localSheetId="2" hidden="1">1</definedName>
    <definedName name="solver_nwt" localSheetId="5" hidden="1">1</definedName>
    <definedName name="solver_nwt" localSheetId="0" hidden="1">1</definedName>
    <definedName name="solver_opt" localSheetId="1" hidden="1">'optimal 0.05'!$I$47</definedName>
    <definedName name="solver_opt" localSheetId="2" hidden="1">'optimal 0.1'!$I$47</definedName>
    <definedName name="solver_opt" localSheetId="7" hidden="1">'optimal 0.2'!$L$7</definedName>
    <definedName name="solver_opt" localSheetId="5" hidden="1">'optimal 0.25'!$I$47</definedName>
    <definedName name="solver_opt" localSheetId="0" hidden="1">Traditional!$E$9</definedName>
    <definedName name="solver_pre" localSheetId="1" hidden="1">0.000001</definedName>
    <definedName name="solver_pre" localSheetId="2" hidden="1">0.000001</definedName>
    <definedName name="solver_pre" localSheetId="5" hidden="1">0.000001</definedName>
    <definedName name="solver_pre" localSheetId="0" hidden="1">0.000001</definedName>
    <definedName name="solver_rbv" localSheetId="1" hidden="1">1</definedName>
    <definedName name="solver_rbv" localSheetId="2" hidden="1">1</definedName>
    <definedName name="solver_rbv" localSheetId="5" hidden="1">1</definedName>
    <definedName name="solver_rbv" localSheetId="0" hidden="1">2</definedName>
    <definedName name="solver_rel1" localSheetId="1" hidden="1">3</definedName>
    <definedName name="solver_rel1" localSheetId="2" hidden="1">3</definedName>
    <definedName name="solver_rel1" localSheetId="5" hidden="1">3</definedName>
    <definedName name="solver_rel1" localSheetId="0" hidden="1">3</definedName>
    <definedName name="solver_rel10" localSheetId="1" hidden="1">1</definedName>
    <definedName name="solver_rel10" localSheetId="2" hidden="1">3</definedName>
    <definedName name="solver_rel10" localSheetId="5" hidden="1">1</definedName>
    <definedName name="solver_rel11" localSheetId="1" hidden="1">1</definedName>
    <definedName name="solver_rel11" localSheetId="2" hidden="1">1</definedName>
    <definedName name="solver_rel11" localSheetId="5" hidden="1">3</definedName>
    <definedName name="solver_rel12" localSheetId="1" hidden="1">3</definedName>
    <definedName name="solver_rel12" localSheetId="2" hidden="1">1</definedName>
    <definedName name="solver_rel12" localSheetId="5" hidden="1">1</definedName>
    <definedName name="solver_rel13" localSheetId="1" hidden="1">1</definedName>
    <definedName name="solver_rel13" localSheetId="2" hidden="1">3</definedName>
    <definedName name="solver_rel13" localSheetId="5" hidden="1">1</definedName>
    <definedName name="solver_rel14" localSheetId="1" hidden="1">3</definedName>
    <definedName name="solver_rel14" localSheetId="2" hidden="1">3</definedName>
    <definedName name="solver_rel14" localSheetId="5" hidden="1">3</definedName>
    <definedName name="solver_rel15" localSheetId="1" hidden="1">3</definedName>
    <definedName name="solver_rel15" localSheetId="2" hidden="1">1</definedName>
    <definedName name="solver_rel15" localSheetId="5" hidden="1">3</definedName>
    <definedName name="solver_rel16" localSheetId="1" hidden="1">3</definedName>
    <definedName name="solver_rel16" localSheetId="2" hidden="1">3</definedName>
    <definedName name="solver_rel16" localSheetId="5" hidden="1">1</definedName>
    <definedName name="solver_rel17" localSheetId="1" hidden="1">1</definedName>
    <definedName name="solver_rel17" localSheetId="2" hidden="1">1</definedName>
    <definedName name="solver_rel17" localSheetId="5" hidden="1">3</definedName>
    <definedName name="solver_rel18" localSheetId="1" hidden="1">3</definedName>
    <definedName name="solver_rel18" localSheetId="2" hidden="1">1</definedName>
    <definedName name="solver_rel18" localSheetId="5" hidden="1">1</definedName>
    <definedName name="solver_rel19" localSheetId="1" hidden="1">1</definedName>
    <definedName name="solver_rel19" localSheetId="2" hidden="1">1</definedName>
    <definedName name="solver_rel19" localSheetId="5" hidden="1">1</definedName>
    <definedName name="solver_rel2" localSheetId="1" hidden="1">3</definedName>
    <definedName name="solver_rel2" localSheetId="2" hidden="1">2</definedName>
    <definedName name="solver_rel2" localSheetId="5" hidden="1">2</definedName>
    <definedName name="solver_rel2" localSheetId="0" hidden="1">3</definedName>
    <definedName name="solver_rel20" localSheetId="1" hidden="1">3</definedName>
    <definedName name="solver_rel21" localSheetId="1" hidden="1">1</definedName>
    <definedName name="solver_rel22" localSheetId="1" hidden="1">3</definedName>
    <definedName name="solver_rel23" localSheetId="1" hidden="1">3</definedName>
    <definedName name="solver_rel3" localSheetId="1" hidden="1">2</definedName>
    <definedName name="solver_rel3" localSheetId="2" hidden="1">3</definedName>
    <definedName name="solver_rel3" localSheetId="5" hidden="1">3</definedName>
    <definedName name="solver_rel3" localSheetId="0" hidden="1">3</definedName>
    <definedName name="solver_rel4" localSheetId="1" hidden="1">3</definedName>
    <definedName name="solver_rel4" localSheetId="2" hidden="1">3</definedName>
    <definedName name="solver_rel4" localSheetId="5" hidden="1">3</definedName>
    <definedName name="solver_rel4" localSheetId="0" hidden="1">3</definedName>
    <definedName name="solver_rel5" localSheetId="1" hidden="1">3</definedName>
    <definedName name="solver_rel5" localSheetId="2" hidden="1">1</definedName>
    <definedName name="solver_rel5" localSheetId="5" hidden="1">1</definedName>
    <definedName name="solver_rel5" localSheetId="0" hidden="1">3</definedName>
    <definedName name="solver_rel6" localSheetId="1" hidden="1">1</definedName>
    <definedName name="solver_rel6" localSheetId="2" hidden="1">3</definedName>
    <definedName name="solver_rel6" localSheetId="5" hidden="1">3</definedName>
    <definedName name="solver_rel6" localSheetId="0" hidden="1">3</definedName>
    <definedName name="solver_rel7" localSheetId="1" hidden="1">3</definedName>
    <definedName name="solver_rel7" localSheetId="2" hidden="1">1</definedName>
    <definedName name="solver_rel7" localSheetId="5" hidden="1">1</definedName>
    <definedName name="solver_rel7" localSheetId="0" hidden="1">2</definedName>
    <definedName name="solver_rel8" localSheetId="1" hidden="1">1</definedName>
    <definedName name="solver_rel8" localSheetId="2" hidden="1">3</definedName>
    <definedName name="solver_rel8" localSheetId="5" hidden="1">3</definedName>
    <definedName name="solver_rel8" localSheetId="0" hidden="1">2</definedName>
    <definedName name="solver_rel9" localSheetId="1" hidden="1">1</definedName>
    <definedName name="solver_rel9" localSheetId="2" hidden="1">1</definedName>
    <definedName name="solver_rel9" localSheetId="5" hidden="1">1</definedName>
    <definedName name="solver_rel9" localSheetId="0" hidden="1">2</definedName>
    <definedName name="solver_rhs1" localSheetId="1" hidden="1">'optimal 0.05'!$B$2</definedName>
    <definedName name="solver_rhs1" localSheetId="2" hidden="1">'optimal 0.1'!$B$12</definedName>
    <definedName name="solver_rhs1" localSheetId="5" hidden="1">'optimal 0.25'!$B$12</definedName>
    <definedName name="solver_rhs1" localSheetId="0" hidden="1">0.05</definedName>
    <definedName name="solver_rhs10" localSheetId="1" hidden="1">0.05</definedName>
    <definedName name="solver_rhs10" localSheetId="2" hidden="1">'optimal 0.1'!$B$14</definedName>
    <definedName name="solver_rhs10" localSheetId="5" hidden="1">'optimal 0.25'!$C$14</definedName>
    <definedName name="solver_rhs11" localSheetId="1" hidden="1">'optimal 0.05'!$C$20</definedName>
    <definedName name="solver_rhs11" localSheetId="2" hidden="1">'optimal 0.1'!$C$12</definedName>
    <definedName name="solver_rhs11" localSheetId="5" hidden="1">'optimal 0.25'!$B$14</definedName>
    <definedName name="solver_rhs12" localSheetId="1" hidden="1">'optimal 0.05'!$B$2</definedName>
    <definedName name="solver_rhs12" localSheetId="2" hidden="1">'optimal 0.1'!$C$37</definedName>
    <definedName name="solver_rhs12" localSheetId="5" hidden="1">'optimal 0.25'!$C$12</definedName>
    <definedName name="solver_rhs13" localSheetId="1" hidden="1">'optimal 0.05'!$C$2</definedName>
    <definedName name="solver_rhs13" localSheetId="2" hidden="1">'optimal 0.1'!$B$37</definedName>
    <definedName name="solver_rhs13" localSheetId="5" hidden="1">'optimal 0.25'!$C$37</definedName>
    <definedName name="solver_rhs14" localSheetId="1" hidden="1">'optimal 0.05'!$B$20</definedName>
    <definedName name="solver_rhs14" localSheetId="2" hidden="1">'optimal 0.1'!$B$20</definedName>
    <definedName name="solver_rhs14" localSheetId="5" hidden="1">'optimal 0.25'!$B$37</definedName>
    <definedName name="solver_rhs15" localSheetId="1" hidden="1">'optimal 0.05'!$B$37</definedName>
    <definedName name="solver_rhs15" localSheetId="2" hidden="1">'optimal 0.1'!$C$35</definedName>
    <definedName name="solver_rhs15" localSheetId="5" hidden="1">'optimal 0.25'!$B$20</definedName>
    <definedName name="solver_rhs16" localSheetId="1" hidden="1">'optimal 0.05'!$B$35</definedName>
    <definedName name="solver_rhs16" localSheetId="2" hidden="1">'optimal 0.1'!$B$2</definedName>
    <definedName name="solver_rhs16" localSheetId="5" hidden="1">'optimal 0.25'!$C$35</definedName>
    <definedName name="solver_rhs17" localSheetId="1" hidden="1">'optimal 0.05'!$C$35</definedName>
    <definedName name="solver_rhs17" localSheetId="2" hidden="1">'optimal 0.1'!$C$2</definedName>
    <definedName name="solver_rhs17" localSheetId="5" hidden="1">'optimal 0.25'!$B$2</definedName>
    <definedName name="solver_rhs18" localSheetId="1" hidden="1">'optimal 0.05'!$B$14</definedName>
    <definedName name="solver_rhs18" localSheetId="2" hidden="1">'optimal 0.1'!$C$20</definedName>
    <definedName name="solver_rhs18" localSheetId="5" hidden="1">'optimal 0.25'!$C$2</definedName>
    <definedName name="solver_rhs19" localSheetId="1" hidden="1">'optimal 0.05'!$C$37</definedName>
    <definedName name="solver_rhs19" localSheetId="2" hidden="1">0.1</definedName>
    <definedName name="solver_rhs19" localSheetId="5" hidden="1">'optimal 0.25'!$C$20</definedName>
    <definedName name="solver_rhs2" localSheetId="1" hidden="1">'optimal 0.05'!$B$7</definedName>
    <definedName name="solver_rhs2" localSheetId="2" hidden="1">1</definedName>
    <definedName name="solver_rhs2" localSheetId="5" hidden="1">1</definedName>
    <definedName name="solver_rhs2" localSheetId="0" hidden="1">0.05</definedName>
    <definedName name="solver_rhs20" localSheetId="1" hidden="1">'optimal 0.05'!$B$14</definedName>
    <definedName name="solver_rhs21" localSheetId="1" hidden="1">'optimal 0.05'!$C$14</definedName>
    <definedName name="solver_rhs22" localSheetId="1" hidden="1">'optimal 0.05'!$B$12</definedName>
    <definedName name="solver_rhs23" localSheetId="1" hidden="1">'optimal 0.05'!$B$12</definedName>
    <definedName name="solver_rhs3" localSheetId="1" hidden="1">1</definedName>
    <definedName name="solver_rhs3" localSheetId="2" hidden="1">'optimal 0.1'!$B$7</definedName>
    <definedName name="solver_rhs3" localSheetId="5" hidden="1">'optimal 0.25'!$B$7</definedName>
    <definedName name="solver_rhs3" localSheetId="0" hidden="1">0.05</definedName>
    <definedName name="solver_rhs4" localSheetId="1" hidden="1">'optimal 0.05'!$B$37</definedName>
    <definedName name="solver_rhs4" localSheetId="2" hidden="1">'optimal 0.1'!$B$42</definedName>
    <definedName name="solver_rhs4" localSheetId="5" hidden="1">'optimal 0.25'!$B$42</definedName>
    <definedName name="solver_rhs4" localSheetId="0" hidden="1">0.05</definedName>
    <definedName name="solver_rhs5" localSheetId="1" hidden="1">'optimal 0.05'!$B$7</definedName>
    <definedName name="solver_rhs5" localSheetId="2" hidden="1">'optimal 0.1'!$C$7</definedName>
    <definedName name="solver_rhs5" localSheetId="5" hidden="1">'optimal 0.25'!$C$7</definedName>
    <definedName name="solver_rhs5" localSheetId="0" hidden="1">0.05</definedName>
    <definedName name="solver_rhs6" localSheetId="1" hidden="1">'optimal 0.05'!$C$7</definedName>
    <definedName name="solver_rhs6" localSheetId="2" hidden="1">'optimal 0.1'!$B$35</definedName>
    <definedName name="solver_rhs6" localSheetId="5" hidden="1">'optimal 0.25'!$B$35</definedName>
    <definedName name="solver_rhs6" localSheetId="0" hidden="1">0.05</definedName>
    <definedName name="solver_rhs7" localSheetId="1" hidden="1">'optimal 0.05'!$B$42</definedName>
    <definedName name="solver_rhs7" localSheetId="2" hidden="1">'optimal 0.1'!$C$42</definedName>
    <definedName name="solver_rhs7" localSheetId="5" hidden="1">'optimal 0.25'!$C$42</definedName>
    <definedName name="solver_rhs7" localSheetId="0" hidden="1">1</definedName>
    <definedName name="solver_rhs8" localSheetId="1" hidden="1">'optimal 0.05'!$C$42</definedName>
    <definedName name="solver_rhs8" localSheetId="2" hidden="1">'optimal 0.1'!$B$14</definedName>
    <definedName name="solver_rhs8" localSheetId="5" hidden="1">'optimal 0.25'!$B$14</definedName>
    <definedName name="solver_rhs8" localSheetId="0" hidden="1">0.6</definedName>
    <definedName name="solver_rhs9" localSheetId="1" hidden="1">'optimal 0.05'!$C$12</definedName>
    <definedName name="solver_rhs9" localSheetId="2" hidden="1">'optimal 0.1'!$C$14</definedName>
    <definedName name="solver_rhs9" localSheetId="5" hidden="1">0.25</definedName>
    <definedName name="solver_rhs9" localSheetId="0" hidden="1">0.4</definedName>
    <definedName name="solver_rlx" localSheetId="1" hidden="1">2</definedName>
    <definedName name="solver_rlx" localSheetId="2" hidden="1">2</definedName>
    <definedName name="solver_rlx" localSheetId="5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5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5" hidden="1">1</definedName>
    <definedName name="solver_scl" localSheetId="0" hidden="1">2</definedName>
    <definedName name="solver_sho" localSheetId="1" hidden="1">2</definedName>
    <definedName name="solver_sho" localSheetId="2" hidden="1">2</definedName>
    <definedName name="solver_sho" localSheetId="5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5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5" hidden="1">2147483647</definedName>
    <definedName name="solver_tim" localSheetId="0" hidden="1">2147483647</definedName>
    <definedName name="solver_tol" localSheetId="1" hidden="1">0.01</definedName>
    <definedName name="solver_tol" localSheetId="2" hidden="1">0.01</definedName>
    <definedName name="solver_tol" localSheetId="5" hidden="1">0.01</definedName>
    <definedName name="solver_tol" localSheetId="0" hidden="1">0.01</definedName>
    <definedName name="solver_typ" localSheetId="1" hidden="1">1</definedName>
    <definedName name="solver_typ" localSheetId="2" hidden="1">1</definedName>
    <definedName name="solver_typ" localSheetId="7" hidden="1">1</definedName>
    <definedName name="solver_typ" localSheetId="5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7" hidden="1">0</definedName>
    <definedName name="solver_val" localSheetId="5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7" hidden="1">3</definedName>
    <definedName name="solver_ver" localSheetId="5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4" i="8" l="1"/>
  <c r="P35" i="8"/>
  <c r="U31" i="8"/>
  <c r="N24" i="8"/>
  <c r="U28" i="8"/>
  <c r="U29" i="8"/>
  <c r="U30" i="8"/>
  <c r="U32" i="8"/>
  <c r="U33" i="8"/>
  <c r="U34" i="8"/>
  <c r="U35" i="8"/>
  <c r="V35" i="8" s="1"/>
  <c r="U16" i="8"/>
  <c r="U17" i="8"/>
  <c r="U18" i="8"/>
  <c r="U19" i="8"/>
  <c r="U20" i="8"/>
  <c r="V20" i="8" s="1"/>
  <c r="U21" i="8"/>
  <c r="U22" i="8"/>
  <c r="U23" i="8"/>
  <c r="V23" i="8" s="1"/>
  <c r="U27" i="8"/>
  <c r="U15" i="8"/>
  <c r="T24" i="8"/>
  <c r="N11" i="8"/>
  <c r="N35" i="8"/>
  <c r="T36" i="8"/>
  <c r="P11" i="8"/>
  <c r="I47" i="8"/>
  <c r="O11" i="8"/>
  <c r="C6" i="9"/>
  <c r="P10" i="7" l="1"/>
  <c r="O10" i="7"/>
  <c r="N10" i="7"/>
  <c r="H47" i="8"/>
  <c r="J46" i="8"/>
  <c r="I46" i="8"/>
  <c r="J45" i="8"/>
  <c r="I45" i="8"/>
  <c r="J44" i="8"/>
  <c r="I44" i="8"/>
  <c r="J43" i="8"/>
  <c r="I43" i="8"/>
  <c r="J42" i="8"/>
  <c r="I42" i="8"/>
  <c r="G42" i="8"/>
  <c r="J41" i="8"/>
  <c r="I41" i="8"/>
  <c r="J40" i="8"/>
  <c r="I40" i="8"/>
  <c r="J39" i="8"/>
  <c r="I39" i="8"/>
  <c r="J38" i="8"/>
  <c r="I38" i="8"/>
  <c r="J37" i="8"/>
  <c r="I37" i="8"/>
  <c r="G37" i="8"/>
  <c r="J36" i="8"/>
  <c r="I36" i="8"/>
  <c r="J35" i="8"/>
  <c r="I35" i="8"/>
  <c r="G35" i="8"/>
  <c r="J34" i="8"/>
  <c r="I34" i="8"/>
  <c r="P33" i="8"/>
  <c r="J33" i="8"/>
  <c r="I33" i="8"/>
  <c r="P32" i="8"/>
  <c r="J32" i="8"/>
  <c r="I32" i="8"/>
  <c r="P31" i="8"/>
  <c r="J31" i="8"/>
  <c r="I31" i="8"/>
  <c r="P30" i="8"/>
  <c r="J30" i="8"/>
  <c r="I30" i="8"/>
  <c r="P29" i="8"/>
  <c r="J29" i="8"/>
  <c r="I29" i="8"/>
  <c r="P28" i="8"/>
  <c r="J28" i="8"/>
  <c r="I28" i="8"/>
  <c r="P27" i="8"/>
  <c r="J27" i="8"/>
  <c r="I27" i="8"/>
  <c r="P26" i="8"/>
  <c r="J26" i="8"/>
  <c r="I26" i="8"/>
  <c r="J25" i="8"/>
  <c r="I25" i="8"/>
  <c r="J24" i="8"/>
  <c r="I24" i="8"/>
  <c r="J23" i="8"/>
  <c r="I23" i="8"/>
  <c r="J22" i="8"/>
  <c r="I22" i="8"/>
  <c r="J21" i="8"/>
  <c r="I21" i="8"/>
  <c r="P20" i="8"/>
  <c r="J20" i="8"/>
  <c r="I20" i="8"/>
  <c r="G20" i="8"/>
  <c r="P19" i="8"/>
  <c r="J19" i="8"/>
  <c r="I19" i="8"/>
  <c r="P18" i="8"/>
  <c r="J18" i="8"/>
  <c r="I18" i="8"/>
  <c r="P17" i="8"/>
  <c r="J17" i="8"/>
  <c r="I17" i="8"/>
  <c r="P16" i="8"/>
  <c r="J16" i="8"/>
  <c r="I16" i="8"/>
  <c r="P15" i="8"/>
  <c r="P24" i="8" s="1"/>
  <c r="J15" i="8"/>
  <c r="I15" i="8"/>
  <c r="J14" i="8"/>
  <c r="I14" i="8"/>
  <c r="G14" i="8"/>
  <c r="J13" i="8"/>
  <c r="I13" i="8"/>
  <c r="J12" i="8"/>
  <c r="I12" i="8"/>
  <c r="G12" i="8"/>
  <c r="J11" i="8"/>
  <c r="I11" i="8"/>
  <c r="J10" i="8"/>
  <c r="I10" i="8"/>
  <c r="J9" i="8"/>
  <c r="I9" i="8"/>
  <c r="J8" i="8"/>
  <c r="I8" i="8"/>
  <c r="J7" i="8"/>
  <c r="I7" i="8"/>
  <c r="G7" i="8"/>
  <c r="J6" i="8"/>
  <c r="I6" i="8"/>
  <c r="J5" i="8"/>
  <c r="I5" i="8"/>
  <c r="J4" i="8"/>
  <c r="I4" i="8"/>
  <c r="J3" i="8"/>
  <c r="I3" i="8"/>
  <c r="J2" i="8"/>
  <c r="I2" i="8"/>
  <c r="G2" i="8"/>
  <c r="H47" i="7"/>
  <c r="J46" i="7"/>
  <c r="I46" i="7"/>
  <c r="J45" i="7"/>
  <c r="I45" i="7"/>
  <c r="J44" i="7"/>
  <c r="I44" i="7"/>
  <c r="J43" i="7"/>
  <c r="I43" i="7"/>
  <c r="J42" i="7"/>
  <c r="I42" i="7"/>
  <c r="G42" i="7"/>
  <c r="J41" i="7"/>
  <c r="I41" i="7"/>
  <c r="J40" i="7"/>
  <c r="I40" i="7"/>
  <c r="J39" i="7"/>
  <c r="I39" i="7"/>
  <c r="J38" i="7"/>
  <c r="I38" i="7"/>
  <c r="J37" i="7"/>
  <c r="I37" i="7"/>
  <c r="G37" i="7"/>
  <c r="J36" i="7"/>
  <c r="I36" i="7"/>
  <c r="J35" i="7"/>
  <c r="I35" i="7"/>
  <c r="G35" i="7"/>
  <c r="T34" i="7"/>
  <c r="N34" i="7"/>
  <c r="J34" i="7"/>
  <c r="I34" i="7"/>
  <c r="U33" i="7"/>
  <c r="V33" i="7" s="1"/>
  <c r="P33" i="7"/>
  <c r="J33" i="7"/>
  <c r="I33" i="7"/>
  <c r="U32" i="7"/>
  <c r="V32" i="7" s="1"/>
  <c r="P32" i="7"/>
  <c r="J32" i="7"/>
  <c r="I32" i="7"/>
  <c r="U31" i="7"/>
  <c r="V31" i="7" s="1"/>
  <c r="P31" i="7"/>
  <c r="J31" i="7"/>
  <c r="I31" i="7"/>
  <c r="U30" i="7"/>
  <c r="V30" i="7" s="1"/>
  <c r="P30" i="7"/>
  <c r="J30" i="7"/>
  <c r="I30" i="7"/>
  <c r="U29" i="7"/>
  <c r="V29" i="7" s="1"/>
  <c r="P29" i="7"/>
  <c r="J29" i="7"/>
  <c r="I29" i="7"/>
  <c r="U28" i="7"/>
  <c r="V28" i="7" s="1"/>
  <c r="P28" i="7"/>
  <c r="J28" i="7"/>
  <c r="I28" i="7"/>
  <c r="U27" i="7"/>
  <c r="V27" i="7" s="1"/>
  <c r="P27" i="7"/>
  <c r="P34" i="7" s="1"/>
  <c r="J27" i="7"/>
  <c r="I27" i="7"/>
  <c r="U26" i="7"/>
  <c r="V26" i="7" s="1"/>
  <c r="P26" i="7"/>
  <c r="J26" i="7"/>
  <c r="I26" i="7"/>
  <c r="J25" i="7"/>
  <c r="I25" i="7"/>
  <c r="J24" i="7"/>
  <c r="I24" i="7"/>
  <c r="T23" i="7"/>
  <c r="N23" i="7"/>
  <c r="J23" i="7"/>
  <c r="I23" i="7"/>
  <c r="U22" i="7"/>
  <c r="V22" i="7" s="1"/>
  <c r="P22" i="7"/>
  <c r="J22" i="7"/>
  <c r="I22" i="7"/>
  <c r="U21" i="7"/>
  <c r="V21" i="7" s="1"/>
  <c r="P21" i="7"/>
  <c r="J21" i="7"/>
  <c r="I21" i="7"/>
  <c r="U20" i="7"/>
  <c r="V20" i="7" s="1"/>
  <c r="P20" i="7"/>
  <c r="J20" i="7"/>
  <c r="I20" i="7"/>
  <c r="G20" i="7"/>
  <c r="U19" i="7"/>
  <c r="V19" i="7" s="1"/>
  <c r="P19" i="7"/>
  <c r="J19" i="7"/>
  <c r="I19" i="7"/>
  <c r="U18" i="7"/>
  <c r="V18" i="7" s="1"/>
  <c r="P18" i="7"/>
  <c r="J18" i="7"/>
  <c r="I18" i="7"/>
  <c r="U17" i="7"/>
  <c r="V17" i="7" s="1"/>
  <c r="P17" i="7"/>
  <c r="J17" i="7"/>
  <c r="I17" i="7"/>
  <c r="U16" i="7"/>
  <c r="V16" i="7" s="1"/>
  <c r="P16" i="7"/>
  <c r="J16" i="7"/>
  <c r="I16" i="7"/>
  <c r="U15" i="7"/>
  <c r="V15" i="7" s="1"/>
  <c r="P15" i="7"/>
  <c r="P23" i="7" s="1"/>
  <c r="J15" i="7"/>
  <c r="I15" i="7"/>
  <c r="J14" i="7"/>
  <c r="I14" i="7"/>
  <c r="G14" i="7"/>
  <c r="J13" i="7"/>
  <c r="I13" i="7"/>
  <c r="J12" i="7"/>
  <c r="I12" i="7"/>
  <c r="G12" i="7"/>
  <c r="J11" i="7"/>
  <c r="I11" i="7"/>
  <c r="J10" i="7"/>
  <c r="I10" i="7"/>
  <c r="J9" i="7"/>
  <c r="I9" i="7"/>
  <c r="J8" i="7"/>
  <c r="I8" i="7"/>
  <c r="J7" i="7"/>
  <c r="I7" i="7"/>
  <c r="G7" i="7"/>
  <c r="J6" i="7"/>
  <c r="I6" i="7"/>
  <c r="J5" i="7"/>
  <c r="I5" i="7"/>
  <c r="J4" i="7"/>
  <c r="I4" i="7"/>
  <c r="J3" i="7"/>
  <c r="I3" i="7"/>
  <c r="J2" i="7"/>
  <c r="I2" i="7"/>
  <c r="G2" i="7"/>
  <c r="U31" i="3"/>
  <c r="U19" i="3"/>
  <c r="U19" i="2"/>
  <c r="U31" i="2"/>
  <c r="U26" i="1"/>
  <c r="V26" i="1" s="1"/>
  <c r="U16" i="1"/>
  <c r="V16" i="1" s="1"/>
  <c r="U17" i="1"/>
  <c r="V17" i="1" s="1"/>
  <c r="U18" i="1"/>
  <c r="V18" i="1" s="1"/>
  <c r="U19" i="1"/>
  <c r="V19" i="1" s="1"/>
  <c r="U20" i="1"/>
  <c r="V20" i="1" s="1"/>
  <c r="U21" i="1"/>
  <c r="V21" i="1" s="1"/>
  <c r="U22" i="1"/>
  <c r="V22" i="1" s="1"/>
  <c r="U15" i="1"/>
  <c r="V15" i="1" s="1"/>
  <c r="T35" i="3"/>
  <c r="T23" i="3"/>
  <c r="T37" i="2"/>
  <c r="T25" i="2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2" i="4"/>
  <c r="K2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2" i="4"/>
  <c r="K12" i="4" s="1"/>
  <c r="I29" i="4"/>
  <c r="I19" i="4"/>
  <c r="U27" i="1"/>
  <c r="V27" i="1" s="1"/>
  <c r="U28" i="1"/>
  <c r="V28" i="1" s="1"/>
  <c r="U29" i="1"/>
  <c r="V29" i="1" s="1"/>
  <c r="U30" i="1"/>
  <c r="V30" i="1" s="1"/>
  <c r="U31" i="1"/>
  <c r="V31" i="1" s="1"/>
  <c r="U32" i="1"/>
  <c r="V32" i="1" s="1"/>
  <c r="U33" i="1"/>
  <c r="V33" i="1" s="1"/>
  <c r="T34" i="1"/>
  <c r="T23" i="1"/>
  <c r="G3" i="4"/>
  <c r="G2" i="4"/>
  <c r="E27" i="4"/>
  <c r="C29" i="4"/>
  <c r="E28" i="4"/>
  <c r="E26" i="4"/>
  <c r="E25" i="4"/>
  <c r="E24" i="4"/>
  <c r="E23" i="4"/>
  <c r="E22" i="4"/>
  <c r="C19" i="4"/>
  <c r="E18" i="4"/>
  <c r="E17" i="4"/>
  <c r="E16" i="4"/>
  <c r="E15" i="4"/>
  <c r="E14" i="4"/>
  <c r="E13" i="4"/>
  <c r="E12" i="4"/>
  <c r="C9" i="4"/>
  <c r="E8" i="4"/>
  <c r="E7" i="4"/>
  <c r="E6" i="4"/>
  <c r="E5" i="4"/>
  <c r="E4" i="4"/>
  <c r="E3" i="4"/>
  <c r="E2" i="4"/>
  <c r="N34" i="1"/>
  <c r="P33" i="1"/>
  <c r="P31" i="1"/>
  <c r="P30" i="1"/>
  <c r="P29" i="1"/>
  <c r="P28" i="1"/>
  <c r="P27" i="1"/>
  <c r="P26" i="1"/>
  <c r="N37" i="2"/>
  <c r="P36" i="2"/>
  <c r="P35" i="2"/>
  <c r="P34" i="2"/>
  <c r="P33" i="2"/>
  <c r="P32" i="2"/>
  <c r="P31" i="2"/>
  <c r="P30" i="2"/>
  <c r="P29" i="2"/>
  <c r="P28" i="2"/>
  <c r="N35" i="3"/>
  <c r="P34" i="3"/>
  <c r="P33" i="3"/>
  <c r="P32" i="3"/>
  <c r="P31" i="3"/>
  <c r="P30" i="3"/>
  <c r="P29" i="3"/>
  <c r="P28" i="3"/>
  <c r="P27" i="3"/>
  <c r="P26" i="3"/>
  <c r="P20" i="3"/>
  <c r="P21" i="3"/>
  <c r="P22" i="3"/>
  <c r="N23" i="3"/>
  <c r="P19" i="3"/>
  <c r="P18" i="3"/>
  <c r="P17" i="3"/>
  <c r="P16" i="3"/>
  <c r="P15" i="3"/>
  <c r="P14" i="3"/>
  <c r="P20" i="2"/>
  <c r="P21" i="2"/>
  <c r="P22" i="2"/>
  <c r="P23" i="2"/>
  <c r="P24" i="2"/>
  <c r="N25" i="2"/>
  <c r="P19" i="2"/>
  <c r="P18" i="2"/>
  <c r="P17" i="2"/>
  <c r="P16" i="2"/>
  <c r="P16" i="1"/>
  <c r="P17" i="1"/>
  <c r="P18" i="1"/>
  <c r="P19" i="1"/>
  <c r="P20" i="1"/>
  <c r="P22" i="1"/>
  <c r="P15" i="1"/>
  <c r="N23" i="1"/>
  <c r="P11" i="3"/>
  <c r="O11" i="3"/>
  <c r="N11" i="3"/>
  <c r="O11" i="2"/>
  <c r="P11" i="2"/>
  <c r="N11" i="2"/>
  <c r="O10" i="1"/>
  <c r="P10" i="1"/>
  <c r="N10" i="1"/>
  <c r="I16" i="1"/>
  <c r="J16" i="1"/>
  <c r="H47" i="3"/>
  <c r="J46" i="3"/>
  <c r="I46" i="3"/>
  <c r="J45" i="3"/>
  <c r="I45" i="3"/>
  <c r="J44" i="3"/>
  <c r="I44" i="3"/>
  <c r="J43" i="3"/>
  <c r="I43" i="3"/>
  <c r="J42" i="3"/>
  <c r="I42" i="3"/>
  <c r="G42" i="3"/>
  <c r="J41" i="3"/>
  <c r="I41" i="3"/>
  <c r="J40" i="3"/>
  <c r="I40" i="3"/>
  <c r="J39" i="3"/>
  <c r="I39" i="3"/>
  <c r="J38" i="3"/>
  <c r="I38" i="3"/>
  <c r="J37" i="3"/>
  <c r="I37" i="3"/>
  <c r="G37" i="3"/>
  <c r="J36" i="3"/>
  <c r="I36" i="3"/>
  <c r="J35" i="3"/>
  <c r="I35" i="3"/>
  <c r="G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G20" i="3"/>
  <c r="J19" i="3"/>
  <c r="I19" i="3"/>
  <c r="J18" i="3"/>
  <c r="I18" i="3"/>
  <c r="J17" i="3"/>
  <c r="I17" i="3"/>
  <c r="J16" i="3"/>
  <c r="I16" i="3"/>
  <c r="J15" i="3"/>
  <c r="I15" i="3"/>
  <c r="J14" i="3"/>
  <c r="I14" i="3"/>
  <c r="G14" i="3"/>
  <c r="J13" i="3"/>
  <c r="I13" i="3"/>
  <c r="J12" i="3"/>
  <c r="I12" i="3"/>
  <c r="G12" i="3"/>
  <c r="J11" i="3"/>
  <c r="I11" i="3"/>
  <c r="J10" i="3"/>
  <c r="I10" i="3"/>
  <c r="J9" i="3"/>
  <c r="I9" i="3"/>
  <c r="J8" i="3"/>
  <c r="I8" i="3"/>
  <c r="J7" i="3"/>
  <c r="I7" i="3"/>
  <c r="G7" i="3"/>
  <c r="J6" i="3"/>
  <c r="I6" i="3"/>
  <c r="J5" i="3"/>
  <c r="I5" i="3"/>
  <c r="J4" i="3"/>
  <c r="I4" i="3"/>
  <c r="J3" i="3"/>
  <c r="I3" i="3"/>
  <c r="J2" i="3"/>
  <c r="I2" i="3"/>
  <c r="G2" i="3"/>
  <c r="G2" i="2"/>
  <c r="I2" i="2"/>
  <c r="J2" i="2"/>
  <c r="I3" i="2"/>
  <c r="J3" i="2"/>
  <c r="I4" i="2"/>
  <c r="I47" i="2" s="1"/>
  <c r="J4" i="2"/>
  <c r="J47" i="2" s="1"/>
  <c r="I5" i="2"/>
  <c r="J5" i="2"/>
  <c r="I6" i="2"/>
  <c r="J6" i="2"/>
  <c r="G7" i="2"/>
  <c r="I7" i="2"/>
  <c r="J7" i="2"/>
  <c r="I8" i="2"/>
  <c r="J8" i="2"/>
  <c r="I9" i="2"/>
  <c r="J9" i="2"/>
  <c r="I10" i="2"/>
  <c r="J10" i="2"/>
  <c r="I11" i="2"/>
  <c r="J11" i="2"/>
  <c r="G12" i="2"/>
  <c r="G47" i="2" s="1"/>
  <c r="I12" i="2"/>
  <c r="J12" i="2"/>
  <c r="I13" i="2"/>
  <c r="J13" i="2"/>
  <c r="G14" i="2"/>
  <c r="I14" i="2"/>
  <c r="J14" i="2"/>
  <c r="I15" i="2"/>
  <c r="J15" i="2"/>
  <c r="I16" i="2"/>
  <c r="J16" i="2"/>
  <c r="I17" i="2"/>
  <c r="J17" i="2"/>
  <c r="I18" i="2"/>
  <c r="J18" i="2"/>
  <c r="I19" i="2"/>
  <c r="J19" i="2"/>
  <c r="G20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G35" i="2"/>
  <c r="I35" i="2"/>
  <c r="J35" i="2"/>
  <c r="I36" i="2"/>
  <c r="J36" i="2"/>
  <c r="G37" i="2"/>
  <c r="I37" i="2"/>
  <c r="J37" i="2"/>
  <c r="I38" i="2"/>
  <c r="J38" i="2"/>
  <c r="I39" i="2"/>
  <c r="J39" i="2"/>
  <c r="I40" i="2"/>
  <c r="J40" i="2"/>
  <c r="I41" i="2"/>
  <c r="J41" i="2"/>
  <c r="G42" i="2"/>
  <c r="I42" i="2"/>
  <c r="J42" i="2"/>
  <c r="I43" i="2"/>
  <c r="J43" i="2"/>
  <c r="I44" i="2"/>
  <c r="J44" i="2"/>
  <c r="I45" i="2"/>
  <c r="J45" i="2"/>
  <c r="I46" i="2"/>
  <c r="J46" i="2"/>
  <c r="H47" i="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2" i="1"/>
  <c r="V17" i="8" l="1"/>
  <c r="V31" i="3"/>
  <c r="U29" i="3"/>
  <c r="V29" i="3" s="1"/>
  <c r="V29" i="8"/>
  <c r="U17" i="3"/>
  <c r="V17" i="3" s="1"/>
  <c r="G47" i="7"/>
  <c r="I47" i="7"/>
  <c r="J47" i="7"/>
  <c r="J47" i="8"/>
  <c r="G47" i="8"/>
  <c r="V23" i="7"/>
  <c r="V34" i="7"/>
  <c r="U35" i="2"/>
  <c r="U36" i="2"/>
  <c r="U34" i="2"/>
  <c r="U32" i="2"/>
  <c r="U33" i="2"/>
  <c r="U30" i="3" s="1"/>
  <c r="V30" i="3" s="1"/>
  <c r="V31" i="2"/>
  <c r="U30" i="2"/>
  <c r="U29" i="2"/>
  <c r="V27" i="8" s="1"/>
  <c r="U28" i="2"/>
  <c r="U22" i="2"/>
  <c r="V19" i="8" s="1"/>
  <c r="U21" i="2"/>
  <c r="U18" i="3" s="1"/>
  <c r="U24" i="2"/>
  <c r="V22" i="8" s="1"/>
  <c r="U23" i="2"/>
  <c r="V21" i="8" s="1"/>
  <c r="U18" i="2"/>
  <c r="V16" i="8" s="1"/>
  <c r="U20" i="2"/>
  <c r="V18" i="8" s="1"/>
  <c r="U17" i="2"/>
  <c r="V15" i="8" s="1"/>
  <c r="V19" i="2"/>
  <c r="U16" i="2"/>
  <c r="U14" i="3" s="1"/>
  <c r="V14" i="3" s="1"/>
  <c r="K29" i="4"/>
  <c r="K19" i="4"/>
  <c r="V34" i="1"/>
  <c r="V23" i="1"/>
  <c r="E29" i="4"/>
  <c r="E19" i="4"/>
  <c r="E9" i="4"/>
  <c r="P35" i="3"/>
  <c r="P37" i="2"/>
  <c r="P23" i="3"/>
  <c r="G47" i="3"/>
  <c r="I47" i="3"/>
  <c r="J47" i="3"/>
  <c r="P25" i="2"/>
  <c r="G35" i="1"/>
  <c r="G3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H47" i="1"/>
  <c r="G42" i="1"/>
  <c r="G20" i="1"/>
  <c r="G14" i="1"/>
  <c r="G12" i="1"/>
  <c r="G7" i="1"/>
  <c r="G2" i="1"/>
  <c r="V24" i="8" l="1"/>
  <c r="D5" i="9"/>
  <c r="V31" i="8"/>
  <c r="V33" i="8"/>
  <c r="V32" i="2"/>
  <c r="V30" i="8"/>
  <c r="V35" i="2"/>
  <c r="U34" i="3"/>
  <c r="V34" i="3" s="1"/>
  <c r="V34" i="8"/>
  <c r="U33" i="3"/>
  <c r="V33" i="3" s="1"/>
  <c r="U32" i="3"/>
  <c r="V32" i="3" s="1"/>
  <c r="V34" i="2"/>
  <c r="V36" i="2"/>
  <c r="V33" i="2"/>
  <c r="V29" i="2"/>
  <c r="U27" i="3"/>
  <c r="V27" i="3" s="1"/>
  <c r="V30" i="2"/>
  <c r="U28" i="3"/>
  <c r="V28" i="3" s="1"/>
  <c r="V28" i="2"/>
  <c r="U26" i="3"/>
  <c r="V26" i="3" s="1"/>
  <c r="V17" i="2"/>
  <c r="U15" i="3"/>
  <c r="V15" i="3" s="1"/>
  <c r="V21" i="2"/>
  <c r="V19" i="3"/>
  <c r="V20" i="2"/>
  <c r="V18" i="3"/>
  <c r="V23" i="2"/>
  <c r="U21" i="3"/>
  <c r="V21" i="3" s="1"/>
  <c r="V22" i="2"/>
  <c r="U20" i="3"/>
  <c r="V20" i="3" s="1"/>
  <c r="V18" i="2"/>
  <c r="U16" i="3"/>
  <c r="V16" i="3" s="1"/>
  <c r="V24" i="2"/>
  <c r="U22" i="3"/>
  <c r="V22" i="3" s="1"/>
  <c r="J47" i="1"/>
  <c r="I47" i="1"/>
  <c r="G47" i="1"/>
  <c r="V28" i="8" l="1"/>
  <c r="V32" i="8"/>
  <c r="V37" i="2"/>
  <c r="V35" i="3"/>
  <c r="V23" i="3"/>
  <c r="P21" i="1"/>
  <c r="P23" i="1" s="1"/>
  <c r="P32" i="1"/>
  <c r="P34" i="1" s="1"/>
  <c r="V16" i="2"/>
  <c r="V25" i="2" s="1"/>
  <c r="V36" i="8" l="1"/>
</calcChain>
</file>

<file path=xl/sharedStrings.xml><?xml version="1.0" encoding="utf-8"?>
<sst xmlns="http://schemas.openxmlformats.org/spreadsheetml/2006/main" count="1042" uniqueCount="108">
  <si>
    <t>Asset Class</t>
    <phoneticPr fontId="1" type="noConversion"/>
  </si>
  <si>
    <t>Name</t>
    <phoneticPr fontId="1" type="noConversion"/>
  </si>
  <si>
    <t>Exp Return</t>
    <phoneticPr fontId="1" type="noConversion"/>
  </si>
  <si>
    <t>Range.min</t>
    <phoneticPr fontId="1" type="noConversion"/>
  </si>
  <si>
    <t>Range Max</t>
    <phoneticPr fontId="1" type="noConversion"/>
  </si>
  <si>
    <t>SPY</t>
    <phoneticPr fontId="1" type="noConversion"/>
  </si>
  <si>
    <t>IVV</t>
    <phoneticPr fontId="1" type="noConversion"/>
  </si>
  <si>
    <t>VTI</t>
    <phoneticPr fontId="1" type="noConversion"/>
  </si>
  <si>
    <t>VOO</t>
    <phoneticPr fontId="1" type="noConversion"/>
  </si>
  <si>
    <t>QQQ</t>
    <phoneticPr fontId="1" type="noConversion"/>
  </si>
  <si>
    <t>US Equity</t>
    <phoneticPr fontId="1" type="noConversion"/>
  </si>
  <si>
    <t>Global Equity</t>
    <phoneticPr fontId="1" type="noConversion"/>
  </si>
  <si>
    <t>PTNQ</t>
    <phoneticPr fontId="1" type="noConversion"/>
  </si>
  <si>
    <t>SKYY</t>
    <phoneticPr fontId="1" type="noConversion"/>
  </si>
  <si>
    <t>IXN</t>
    <phoneticPr fontId="1" type="noConversion"/>
  </si>
  <si>
    <t>SPYX</t>
    <phoneticPr fontId="1" type="noConversion"/>
  </si>
  <si>
    <t>FDIS</t>
    <phoneticPr fontId="1" type="noConversion"/>
  </si>
  <si>
    <t>Private Equity</t>
    <phoneticPr fontId="1" type="noConversion"/>
  </si>
  <si>
    <t>PSP</t>
    <phoneticPr fontId="1" type="noConversion"/>
  </si>
  <si>
    <t>PEX</t>
    <phoneticPr fontId="1" type="noConversion"/>
  </si>
  <si>
    <t>Hedge Fund</t>
    <phoneticPr fontId="1" type="noConversion"/>
  </si>
  <si>
    <t>QAI</t>
    <phoneticPr fontId="1" type="noConversion"/>
  </si>
  <si>
    <t>MNA</t>
    <phoneticPr fontId="1" type="noConversion"/>
  </si>
  <si>
    <t>FVC</t>
    <phoneticPr fontId="1" type="noConversion"/>
  </si>
  <si>
    <t>PUTW</t>
    <phoneticPr fontId="1" type="noConversion"/>
  </si>
  <si>
    <t>WTMF</t>
    <phoneticPr fontId="1" type="noConversion"/>
  </si>
  <si>
    <t>GMOM</t>
    <phoneticPr fontId="1" type="noConversion"/>
  </si>
  <si>
    <t>AGG</t>
    <phoneticPr fontId="1" type="noConversion"/>
  </si>
  <si>
    <t>TMF</t>
    <phoneticPr fontId="1" type="noConversion"/>
  </si>
  <si>
    <t>ICVT</t>
    <phoneticPr fontId="1" type="noConversion"/>
  </si>
  <si>
    <t>LKOR</t>
    <phoneticPr fontId="1" type="noConversion"/>
  </si>
  <si>
    <t>SPLB</t>
    <phoneticPr fontId="1" type="noConversion"/>
  </si>
  <si>
    <t>FLTR</t>
    <phoneticPr fontId="1" type="noConversion"/>
  </si>
  <si>
    <t>TIP</t>
    <phoneticPr fontId="1" type="noConversion"/>
  </si>
  <si>
    <t>SCHP</t>
    <phoneticPr fontId="1" type="noConversion"/>
  </si>
  <si>
    <t>VTIP</t>
    <phoneticPr fontId="1" type="noConversion"/>
  </si>
  <si>
    <t>STIP</t>
    <phoneticPr fontId="1" type="noConversion"/>
  </si>
  <si>
    <t>Money Market</t>
    <phoneticPr fontId="1" type="noConversion"/>
  </si>
  <si>
    <t>SHV</t>
    <phoneticPr fontId="1" type="noConversion"/>
  </si>
  <si>
    <t>BIL</t>
    <phoneticPr fontId="1" type="noConversion"/>
  </si>
  <si>
    <t>GURU</t>
    <phoneticPr fontId="1" type="noConversion"/>
  </si>
  <si>
    <t>MRGR</t>
    <phoneticPr fontId="1" type="noConversion"/>
  </si>
  <si>
    <t>FTLS</t>
    <phoneticPr fontId="1" type="noConversion"/>
  </si>
  <si>
    <t>Real Estate</t>
    <phoneticPr fontId="1" type="noConversion"/>
  </si>
  <si>
    <t>VNQ</t>
    <phoneticPr fontId="1" type="noConversion"/>
  </si>
  <si>
    <t>REET</t>
    <phoneticPr fontId="1" type="noConversion"/>
  </si>
  <si>
    <t>TAO</t>
    <phoneticPr fontId="1" type="noConversion"/>
  </si>
  <si>
    <t>FREL</t>
    <phoneticPr fontId="1" type="noConversion"/>
  </si>
  <si>
    <t>SRET</t>
    <phoneticPr fontId="1" type="noConversion"/>
  </si>
  <si>
    <t>Natural Resources</t>
    <phoneticPr fontId="1" type="noConversion"/>
  </si>
  <si>
    <t>GNR</t>
    <phoneticPr fontId="1" type="noConversion"/>
  </si>
  <si>
    <t>GUNR</t>
    <phoneticPr fontId="1" type="noConversion"/>
  </si>
  <si>
    <t xml:space="preserve">IGE </t>
    <phoneticPr fontId="1" type="noConversion"/>
  </si>
  <si>
    <t>NANR</t>
    <phoneticPr fontId="1" type="noConversion"/>
  </si>
  <si>
    <t>GRES</t>
    <phoneticPr fontId="1" type="noConversion"/>
  </si>
  <si>
    <t>TIPS/Bonds/
Absolute Retutn</t>
    <phoneticPr fontId="1" type="noConversion"/>
  </si>
  <si>
    <t xml:space="preserve"> Optimal Weight</t>
    <phoneticPr fontId="1" type="noConversion"/>
  </si>
  <si>
    <t>Optimal Weights.Detailed</t>
    <phoneticPr fontId="1" type="noConversion"/>
  </si>
  <si>
    <t>Sum</t>
    <phoneticPr fontId="1" type="noConversion"/>
  </si>
  <si>
    <t>Optimal Return.Detailed</t>
    <phoneticPr fontId="1" type="noConversion"/>
  </si>
  <si>
    <t>Optimal Risk.Detailed</t>
    <phoneticPr fontId="1" type="noConversion"/>
  </si>
  <si>
    <t>Exp std</t>
    <phoneticPr fontId="1" type="noConversion"/>
  </si>
  <si>
    <t>Class</t>
    <phoneticPr fontId="1" type="noConversion"/>
  </si>
  <si>
    <t xml:space="preserve"> Weight</t>
    <phoneticPr fontId="1" type="noConversion"/>
  </si>
  <si>
    <t>Risk</t>
    <phoneticPr fontId="1" type="noConversion"/>
  </si>
  <si>
    <t xml:space="preserve"> Return</t>
    <phoneticPr fontId="1" type="noConversion"/>
  </si>
  <si>
    <t>SUM</t>
    <phoneticPr fontId="1" type="noConversion"/>
  </si>
  <si>
    <t>Period 1</t>
    <phoneticPr fontId="1" type="noConversion"/>
  </si>
  <si>
    <t>Return Rate</t>
    <phoneticPr fontId="1" type="noConversion"/>
  </si>
  <si>
    <t>Return</t>
    <phoneticPr fontId="1" type="noConversion"/>
  </si>
  <si>
    <t>Bond</t>
    <phoneticPr fontId="1" type="noConversion"/>
  </si>
  <si>
    <t>^IRX</t>
    <phoneticPr fontId="1" type="noConversion"/>
  </si>
  <si>
    <t>^FVX</t>
    <phoneticPr fontId="1" type="noConversion"/>
  </si>
  <si>
    <t>^TNX</t>
    <phoneticPr fontId="1" type="noConversion"/>
  </si>
  <si>
    <t>^TYX</t>
    <phoneticPr fontId="1" type="noConversion"/>
  </si>
  <si>
    <t>Depression</t>
    <phoneticPr fontId="1" type="noConversion"/>
  </si>
  <si>
    <t>Period 1 Adjust</t>
    <phoneticPr fontId="1" type="noConversion"/>
  </si>
  <si>
    <t>Traditional</t>
    <phoneticPr fontId="1" type="noConversion"/>
  </si>
  <si>
    <t>TIPS/Bonds/
Absolute Return</t>
    <phoneticPr fontId="1" type="noConversion"/>
  </si>
  <si>
    <t>0.1</t>
    <phoneticPr fontId="1" type="noConversion"/>
  </si>
  <si>
    <t>0.2</t>
    <phoneticPr fontId="1" type="noConversion"/>
  </si>
  <si>
    <t>0.25</t>
    <phoneticPr fontId="1" type="noConversion"/>
  </si>
  <si>
    <t>Range.Max</t>
    <phoneticPr fontId="1" type="noConversion"/>
  </si>
  <si>
    <t>Range.Min</t>
    <phoneticPr fontId="1" type="noConversion"/>
  </si>
  <si>
    <t>Symbol</t>
    <phoneticPr fontId="1" type="noConversion"/>
  </si>
  <si>
    <t>Treasury Yield 30 Years</t>
    <phoneticPr fontId="1" type="noConversion"/>
  </si>
  <si>
    <t>^GSPC</t>
    <phoneticPr fontId="1" type="noConversion"/>
  </si>
  <si>
    <t>^DJI</t>
    <phoneticPr fontId="1" type="noConversion"/>
  </si>
  <si>
    <t>I^XIC</t>
    <phoneticPr fontId="1" type="noConversion"/>
  </si>
  <si>
    <t>13 Week Treasury Bill</t>
    <phoneticPr fontId="1" type="noConversion"/>
  </si>
  <si>
    <t>Treasury Yield 5 Years</t>
    <phoneticPr fontId="1" type="noConversion"/>
  </si>
  <si>
    <t>Treasury Yield 10 Years</t>
    <phoneticPr fontId="1" type="noConversion"/>
  </si>
  <si>
    <t xml:space="preserve">NASDAQ Composite </t>
    <phoneticPr fontId="1" type="noConversion"/>
  </si>
  <si>
    <t>Dow Jones Industrial Average</t>
    <phoneticPr fontId="1" type="noConversion"/>
  </si>
  <si>
    <t xml:space="preserve">S&amp;P 500 </t>
    <phoneticPr fontId="1" type="noConversion"/>
  </si>
  <si>
    <t>^IXIC</t>
    <phoneticPr fontId="1" type="noConversion"/>
  </si>
  <si>
    <t>Ticker</t>
    <phoneticPr fontId="1" type="noConversion"/>
  </si>
  <si>
    <t>Actual Return</t>
    <phoneticPr fontId="1" type="noConversion"/>
  </si>
  <si>
    <t>Weighted Return</t>
    <phoneticPr fontId="1" type="noConversion"/>
  </si>
  <si>
    <t>Real Return</t>
    <phoneticPr fontId="1" type="noConversion"/>
  </si>
  <si>
    <t>TIPS/Bonds/
Absolute Return</t>
  </si>
  <si>
    <t xml:space="preserve"> Exp. Return</t>
    <phoneticPr fontId="1" type="noConversion"/>
  </si>
  <si>
    <t>Actual Return Prosperity</t>
    <phoneticPr fontId="1" type="noConversion"/>
  </si>
  <si>
    <t>Expected Return</t>
    <phoneticPr fontId="1" type="noConversion"/>
  </si>
  <si>
    <t>Actual Return Depression</t>
    <phoneticPr fontId="1" type="noConversion"/>
  </si>
  <si>
    <t>Adjusted Return Prosperity</t>
    <phoneticPr fontId="1" type="noConversion"/>
  </si>
  <si>
    <t>Adjusted Return Depression</t>
    <phoneticPr fontId="1" type="noConversion"/>
  </si>
  <si>
    <t>Return Classes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</si>
</sst>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2" tint="-0.749992370372631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rgb="FFC000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18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2" fillId="3" borderId="5" xfId="1" applyNumberFormat="1" applyFont="1" applyFill="1" applyBorder="1" applyAlignment="1">
      <alignment horizontal="center" vertical="center"/>
    </xf>
    <xf numFmtId="9" fontId="2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10" fontId="0" fillId="0" borderId="2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10" fontId="0" fillId="0" borderId="0" xfId="1" applyNumberFormat="1" applyFont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10" fontId="0" fillId="0" borderId="3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10" fontId="0" fillId="0" borderId="15" xfId="1" applyNumberFormat="1" applyFont="1" applyBorder="1" applyAlignment="1">
      <alignment horizontal="center" vertical="center"/>
    </xf>
    <xf numFmtId="10" fontId="0" fillId="0" borderId="16" xfId="1" applyNumberFormat="1" applyFont="1" applyBorder="1" applyAlignment="1">
      <alignment horizontal="center" vertical="center"/>
    </xf>
    <xf numFmtId="10" fontId="0" fillId="0" borderId="17" xfId="1" applyNumberFormat="1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9" fontId="0" fillId="6" borderId="14" xfId="1" applyFont="1" applyFill="1" applyBorder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10" fontId="0" fillId="6" borderId="14" xfId="1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4" xfId="1" applyFont="1" applyBorder="1" applyAlignment="1">
      <alignment vertical="center"/>
    </xf>
    <xf numFmtId="9" fontId="0" fillId="0" borderId="3" xfId="1" applyFont="1" applyBorder="1" applyAlignment="1">
      <alignment vertical="center"/>
    </xf>
    <xf numFmtId="9" fontId="0" fillId="0" borderId="9" xfId="1" applyFont="1" applyBorder="1" applyAlignment="1">
      <alignment vertical="center"/>
    </xf>
    <xf numFmtId="9" fontId="0" fillId="0" borderId="8" xfId="1" applyFont="1" applyBorder="1" applyAlignment="1">
      <alignment vertical="center"/>
    </xf>
    <xf numFmtId="9" fontId="0" fillId="0" borderId="0" xfId="1" applyFont="1" applyBorder="1" applyAlignment="1">
      <alignment vertical="center"/>
    </xf>
    <xf numFmtId="9" fontId="0" fillId="0" borderId="7" xfId="1" applyFont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9" fontId="0" fillId="0" borderId="2" xfId="1" applyFont="1" applyBorder="1" applyAlignment="1">
      <alignment vertical="center"/>
    </xf>
    <xf numFmtId="9" fontId="0" fillId="0" borderId="6" xfId="1" applyFont="1" applyBorder="1" applyAlignment="1">
      <alignment vertical="center"/>
    </xf>
    <xf numFmtId="0" fontId="0" fillId="2" borderId="4" xfId="0" applyFill="1" applyBorder="1" applyAlignment="1">
      <alignment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0" fillId="2" borderId="20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21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9" fontId="0" fillId="0" borderId="24" xfId="1" applyFont="1" applyBorder="1" applyAlignment="1">
      <alignment vertical="center"/>
    </xf>
    <xf numFmtId="9" fontId="0" fillId="0" borderId="25" xfId="1" applyFont="1" applyBorder="1" applyAlignment="1">
      <alignment vertical="center"/>
    </xf>
    <xf numFmtId="9" fontId="0" fillId="0" borderId="23" xfId="1" applyFont="1" applyBorder="1" applyAlignment="1">
      <alignment vertical="center"/>
    </xf>
    <xf numFmtId="0" fontId="2" fillId="3" borderId="27" xfId="0" applyFont="1" applyFill="1" applyBorder="1" applyAlignment="1">
      <alignment horizontal="center" vertical="center"/>
    </xf>
    <xf numFmtId="9" fontId="0" fillId="0" borderId="10" xfId="1" applyFont="1" applyBorder="1" applyAlignment="1">
      <alignment vertical="center"/>
    </xf>
    <xf numFmtId="9" fontId="0" fillId="0" borderId="13" xfId="1" applyFont="1" applyBorder="1" applyAlignment="1">
      <alignment vertical="center"/>
    </xf>
    <xf numFmtId="9" fontId="0" fillId="0" borderId="26" xfId="1" applyFont="1" applyBorder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7" fillId="11" borderId="10" xfId="0" applyFont="1" applyFill="1" applyBorder="1" applyAlignment="1">
      <alignment horizontal="center" vertical="center"/>
    </xf>
    <xf numFmtId="0" fontId="7" fillId="11" borderId="14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7" fillId="11" borderId="28" xfId="0" applyFont="1" applyFill="1" applyBorder="1" applyAlignment="1">
      <alignment horizontal="center" vertical="center"/>
    </xf>
    <xf numFmtId="0" fontId="7" fillId="11" borderId="16" xfId="0" applyFont="1" applyFill="1" applyBorder="1" applyAlignment="1">
      <alignment horizontal="center" vertical="center"/>
    </xf>
    <xf numFmtId="0" fontId="7" fillId="11" borderId="29" xfId="0" applyFont="1" applyFill="1" applyBorder="1" applyAlignment="1">
      <alignment horizontal="center" vertical="center"/>
    </xf>
    <xf numFmtId="0" fontId="6" fillId="10" borderId="6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left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11" borderId="14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left" vertical="center"/>
    </xf>
    <xf numFmtId="0" fontId="2" fillId="11" borderId="14" xfId="0" applyFont="1" applyFill="1" applyBorder="1" applyAlignment="1">
      <alignment horizontal="left" vertical="center"/>
    </xf>
    <xf numFmtId="9" fontId="2" fillId="7" borderId="1" xfId="0" applyNumberFormat="1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Aggreate!$B$1</c:f>
              <c:strCache>
                <c:ptCount val="1"/>
                <c:pt idx="0">
                  <c:v>0.1</c:v>
                </c:pt>
              </c:strCache>
            </c:strRef>
          </c:tx>
          <c:spPr>
            <a:ln w="28575" cap="rnd">
              <a:solidFill>
                <a:schemeClr val="accent6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Aggreate!$A$2:$A$9</c:f>
              <c:strCache>
                <c:ptCount val="8"/>
                <c:pt idx="0">
                  <c:v>US Equity</c:v>
                </c:pt>
                <c:pt idx="1">
                  <c:v>Global Equity</c:v>
                </c:pt>
                <c:pt idx="2">
                  <c:v>Private Equity</c:v>
                </c:pt>
                <c:pt idx="3">
                  <c:v>Hedge Fund</c:v>
                </c:pt>
                <c:pt idx="4">
                  <c:v>TIPS/Bonds/
Absolute Return</c:v>
                </c:pt>
                <c:pt idx="5">
                  <c:v>Money Market</c:v>
                </c:pt>
                <c:pt idx="6">
                  <c:v>Real Estate</c:v>
                </c:pt>
                <c:pt idx="7">
                  <c:v>Natural Resources</c:v>
                </c:pt>
              </c:strCache>
            </c:strRef>
          </c:cat>
          <c:val>
            <c:numRef>
              <c:f>Aggreate!$B$2:$B$9</c:f>
              <c:numCache>
                <c:formatCode>0.0%</c:formatCode>
                <c:ptCount val="8"/>
                <c:pt idx="0">
                  <c:v>0.1</c:v>
                </c:pt>
                <c:pt idx="1">
                  <c:v>0.12</c:v>
                </c:pt>
                <c:pt idx="2">
                  <c:v>0.13</c:v>
                </c:pt>
                <c:pt idx="3">
                  <c:v>0.35</c:v>
                </c:pt>
                <c:pt idx="4">
                  <c:v>0.15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6-4834-91EB-FCC104838757}"/>
            </c:ext>
          </c:extLst>
        </c:ser>
        <c:ser>
          <c:idx val="1"/>
          <c:order val="1"/>
          <c:tx>
            <c:strRef>
              <c:f>Aggreate!$C$1</c:f>
              <c:strCache>
                <c:ptCount val="1"/>
                <c:pt idx="0">
                  <c:v>0.15</c:v>
                </c:pt>
              </c:strCache>
            </c:strRef>
          </c:tx>
          <c:spPr>
            <a:ln w="28575" cap="rnd">
              <a:solidFill>
                <a:schemeClr val="accent6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Aggreate!$A$2:$A$9</c:f>
              <c:strCache>
                <c:ptCount val="8"/>
                <c:pt idx="0">
                  <c:v>US Equity</c:v>
                </c:pt>
                <c:pt idx="1">
                  <c:v>Global Equity</c:v>
                </c:pt>
                <c:pt idx="2">
                  <c:v>Private Equity</c:v>
                </c:pt>
                <c:pt idx="3">
                  <c:v>Hedge Fund</c:v>
                </c:pt>
                <c:pt idx="4">
                  <c:v>TIPS/Bonds/
Absolute Return</c:v>
                </c:pt>
                <c:pt idx="5">
                  <c:v>Money Market</c:v>
                </c:pt>
                <c:pt idx="6">
                  <c:v>Real Estate</c:v>
                </c:pt>
                <c:pt idx="7">
                  <c:v>Natural Resources</c:v>
                </c:pt>
              </c:strCache>
            </c:strRef>
          </c:cat>
          <c:val>
            <c:numRef>
              <c:f>Aggreate!$C$2:$C$9</c:f>
              <c:numCache>
                <c:formatCode>0.0%</c:formatCode>
                <c:ptCount val="8"/>
                <c:pt idx="0">
                  <c:v>0.2</c:v>
                </c:pt>
                <c:pt idx="1">
                  <c:v>0.15</c:v>
                </c:pt>
                <c:pt idx="2">
                  <c:v>0.13</c:v>
                </c:pt>
                <c:pt idx="3">
                  <c:v>0.22</c:v>
                </c:pt>
                <c:pt idx="4">
                  <c:v>0.15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6-4834-91EB-FCC104838757}"/>
            </c:ext>
          </c:extLst>
        </c:ser>
        <c:ser>
          <c:idx val="2"/>
          <c:order val="2"/>
          <c:tx>
            <c:strRef>
              <c:f>Aggreate!$D$1</c:f>
              <c:strCache>
                <c:ptCount val="1"/>
                <c:pt idx="0">
                  <c:v>0.2</c:v>
                </c:pt>
              </c:strCache>
            </c:strRef>
          </c:tx>
          <c:spPr>
            <a:ln w="28575" cap="rnd">
              <a:solidFill>
                <a:schemeClr val="accent6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Aggreate!$A$2:$A$9</c:f>
              <c:strCache>
                <c:ptCount val="8"/>
                <c:pt idx="0">
                  <c:v>US Equity</c:v>
                </c:pt>
                <c:pt idx="1">
                  <c:v>Global Equity</c:v>
                </c:pt>
                <c:pt idx="2">
                  <c:v>Private Equity</c:v>
                </c:pt>
                <c:pt idx="3">
                  <c:v>Hedge Fund</c:v>
                </c:pt>
                <c:pt idx="4">
                  <c:v>TIPS/Bonds/
Absolute Return</c:v>
                </c:pt>
                <c:pt idx="5">
                  <c:v>Money Market</c:v>
                </c:pt>
                <c:pt idx="6">
                  <c:v>Real Estate</c:v>
                </c:pt>
                <c:pt idx="7">
                  <c:v>Natural Resources</c:v>
                </c:pt>
              </c:strCache>
            </c:strRef>
          </c:cat>
          <c:val>
            <c:numRef>
              <c:f>Aggreate!$D$2:$D$9</c:f>
              <c:numCache>
                <c:formatCode>0.0%</c:formatCode>
                <c:ptCount val="8"/>
                <c:pt idx="0">
                  <c:v>0.2</c:v>
                </c:pt>
                <c:pt idx="1">
                  <c:v>0.15</c:v>
                </c:pt>
                <c:pt idx="2">
                  <c:v>0.13</c:v>
                </c:pt>
                <c:pt idx="3">
                  <c:v>0.11013877691698321</c:v>
                </c:pt>
                <c:pt idx="4">
                  <c:v>0.15</c:v>
                </c:pt>
                <c:pt idx="5">
                  <c:v>0.03</c:v>
                </c:pt>
                <c:pt idx="6">
                  <c:v>0.15000000000000002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6-4834-91EB-FCC104838757}"/>
            </c:ext>
          </c:extLst>
        </c:ser>
        <c:ser>
          <c:idx val="3"/>
          <c:order val="3"/>
          <c:tx>
            <c:strRef>
              <c:f>Aggreate!$E$1</c:f>
              <c:strCache>
                <c:ptCount val="1"/>
                <c:pt idx="0">
                  <c:v>0.25</c:v>
                </c:pt>
              </c:strCache>
            </c:strRef>
          </c:tx>
          <c:spPr>
            <a:ln w="28575" cap="rnd">
              <a:solidFill>
                <a:schemeClr val="accent6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Aggreate!$A$2:$A$9</c:f>
              <c:strCache>
                <c:ptCount val="8"/>
                <c:pt idx="0">
                  <c:v>US Equity</c:v>
                </c:pt>
                <c:pt idx="1">
                  <c:v>Global Equity</c:v>
                </c:pt>
                <c:pt idx="2">
                  <c:v>Private Equity</c:v>
                </c:pt>
                <c:pt idx="3">
                  <c:v>Hedge Fund</c:v>
                </c:pt>
                <c:pt idx="4">
                  <c:v>TIPS/Bonds/
Absolute Return</c:v>
                </c:pt>
                <c:pt idx="5">
                  <c:v>Money Market</c:v>
                </c:pt>
                <c:pt idx="6">
                  <c:v>Real Estate</c:v>
                </c:pt>
                <c:pt idx="7">
                  <c:v>Natural Resources</c:v>
                </c:pt>
              </c:strCache>
            </c:strRef>
          </c:cat>
          <c:val>
            <c:numRef>
              <c:f>Aggreate!$E$2:$E$9</c:f>
              <c:numCache>
                <c:formatCode>0.0%</c:formatCode>
                <c:ptCount val="8"/>
                <c:pt idx="0">
                  <c:v>0.2</c:v>
                </c:pt>
                <c:pt idx="1">
                  <c:v>0.15</c:v>
                </c:pt>
                <c:pt idx="2">
                  <c:v>0.13</c:v>
                </c:pt>
                <c:pt idx="3">
                  <c:v>0.15999999999999995</c:v>
                </c:pt>
                <c:pt idx="4">
                  <c:v>0.15</c:v>
                </c:pt>
                <c:pt idx="5">
                  <c:v>1.0000000000000002E-2</c:v>
                </c:pt>
                <c:pt idx="6">
                  <c:v>0.15000000000000002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B6-4834-91EB-FCC104838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24752"/>
        <c:axId val="592614192"/>
      </c:lineChart>
      <c:catAx>
        <c:axId val="73562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2614192"/>
        <c:crosses val="autoZero"/>
        <c:auto val="1"/>
        <c:lblAlgn val="ctr"/>
        <c:lblOffset val="100"/>
        <c:noMultiLvlLbl val="0"/>
      </c:catAx>
      <c:valAx>
        <c:axId val="592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62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Aggreate2!$B$1</c:f>
              <c:strCache>
                <c:ptCount val="1"/>
                <c:pt idx="0">
                  <c:v>10%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Aggreate2!$A$2:$A$6</c:f>
              <c:strCache>
                <c:ptCount val="5"/>
                <c:pt idx="0">
                  <c:v>Expected Return</c:v>
                </c:pt>
                <c:pt idx="1">
                  <c:v>Actual Return Prosperity</c:v>
                </c:pt>
                <c:pt idx="2">
                  <c:v>Adjusted Return Prosperity</c:v>
                </c:pt>
                <c:pt idx="3">
                  <c:v>Actual Return Depression</c:v>
                </c:pt>
                <c:pt idx="4">
                  <c:v>Adjusted Return Depression</c:v>
                </c:pt>
              </c:strCache>
            </c:strRef>
          </c:cat>
          <c:val>
            <c:numRef>
              <c:f>Aggreate2!$B$2:$B$6</c:f>
              <c:numCache>
                <c:formatCode>0.00%</c:formatCode>
                <c:ptCount val="5"/>
                <c:pt idx="0">
                  <c:v>3.2899999999999999E-2</c:v>
                </c:pt>
                <c:pt idx="1">
                  <c:v>4.9799999999999997E-2</c:v>
                </c:pt>
                <c:pt idx="2">
                  <c:v>6.8599999999999994E-2</c:v>
                </c:pt>
                <c:pt idx="3">
                  <c:v>-8.77E-2</c:v>
                </c:pt>
                <c:pt idx="4">
                  <c:v>-8.77E-2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CF-40B6-BDF1-13A5AC3A23DB}"/>
            </c:ext>
          </c:extLst>
        </c:ser>
        <c:ser>
          <c:idx val="1"/>
          <c:order val="1"/>
          <c:tx>
            <c:strRef>
              <c:f>Aggreate2!$C$1</c:f>
              <c:strCache>
                <c:ptCount val="1"/>
                <c:pt idx="0">
                  <c:v>15%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Aggreate2!$A$2:$A$6</c:f>
              <c:strCache>
                <c:ptCount val="5"/>
                <c:pt idx="0">
                  <c:v>Expected Return</c:v>
                </c:pt>
                <c:pt idx="1">
                  <c:v>Actual Return Prosperity</c:v>
                </c:pt>
                <c:pt idx="2">
                  <c:v>Adjusted Return Prosperity</c:v>
                </c:pt>
                <c:pt idx="3">
                  <c:v>Actual Return Depression</c:v>
                </c:pt>
                <c:pt idx="4">
                  <c:v>Adjusted Return Depression</c:v>
                </c:pt>
              </c:strCache>
            </c:strRef>
          </c:cat>
          <c:val>
            <c:numRef>
              <c:f>Aggreate2!$C$2:$C$6</c:f>
              <c:numCache>
                <c:formatCode>0.00%</c:formatCode>
                <c:ptCount val="5"/>
                <c:pt idx="0">
                  <c:v>8.3699999999999997E-2</c:v>
                </c:pt>
                <c:pt idx="1">
                  <c:v>6.9500000000000006E-2</c:v>
                </c:pt>
                <c:pt idx="2">
                  <c:v>6.9500000000000006E-2</c:v>
                </c:pt>
                <c:pt idx="3">
                  <c:v>-2.93E-2</c:v>
                </c:pt>
                <c:pt idx="4">
                  <c:v>-3.3000000000000002E-2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CF-40B6-BDF1-13A5AC3A23DB}"/>
            </c:ext>
          </c:extLst>
        </c:ser>
        <c:ser>
          <c:idx val="2"/>
          <c:order val="2"/>
          <c:tx>
            <c:strRef>
              <c:f>Aggreate2!$D$1</c:f>
              <c:strCache>
                <c:ptCount val="1"/>
                <c:pt idx="0">
                  <c:v>20%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Aggreate2!$A$2:$A$6</c:f>
              <c:strCache>
                <c:ptCount val="5"/>
                <c:pt idx="0">
                  <c:v>Expected Return</c:v>
                </c:pt>
                <c:pt idx="1">
                  <c:v>Actual Return Prosperity</c:v>
                </c:pt>
                <c:pt idx="2">
                  <c:v>Adjusted Return Prosperity</c:v>
                </c:pt>
                <c:pt idx="3">
                  <c:v>Actual Return Depression</c:v>
                </c:pt>
                <c:pt idx="4">
                  <c:v>Adjusted Return Depression</c:v>
                </c:pt>
              </c:strCache>
            </c:strRef>
          </c:cat>
          <c:val>
            <c:numRef>
              <c:f>Aggreate2!$D$2:$D$6</c:f>
              <c:numCache>
                <c:formatCode>0.00%</c:formatCode>
                <c:ptCount val="5"/>
                <c:pt idx="0">
                  <c:v>0.1113</c:v>
                </c:pt>
                <c:pt idx="1">
                  <c:v>7.5499999999999998E-2</c:v>
                </c:pt>
                <c:pt idx="2">
                  <c:v>7.6300000000000007E-2</c:v>
                </c:pt>
                <c:pt idx="3">
                  <c:v>-2.7699999999999999E-2</c:v>
                </c:pt>
                <c:pt idx="4">
                  <c:v>-3.3599999999999998E-2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CF-40B6-BDF1-13A5AC3A23DB}"/>
            </c:ext>
          </c:extLst>
        </c:ser>
        <c:ser>
          <c:idx val="3"/>
          <c:order val="3"/>
          <c:tx>
            <c:strRef>
              <c:f>Aggreate2!$E$1</c:f>
              <c:strCache>
                <c:ptCount val="1"/>
                <c:pt idx="0">
                  <c:v>25%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Aggreate2!$A$2:$A$6</c:f>
              <c:strCache>
                <c:ptCount val="5"/>
                <c:pt idx="0">
                  <c:v>Expected Return</c:v>
                </c:pt>
                <c:pt idx="1">
                  <c:v>Actual Return Prosperity</c:v>
                </c:pt>
                <c:pt idx="2">
                  <c:v>Adjusted Return Prosperity</c:v>
                </c:pt>
                <c:pt idx="3">
                  <c:v>Actual Return Depression</c:v>
                </c:pt>
                <c:pt idx="4">
                  <c:v>Adjusted Return Depression</c:v>
                </c:pt>
              </c:strCache>
            </c:strRef>
          </c:cat>
          <c:val>
            <c:numRef>
              <c:f>Aggreate2!$E$2:$E$6</c:f>
              <c:numCache>
                <c:formatCode>0.00%</c:formatCode>
                <c:ptCount val="5"/>
                <c:pt idx="0">
                  <c:v>0.1124</c:v>
                </c:pt>
                <c:pt idx="1">
                  <c:v>8.0699999999999994E-2</c:v>
                </c:pt>
                <c:pt idx="2">
                  <c:v>8.1500000000000003E-2</c:v>
                </c:pt>
                <c:pt idx="3">
                  <c:v>-4.2500000000000003E-2</c:v>
                </c:pt>
                <c:pt idx="4">
                  <c:v>-4.9399999999999999E-2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CF-40B6-BDF1-13A5AC3A23DB}"/>
            </c:ext>
          </c:extLst>
        </c:ser>
        <c:ser>
          <c:idx val="4"/>
          <c:order val="4"/>
          <c:tx>
            <c:strRef>
              <c:f>Aggreate2!$F$1</c:f>
              <c:strCache>
                <c:ptCount val="1"/>
                <c:pt idx="0">
                  <c:v>Traditional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Aggreate2!$A$2:$A$6</c:f>
              <c:strCache>
                <c:ptCount val="5"/>
                <c:pt idx="0">
                  <c:v>Expected Return</c:v>
                </c:pt>
                <c:pt idx="1">
                  <c:v>Actual Return Prosperity</c:v>
                </c:pt>
                <c:pt idx="2">
                  <c:v>Adjusted Return Prosperity</c:v>
                </c:pt>
                <c:pt idx="3">
                  <c:v>Actual Return Depression</c:v>
                </c:pt>
                <c:pt idx="4">
                  <c:v>Adjusted Return Depression</c:v>
                </c:pt>
              </c:strCache>
            </c:strRef>
          </c:cat>
          <c:val>
            <c:numRef>
              <c:f>Aggreate2!$F$2:$F$6</c:f>
              <c:numCache>
                <c:formatCode>0.00%</c:formatCode>
                <c:ptCount val="5"/>
                <c:pt idx="0">
                  <c:v>-0.1545</c:v>
                </c:pt>
                <c:pt idx="1">
                  <c:v>7.85E-2</c:v>
                </c:pt>
                <c:pt idx="2">
                  <c:v>8.2299999999999998E-2</c:v>
                </c:pt>
                <c:pt idx="3">
                  <c:v>-0.30249999999999999</c:v>
                </c:pt>
                <c:pt idx="4">
                  <c:v>-0.3014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CF-40B6-BDF1-13A5AC3A2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1894479"/>
        <c:axId val="1201988751"/>
      </c:lineChart>
      <c:catAx>
        <c:axId val="120189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988751"/>
        <c:crosses val="autoZero"/>
        <c:auto val="1"/>
        <c:lblAlgn val="ctr"/>
        <c:lblOffset val="100"/>
        <c:noMultiLvlLbl val="0"/>
      </c:catAx>
      <c:valAx>
        <c:axId val="1201988751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89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</xdr:colOff>
      <xdr:row>3</xdr:row>
      <xdr:rowOff>163830</xdr:rowOff>
    </xdr:from>
    <xdr:to>
      <xdr:col>13</xdr:col>
      <xdr:colOff>327660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130E6-382E-4AAF-8AA3-173FC488C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13</xdr:row>
      <xdr:rowOff>38100</xdr:rowOff>
    </xdr:from>
    <xdr:to>
      <xdr:col>14</xdr:col>
      <xdr:colOff>57150</xdr:colOff>
      <xdr:row>29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F69D50-48DA-4FC3-A207-09AB36A99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C7D12-FC83-4119-A536-E7CC082C57AC}">
  <dimension ref="A1:S29"/>
  <sheetViews>
    <sheetView topLeftCell="A4" workbookViewId="0">
      <selection activeCell="P24" sqref="P24"/>
    </sheetView>
  </sheetViews>
  <sheetFormatPr defaultRowHeight="13.8" x14ac:dyDescent="0.25"/>
  <cols>
    <col min="1" max="16" width="8.88671875" style="10"/>
    <col min="17" max="17" width="11.77734375" style="10" bestFit="1" customWidth="1"/>
    <col min="18" max="18" width="8.88671875" style="10"/>
    <col min="19" max="19" width="38.77734375" style="10" bestFit="1" customWidth="1"/>
    <col min="20" max="16384" width="8.88671875" style="10"/>
  </cols>
  <sheetData>
    <row r="1" spans="1:19" x14ac:dyDescent="0.25">
      <c r="A1" s="11" t="s">
        <v>62</v>
      </c>
      <c r="B1" s="11" t="s">
        <v>1</v>
      </c>
      <c r="C1" s="11" t="s">
        <v>63</v>
      </c>
      <c r="D1" s="11" t="s">
        <v>68</v>
      </c>
      <c r="E1" s="11" t="s">
        <v>69</v>
      </c>
    </row>
    <row r="2" spans="1:19" x14ac:dyDescent="0.25">
      <c r="A2" s="16" t="s">
        <v>10</v>
      </c>
      <c r="B2" s="44" t="s">
        <v>86</v>
      </c>
      <c r="C2" s="18">
        <v>0.49999999999999994</v>
      </c>
      <c r="D2" s="18">
        <v>0.19</v>
      </c>
      <c r="E2" s="18">
        <f>D2*C2</f>
        <v>9.4999999999999987E-2</v>
      </c>
      <c r="G2" s="45">
        <f>SUM(C2:C4)</f>
        <v>0.6</v>
      </c>
    </row>
    <row r="3" spans="1:19" x14ac:dyDescent="0.25">
      <c r="A3" s="16" t="s">
        <v>10</v>
      </c>
      <c r="B3" s="44" t="s">
        <v>87</v>
      </c>
      <c r="C3" s="18">
        <v>0.05</v>
      </c>
      <c r="D3" s="18">
        <v>-0.13</v>
      </c>
      <c r="E3" s="18">
        <f t="shared" ref="E3:E8" si="0">D3*C3</f>
        <v>-6.5000000000000006E-3</v>
      </c>
      <c r="G3" s="45">
        <f>SUM(C5:C8)</f>
        <v>0.3999999999999998</v>
      </c>
    </row>
    <row r="4" spans="1:19" x14ac:dyDescent="0.25">
      <c r="A4" s="16" t="s">
        <v>10</v>
      </c>
      <c r="B4" s="46" t="s">
        <v>95</v>
      </c>
      <c r="C4" s="33">
        <v>0.05</v>
      </c>
      <c r="D4" s="18">
        <v>0.05</v>
      </c>
      <c r="E4" s="18">
        <f t="shared" si="0"/>
        <v>2.5000000000000005E-3</v>
      </c>
      <c r="Q4" s="103" t="s">
        <v>0</v>
      </c>
      <c r="R4" s="103" t="s">
        <v>84</v>
      </c>
      <c r="S4" s="110" t="s">
        <v>1</v>
      </c>
    </row>
    <row r="5" spans="1:19" x14ac:dyDescent="0.25">
      <c r="A5" s="16" t="s">
        <v>70</v>
      </c>
      <c r="B5" s="44" t="s">
        <v>71</v>
      </c>
      <c r="C5" s="18">
        <v>0.05</v>
      </c>
      <c r="D5" s="18">
        <v>-0.72</v>
      </c>
      <c r="E5" s="18">
        <f t="shared" si="0"/>
        <v>-3.5999999999999997E-2</v>
      </c>
      <c r="Q5" s="104" t="s">
        <v>10</v>
      </c>
      <c r="R5" s="112" t="s">
        <v>86</v>
      </c>
      <c r="S5" s="115" t="s">
        <v>94</v>
      </c>
    </row>
    <row r="6" spans="1:19" x14ac:dyDescent="0.25">
      <c r="A6" s="16" t="s">
        <v>70</v>
      </c>
      <c r="B6" s="44" t="s">
        <v>72</v>
      </c>
      <c r="C6" s="33">
        <v>0.05</v>
      </c>
      <c r="D6" s="33">
        <v>-0.77</v>
      </c>
      <c r="E6" s="18">
        <f t="shared" si="0"/>
        <v>-3.8500000000000006E-2</v>
      </c>
      <c r="Q6" s="106"/>
      <c r="R6" s="113" t="s">
        <v>87</v>
      </c>
      <c r="S6" s="111" t="s">
        <v>93</v>
      </c>
    </row>
    <row r="7" spans="1:19" x14ac:dyDescent="0.25">
      <c r="A7" s="16" t="s">
        <v>70</v>
      </c>
      <c r="B7" s="44" t="s">
        <v>73</v>
      </c>
      <c r="C7" s="18">
        <v>0.05</v>
      </c>
      <c r="D7" s="18">
        <v>-0.67</v>
      </c>
      <c r="E7" s="18">
        <f t="shared" si="0"/>
        <v>-3.3500000000000002E-2</v>
      </c>
      <c r="Q7" s="105"/>
      <c r="R7" s="113" t="s">
        <v>88</v>
      </c>
      <c r="S7" s="116" t="s">
        <v>92</v>
      </c>
    </row>
    <row r="8" spans="1:19" x14ac:dyDescent="0.25">
      <c r="A8" s="16" t="s">
        <v>70</v>
      </c>
      <c r="B8" s="44" t="s">
        <v>74</v>
      </c>
      <c r="C8" s="18">
        <v>0.24999999999999978</v>
      </c>
      <c r="D8" s="18">
        <v>-0.55000000000000004</v>
      </c>
      <c r="E8" s="18">
        <f t="shared" si="0"/>
        <v>-0.1374999999999999</v>
      </c>
      <c r="Q8" s="107" t="s">
        <v>70</v>
      </c>
      <c r="R8" s="112" t="s">
        <v>71</v>
      </c>
      <c r="S8" s="115" t="s">
        <v>89</v>
      </c>
    </row>
    <row r="9" spans="1:19" x14ac:dyDescent="0.25">
      <c r="A9" s="6" t="s">
        <v>66</v>
      </c>
      <c r="B9" s="17"/>
      <c r="C9" s="32">
        <f>SUM(C2:C8)</f>
        <v>0.99999999999999989</v>
      </c>
      <c r="D9" s="32"/>
      <c r="E9" s="32">
        <f>SUM(E2:E8)</f>
        <v>-0.15449999999999992</v>
      </c>
      <c r="Q9" s="108"/>
      <c r="R9" s="113" t="s">
        <v>72</v>
      </c>
      <c r="S9" s="111" t="s">
        <v>90</v>
      </c>
    </row>
    <row r="10" spans="1:19" x14ac:dyDescent="0.25">
      <c r="Q10" s="108"/>
      <c r="R10" s="113" t="s">
        <v>73</v>
      </c>
      <c r="S10" s="111" t="s">
        <v>91</v>
      </c>
    </row>
    <row r="11" spans="1:19" x14ac:dyDescent="0.25">
      <c r="A11" s="11" t="s">
        <v>0</v>
      </c>
      <c r="B11" s="11" t="s">
        <v>84</v>
      </c>
      <c r="C11" s="11" t="s">
        <v>63</v>
      </c>
      <c r="D11" s="11" t="s">
        <v>99</v>
      </c>
      <c r="E11" s="11" t="s">
        <v>98</v>
      </c>
      <c r="G11" s="11" t="s">
        <v>0</v>
      </c>
      <c r="H11" s="11" t="s">
        <v>84</v>
      </c>
      <c r="I11" s="11" t="s">
        <v>63</v>
      </c>
      <c r="J11" s="11" t="s">
        <v>99</v>
      </c>
      <c r="K11" s="11" t="s">
        <v>98</v>
      </c>
      <c r="Q11" s="109"/>
      <c r="R11" s="114" t="s">
        <v>74</v>
      </c>
      <c r="S11" s="116" t="s">
        <v>85</v>
      </c>
    </row>
    <row r="12" spans="1:19" x14ac:dyDescent="0.25">
      <c r="A12" s="16" t="s">
        <v>10</v>
      </c>
      <c r="B12" s="44" t="s">
        <v>86</v>
      </c>
      <c r="C12" s="18">
        <v>0.49999999999999994</v>
      </c>
      <c r="D12" s="18">
        <v>0.11</v>
      </c>
      <c r="E12" s="18">
        <f>D12*C12</f>
        <v>5.4999999999999993E-2</v>
      </c>
      <c r="G12" s="16" t="s">
        <v>10</v>
      </c>
      <c r="H12" s="44" t="s">
        <v>86</v>
      </c>
      <c r="I12" s="18">
        <v>0.49999999999999994</v>
      </c>
      <c r="J12" s="18">
        <f ca="1">D12*NORMINV(RAND(),1,0.05)</f>
        <v>0.11198871363438437</v>
      </c>
      <c r="K12" s="18">
        <f ca="1">J12*I12</f>
        <v>5.5994356817192177E-2</v>
      </c>
    </row>
    <row r="13" spans="1:19" x14ac:dyDescent="0.25">
      <c r="A13" s="16" t="s">
        <v>10</v>
      </c>
      <c r="B13" s="44" t="s">
        <v>87</v>
      </c>
      <c r="C13" s="18">
        <v>0.05</v>
      </c>
      <c r="D13" s="18">
        <v>0.08</v>
      </c>
      <c r="E13" s="18">
        <f t="shared" ref="E13:E18" si="1">D13*C13</f>
        <v>4.0000000000000001E-3</v>
      </c>
      <c r="G13" s="16" t="s">
        <v>10</v>
      </c>
      <c r="H13" s="44" t="s">
        <v>87</v>
      </c>
      <c r="I13" s="18">
        <v>0.05</v>
      </c>
      <c r="J13" s="18">
        <f t="shared" ref="J13:J18" ca="1" si="2">D13*NORMINV(RAND(),1,0.05)</f>
        <v>7.8336681228458729E-2</v>
      </c>
      <c r="K13" s="18">
        <f t="shared" ref="K13:K18" ca="1" si="3">J13*I13</f>
        <v>3.9168340614229363E-3</v>
      </c>
    </row>
    <row r="14" spans="1:19" x14ac:dyDescent="0.25">
      <c r="A14" s="16" t="s">
        <v>10</v>
      </c>
      <c r="B14" s="46" t="s">
        <v>95</v>
      </c>
      <c r="C14" s="33">
        <v>0.05</v>
      </c>
      <c r="D14" s="18">
        <v>0.14000000000000001</v>
      </c>
      <c r="E14" s="18">
        <f t="shared" si="1"/>
        <v>7.000000000000001E-3</v>
      </c>
      <c r="G14" s="16" t="s">
        <v>10</v>
      </c>
      <c r="H14" s="46" t="s">
        <v>95</v>
      </c>
      <c r="I14" s="33">
        <v>0.05</v>
      </c>
      <c r="J14" s="18">
        <f t="shared" ca="1" si="2"/>
        <v>0.13924165253780604</v>
      </c>
      <c r="K14" s="18">
        <f t="shared" ca="1" si="3"/>
        <v>6.9620826268903023E-3</v>
      </c>
    </row>
    <row r="15" spans="1:19" x14ac:dyDescent="0.25">
      <c r="A15" s="16" t="s">
        <v>70</v>
      </c>
      <c r="B15" s="44" t="s">
        <v>71</v>
      </c>
      <c r="C15" s="18">
        <v>0.05</v>
      </c>
      <c r="D15" s="18">
        <v>-7.0000000000000007E-2</v>
      </c>
      <c r="E15" s="18">
        <f t="shared" si="1"/>
        <v>-3.5000000000000005E-3</v>
      </c>
      <c r="G15" s="16" t="s">
        <v>70</v>
      </c>
      <c r="H15" s="44" t="s">
        <v>71</v>
      </c>
      <c r="I15" s="18">
        <v>0.05</v>
      </c>
      <c r="J15" s="18">
        <f t="shared" ca="1" si="2"/>
        <v>-6.6380343458192284E-2</v>
      </c>
      <c r="K15" s="18">
        <f t="shared" ca="1" si="3"/>
        <v>-3.3190171729096142E-3</v>
      </c>
    </row>
    <row r="16" spans="1:19" x14ac:dyDescent="0.25">
      <c r="A16" s="16" t="s">
        <v>70</v>
      </c>
      <c r="B16" s="44" t="s">
        <v>72</v>
      </c>
      <c r="C16" s="33">
        <v>0.05</v>
      </c>
      <c r="D16" s="33">
        <v>0.06</v>
      </c>
      <c r="E16" s="18">
        <f t="shared" si="1"/>
        <v>3.0000000000000001E-3</v>
      </c>
      <c r="G16" s="16" t="s">
        <v>70</v>
      </c>
      <c r="H16" s="44" t="s">
        <v>72</v>
      </c>
      <c r="I16" s="33">
        <v>0.05</v>
      </c>
      <c r="J16" s="18">
        <f t="shared" ca="1" si="2"/>
        <v>5.3489431088290691E-2</v>
      </c>
      <c r="K16" s="18">
        <f t="shared" ca="1" si="3"/>
        <v>2.6744715544145346E-3</v>
      </c>
    </row>
    <row r="17" spans="1:11" x14ac:dyDescent="0.25">
      <c r="A17" s="16" t="s">
        <v>70</v>
      </c>
      <c r="B17" s="44" t="s">
        <v>73</v>
      </c>
      <c r="C17" s="18">
        <v>0.05</v>
      </c>
      <c r="D17" s="18">
        <v>0.06</v>
      </c>
      <c r="E17" s="18">
        <f t="shared" si="1"/>
        <v>3.0000000000000001E-3</v>
      </c>
      <c r="G17" s="16" t="s">
        <v>70</v>
      </c>
      <c r="H17" s="44" t="s">
        <v>73</v>
      </c>
      <c r="I17" s="18">
        <v>0.05</v>
      </c>
      <c r="J17" s="18">
        <f t="shared" ca="1" si="2"/>
        <v>6.1654485998824761E-2</v>
      </c>
      <c r="K17" s="18">
        <f t="shared" ca="1" si="3"/>
        <v>3.0827242999412383E-3</v>
      </c>
    </row>
    <row r="18" spans="1:11" x14ac:dyDescent="0.25">
      <c r="A18" s="16" t="s">
        <v>70</v>
      </c>
      <c r="B18" s="44" t="s">
        <v>74</v>
      </c>
      <c r="C18" s="18">
        <v>0.24999999999999978</v>
      </c>
      <c r="D18" s="18">
        <v>0.04</v>
      </c>
      <c r="E18" s="18">
        <f t="shared" si="1"/>
        <v>9.9999999999999915E-3</v>
      </c>
      <c r="G18" s="16" t="s">
        <v>70</v>
      </c>
      <c r="H18" s="44" t="s">
        <v>74</v>
      </c>
      <c r="I18" s="18">
        <v>0.24999999999999978</v>
      </c>
      <c r="J18" s="18">
        <f t="shared" ca="1" si="2"/>
        <v>3.9129284336595717E-2</v>
      </c>
      <c r="K18" s="18">
        <f t="shared" ca="1" si="3"/>
        <v>9.7823210841489205E-3</v>
      </c>
    </row>
    <row r="19" spans="1:11" x14ac:dyDescent="0.25">
      <c r="A19" s="6" t="s">
        <v>66</v>
      </c>
      <c r="B19" s="17"/>
      <c r="C19" s="32">
        <f>SUM(C12:C18)</f>
        <v>0.99999999999999989</v>
      </c>
      <c r="D19" s="32"/>
      <c r="E19" s="32">
        <f>SUM(E12:E18)</f>
        <v>7.85E-2</v>
      </c>
      <c r="G19" s="6" t="s">
        <v>66</v>
      </c>
      <c r="H19" s="17"/>
      <c r="I19" s="32">
        <f>SUM(I12:I18)</f>
        <v>0.99999999999999989</v>
      </c>
      <c r="J19" s="32"/>
      <c r="K19" s="32">
        <f ca="1">SUM(K12:K18)</f>
        <v>7.9093773271100495E-2</v>
      </c>
    </row>
    <row r="21" spans="1:11" x14ac:dyDescent="0.25">
      <c r="A21" s="11" t="s">
        <v>0</v>
      </c>
      <c r="B21" s="11" t="s">
        <v>84</v>
      </c>
      <c r="C21" s="11" t="s">
        <v>63</v>
      </c>
      <c r="D21" s="11" t="s">
        <v>99</v>
      </c>
      <c r="E21" s="11" t="s">
        <v>98</v>
      </c>
      <c r="G21" s="11" t="s">
        <v>0</v>
      </c>
      <c r="H21" s="11" t="s">
        <v>84</v>
      </c>
      <c r="I21" s="11" t="s">
        <v>63</v>
      </c>
      <c r="J21" s="11" t="s">
        <v>99</v>
      </c>
      <c r="K21" s="11" t="s">
        <v>98</v>
      </c>
    </row>
    <row r="22" spans="1:11" x14ac:dyDescent="0.25">
      <c r="A22" s="16" t="s">
        <v>10</v>
      </c>
      <c r="B22" s="44" t="s">
        <v>86</v>
      </c>
      <c r="C22" s="18">
        <v>0.49999999999999994</v>
      </c>
      <c r="D22" s="18">
        <v>-0.15</v>
      </c>
      <c r="E22" s="18">
        <f>D22*C22</f>
        <v>-7.4999999999999983E-2</v>
      </c>
      <c r="G22" s="16" t="s">
        <v>10</v>
      </c>
      <c r="H22" s="44" t="s">
        <v>86</v>
      </c>
      <c r="I22" s="18">
        <v>0.49999999999999994</v>
      </c>
      <c r="J22" s="18">
        <f ca="1">D22*NORMINV(RAND(),1,0.05)</f>
        <v>-0.15468906407155264</v>
      </c>
      <c r="K22" s="18">
        <f ca="1">J22*I22</f>
        <v>-7.7344532035776306E-2</v>
      </c>
    </row>
    <row r="23" spans="1:11" x14ac:dyDescent="0.25">
      <c r="A23" s="16" t="s">
        <v>10</v>
      </c>
      <c r="B23" s="44" t="s">
        <v>87</v>
      </c>
      <c r="C23" s="18">
        <v>0.05</v>
      </c>
      <c r="D23" s="18">
        <v>-0.19</v>
      </c>
      <c r="E23" s="18">
        <f t="shared" ref="E23:E28" si="4">D23*C23</f>
        <v>-9.5000000000000015E-3</v>
      </c>
      <c r="G23" s="16" t="s">
        <v>10</v>
      </c>
      <c r="H23" s="44" t="s">
        <v>87</v>
      </c>
      <c r="I23" s="18">
        <v>0.05</v>
      </c>
      <c r="J23" s="18">
        <f t="shared" ref="J23:J28" ca="1" si="5">D23*NORMINV(RAND(),1,0.05)</f>
        <v>-0.18726401730381556</v>
      </c>
      <c r="K23" s="18">
        <f t="shared" ref="K23:K28" ca="1" si="6">J23*I23</f>
        <v>-9.3632008651907787E-3</v>
      </c>
    </row>
    <row r="24" spans="1:11" x14ac:dyDescent="0.25">
      <c r="A24" s="16" t="s">
        <v>10</v>
      </c>
      <c r="B24" s="46" t="s">
        <v>95</v>
      </c>
      <c r="C24" s="33">
        <v>0.05</v>
      </c>
      <c r="D24" s="18">
        <v>-0.1</v>
      </c>
      <c r="E24" s="18">
        <f t="shared" si="4"/>
        <v>-5.000000000000001E-3</v>
      </c>
      <c r="G24" s="16" t="s">
        <v>10</v>
      </c>
      <c r="H24" s="46" t="s">
        <v>95</v>
      </c>
      <c r="I24" s="33">
        <v>0.05</v>
      </c>
      <c r="J24" s="18">
        <f t="shared" ca="1" si="5"/>
        <v>-8.995269044671142E-2</v>
      </c>
      <c r="K24" s="18">
        <f t="shared" ca="1" si="6"/>
        <v>-4.497634522335571E-3</v>
      </c>
    </row>
    <row r="25" spans="1:11" x14ac:dyDescent="0.25">
      <c r="A25" s="16" t="s">
        <v>70</v>
      </c>
      <c r="B25" s="44" t="s">
        <v>71</v>
      </c>
      <c r="C25" s="18">
        <v>0.05</v>
      </c>
      <c r="D25" s="18">
        <v>-0.86</v>
      </c>
      <c r="E25" s="18">
        <f t="shared" si="4"/>
        <v>-4.3000000000000003E-2</v>
      </c>
      <c r="G25" s="16" t="s">
        <v>70</v>
      </c>
      <c r="H25" s="44" t="s">
        <v>71</v>
      </c>
      <c r="I25" s="18">
        <v>0.05</v>
      </c>
      <c r="J25" s="18">
        <f t="shared" ca="1" si="5"/>
        <v>-0.96914742897787365</v>
      </c>
      <c r="K25" s="18">
        <f t="shared" ca="1" si="6"/>
        <v>-4.8457371448893685E-2</v>
      </c>
    </row>
    <row r="26" spans="1:11" x14ac:dyDescent="0.25">
      <c r="A26" s="16" t="s">
        <v>70</v>
      </c>
      <c r="B26" s="44" t="s">
        <v>72</v>
      </c>
      <c r="C26" s="33">
        <v>0.05</v>
      </c>
      <c r="D26" s="33">
        <v>-0.75</v>
      </c>
      <c r="E26" s="18">
        <f t="shared" si="4"/>
        <v>-3.7500000000000006E-2</v>
      </c>
      <c r="G26" s="16" t="s">
        <v>70</v>
      </c>
      <c r="H26" s="44" t="s">
        <v>72</v>
      </c>
      <c r="I26" s="33">
        <v>0.05</v>
      </c>
      <c r="J26" s="18">
        <f t="shared" ca="1" si="5"/>
        <v>-0.72618488098447609</v>
      </c>
      <c r="K26" s="18">
        <f t="shared" ca="1" si="6"/>
        <v>-3.6309244049223803E-2</v>
      </c>
    </row>
    <row r="27" spans="1:11" x14ac:dyDescent="0.25">
      <c r="A27" s="16" t="s">
        <v>70</v>
      </c>
      <c r="B27" s="44" t="s">
        <v>73</v>
      </c>
      <c r="C27" s="18">
        <v>0.05</v>
      </c>
      <c r="D27" s="18">
        <v>-0.6</v>
      </c>
      <c r="E27" s="18">
        <f t="shared" si="4"/>
        <v>-0.03</v>
      </c>
      <c r="G27" s="16" t="s">
        <v>70</v>
      </c>
      <c r="H27" s="44" t="s">
        <v>73</v>
      </c>
      <c r="I27" s="18">
        <v>0.05</v>
      </c>
      <c r="J27" s="18">
        <f t="shared" ca="1" si="5"/>
        <v>-0.59439681115634635</v>
      </c>
      <c r="K27" s="18">
        <f t="shared" ca="1" si="6"/>
        <v>-2.9719840557817317E-2</v>
      </c>
    </row>
    <row r="28" spans="1:11" x14ac:dyDescent="0.25">
      <c r="A28" s="16" t="s">
        <v>70</v>
      </c>
      <c r="B28" s="44" t="s">
        <v>74</v>
      </c>
      <c r="C28" s="18">
        <v>0.24999999999999978</v>
      </c>
      <c r="D28" s="18">
        <v>-0.41</v>
      </c>
      <c r="E28" s="18">
        <f t="shared" si="4"/>
        <v>-0.1024999999999999</v>
      </c>
      <c r="G28" s="16" t="s">
        <v>70</v>
      </c>
      <c r="H28" s="44" t="s">
        <v>74</v>
      </c>
      <c r="I28" s="18">
        <v>0.24999999999999978</v>
      </c>
      <c r="J28" s="18">
        <f t="shared" ca="1" si="5"/>
        <v>-0.38347044102103706</v>
      </c>
      <c r="K28" s="18">
        <f t="shared" ca="1" si="6"/>
        <v>-9.5867610255259181E-2</v>
      </c>
    </row>
    <row r="29" spans="1:11" x14ac:dyDescent="0.25">
      <c r="A29" s="6" t="s">
        <v>66</v>
      </c>
      <c r="B29" s="17"/>
      <c r="C29" s="32">
        <f>SUM(C22:C28)</f>
        <v>0.99999999999999989</v>
      </c>
      <c r="D29" s="32"/>
      <c r="E29" s="32">
        <f>SUM(E22:E28)</f>
        <v>-0.30249999999999988</v>
      </c>
      <c r="G29" s="6" t="s">
        <v>66</v>
      </c>
      <c r="H29" s="17"/>
      <c r="I29" s="32">
        <f>SUM(I22:I28)</f>
        <v>0.99999999999999989</v>
      </c>
      <c r="J29" s="32"/>
      <c r="K29" s="32">
        <f ca="1">SUM(K22:K28)</f>
        <v>-0.30155943373449662</v>
      </c>
    </row>
  </sheetData>
  <mergeCells count="2">
    <mergeCell ref="Q5:Q7"/>
    <mergeCell ref="Q8:Q1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24AD-E983-467C-955A-A23D7BE1B3C2}">
  <dimension ref="A1:V47"/>
  <sheetViews>
    <sheetView topLeftCell="J1" zoomScaleNormal="100" workbookViewId="0">
      <selection activeCell="P10" sqref="P10"/>
    </sheetView>
  </sheetViews>
  <sheetFormatPr defaultRowHeight="13.8" x14ac:dyDescent="0.25"/>
  <cols>
    <col min="1" max="1" width="17.5546875" style="10" bestFit="1" customWidth="1"/>
    <col min="2" max="2" width="11.44140625" style="10" bestFit="1" customWidth="1"/>
    <col min="3" max="3" width="11.21875" style="10" bestFit="1" customWidth="1"/>
    <col min="4" max="4" width="8" style="10" bestFit="1" customWidth="1"/>
    <col min="5" max="5" width="10.88671875" style="38" bestFit="1" customWidth="1"/>
    <col min="6" max="6" width="8" style="10" bestFit="1" customWidth="1"/>
    <col min="7" max="7" width="11.21875" style="10" bestFit="1" customWidth="1"/>
    <col min="8" max="9" width="26.77734375" style="41" bestFit="1" customWidth="1"/>
    <col min="10" max="10" width="26.77734375" style="10" bestFit="1" customWidth="1"/>
    <col min="11" max="11" width="8.88671875" style="10"/>
    <col min="12" max="12" width="17.5546875" style="10" bestFit="1" customWidth="1"/>
    <col min="13" max="14" width="8.88671875" style="10"/>
    <col min="15" max="15" width="12.77734375" style="10" bestFit="1" customWidth="1"/>
    <col min="16" max="17" width="8.88671875" style="10"/>
    <col min="18" max="18" width="17.5546875" style="10" bestFit="1" customWidth="1"/>
    <col min="19" max="16384" width="8.88671875" style="10"/>
  </cols>
  <sheetData>
    <row r="1" spans="1:22" x14ac:dyDescent="0.25">
      <c r="A1" s="7" t="s">
        <v>0</v>
      </c>
      <c r="B1" s="7" t="s">
        <v>3</v>
      </c>
      <c r="C1" s="7" t="s">
        <v>4</v>
      </c>
      <c r="D1" s="7" t="s">
        <v>1</v>
      </c>
      <c r="E1" s="8" t="s">
        <v>2</v>
      </c>
      <c r="F1" s="7" t="s">
        <v>61</v>
      </c>
      <c r="G1" s="7" t="s">
        <v>56</v>
      </c>
      <c r="H1" s="9" t="s">
        <v>57</v>
      </c>
      <c r="I1" s="9" t="s">
        <v>59</v>
      </c>
      <c r="J1" s="7" t="s">
        <v>60</v>
      </c>
      <c r="L1" s="11" t="s">
        <v>62</v>
      </c>
      <c r="M1" s="11" t="s">
        <v>1</v>
      </c>
      <c r="N1" s="11" t="s">
        <v>63</v>
      </c>
      <c r="O1" s="11" t="s">
        <v>65</v>
      </c>
      <c r="P1" s="11" t="s">
        <v>64</v>
      </c>
    </row>
    <row r="2" spans="1:22" x14ac:dyDescent="0.25">
      <c r="A2" s="53" t="s">
        <v>10</v>
      </c>
      <c r="B2" s="56">
        <v>0.1</v>
      </c>
      <c r="C2" s="59">
        <v>0.2</v>
      </c>
      <c r="D2" s="12" t="s">
        <v>5</v>
      </c>
      <c r="E2" s="13">
        <v>5.0499999999999996E-2</v>
      </c>
      <c r="F2" s="14">
        <v>0.1515</v>
      </c>
      <c r="G2" s="59">
        <f>SUM(H2:H6)</f>
        <v>0</v>
      </c>
      <c r="H2" s="15">
        <v>0</v>
      </c>
      <c r="I2" s="14">
        <f>H2*E2</f>
        <v>0</v>
      </c>
      <c r="J2" s="14">
        <f>H2*F2</f>
        <v>0</v>
      </c>
      <c r="L2" s="16" t="s">
        <v>10</v>
      </c>
      <c r="M2" s="17" t="s">
        <v>5</v>
      </c>
      <c r="N2" s="18">
        <v>0.1</v>
      </c>
      <c r="O2" s="18">
        <v>5.1000000000000004E-3</v>
      </c>
      <c r="P2" s="18">
        <v>1.52E-2</v>
      </c>
    </row>
    <row r="3" spans="1:22" x14ac:dyDescent="0.25">
      <c r="A3" s="54"/>
      <c r="B3" s="57"/>
      <c r="C3" s="60"/>
      <c r="D3" s="19" t="s">
        <v>6</v>
      </c>
      <c r="E3" s="20">
        <v>5.0499999999999996E-2</v>
      </c>
      <c r="F3" s="21">
        <v>0.15210000000000001</v>
      </c>
      <c r="G3" s="60"/>
      <c r="H3" s="22">
        <v>0</v>
      </c>
      <c r="I3" s="21">
        <f t="shared" ref="I3:I46" si="0">H3*E3</f>
        <v>0</v>
      </c>
      <c r="J3" s="21">
        <f t="shared" ref="J3:J46" si="1">H3*F3</f>
        <v>0</v>
      </c>
      <c r="L3" s="16" t="s">
        <v>11</v>
      </c>
      <c r="M3" s="17" t="s">
        <v>15</v>
      </c>
      <c r="N3" s="18">
        <v>6.3299999999999995E-2</v>
      </c>
      <c r="O3" s="18">
        <v>3.2000000000000002E-3</v>
      </c>
      <c r="P3" s="18">
        <v>9.5999999999999992E-3</v>
      </c>
    </row>
    <row r="4" spans="1:22" x14ac:dyDescent="0.25">
      <c r="A4" s="54"/>
      <c r="B4" s="57"/>
      <c r="C4" s="60"/>
      <c r="D4" s="19" t="s">
        <v>7</v>
      </c>
      <c r="E4" s="20">
        <v>3.9900000000000005E-2</v>
      </c>
      <c r="F4" s="21">
        <v>0.1583</v>
      </c>
      <c r="G4" s="60"/>
      <c r="H4" s="22">
        <v>0</v>
      </c>
      <c r="I4" s="21">
        <f t="shared" si="0"/>
        <v>0</v>
      </c>
      <c r="J4" s="21">
        <f t="shared" si="1"/>
        <v>0</v>
      </c>
      <c r="L4" s="16" t="s">
        <v>17</v>
      </c>
      <c r="M4" s="17" t="s">
        <v>18</v>
      </c>
      <c r="N4" s="33">
        <v>0.13</v>
      </c>
      <c r="O4" s="18">
        <v>-5.4210000000000005E-3</v>
      </c>
      <c r="P4" s="18">
        <v>2.8417999999999999E-2</v>
      </c>
    </row>
    <row r="5" spans="1:22" x14ac:dyDescent="0.25">
      <c r="A5" s="54"/>
      <c r="B5" s="57"/>
      <c r="C5" s="60"/>
      <c r="D5" s="19" t="s">
        <v>8</v>
      </c>
      <c r="E5" s="20">
        <v>5.0799999999999998E-2</v>
      </c>
      <c r="F5" s="21">
        <v>0.1522</v>
      </c>
      <c r="G5" s="60"/>
      <c r="H5" s="22">
        <v>0</v>
      </c>
      <c r="I5" s="21">
        <f t="shared" si="0"/>
        <v>0</v>
      </c>
      <c r="J5" s="21">
        <f t="shared" si="1"/>
        <v>0</v>
      </c>
      <c r="L5" s="16" t="s">
        <v>20</v>
      </c>
      <c r="M5" s="17" t="s">
        <v>21</v>
      </c>
      <c r="N5" s="18">
        <v>0.35</v>
      </c>
      <c r="O5" s="18">
        <v>4.447999999999998E-3</v>
      </c>
      <c r="P5" s="18">
        <v>2.8415999999999993E-2</v>
      </c>
    </row>
    <row r="6" spans="1:22" ht="28.2" thickBot="1" x14ac:dyDescent="0.3">
      <c r="A6" s="55"/>
      <c r="B6" s="58"/>
      <c r="C6" s="61"/>
      <c r="D6" s="23" t="s">
        <v>9</v>
      </c>
      <c r="E6" s="24">
        <v>0.1386</v>
      </c>
      <c r="F6" s="25">
        <v>0.16239999999999999</v>
      </c>
      <c r="G6" s="61"/>
      <c r="H6" s="26">
        <v>0</v>
      </c>
      <c r="I6" s="25">
        <f t="shared" si="0"/>
        <v>0</v>
      </c>
      <c r="J6" s="25">
        <f t="shared" si="1"/>
        <v>0</v>
      </c>
      <c r="L6" s="27" t="s">
        <v>55</v>
      </c>
      <c r="M6" s="17" t="s">
        <v>27</v>
      </c>
      <c r="N6" s="33">
        <v>0.15</v>
      </c>
      <c r="O6" s="18">
        <v>4.8659999999999995E-2</v>
      </c>
      <c r="P6" s="18">
        <v>5.6099999999999997E-2</v>
      </c>
    </row>
    <row r="7" spans="1:22" ht="27.6" x14ac:dyDescent="0.25">
      <c r="A7" s="62" t="s">
        <v>11</v>
      </c>
      <c r="B7" s="63">
        <v>0.11</v>
      </c>
      <c r="C7" s="64">
        <v>0.15</v>
      </c>
      <c r="D7" s="28" t="s">
        <v>12</v>
      </c>
      <c r="E7" s="29">
        <v>0.11169999999999999</v>
      </c>
      <c r="F7" s="30">
        <v>0.1537</v>
      </c>
      <c r="G7" s="64">
        <f>SUM(H7:H11)</f>
        <v>0</v>
      </c>
      <c r="H7" s="31">
        <v>0</v>
      </c>
      <c r="I7" s="30">
        <f t="shared" si="0"/>
        <v>0</v>
      </c>
      <c r="J7" s="30">
        <f t="shared" si="1"/>
        <v>0</v>
      </c>
      <c r="L7" s="27" t="s">
        <v>55</v>
      </c>
      <c r="M7" s="17" t="s">
        <v>36</v>
      </c>
      <c r="N7" s="18">
        <v>1.0000000000000002E-2</v>
      </c>
      <c r="O7" s="18">
        <v>1.8100000000000006E-4</v>
      </c>
      <c r="P7" s="18">
        <v>3.0000000000000008E-5</v>
      </c>
    </row>
    <row r="8" spans="1:22" x14ac:dyDescent="0.25">
      <c r="A8" s="54"/>
      <c r="B8" s="57"/>
      <c r="C8" s="60"/>
      <c r="D8" s="19" t="s">
        <v>13</v>
      </c>
      <c r="E8" s="20">
        <v>0.1275</v>
      </c>
      <c r="F8" s="21">
        <v>0.15620000000000001</v>
      </c>
      <c r="G8" s="60"/>
      <c r="H8" s="22">
        <v>0</v>
      </c>
      <c r="I8" s="21">
        <f t="shared" si="0"/>
        <v>0</v>
      </c>
      <c r="J8" s="21">
        <f t="shared" si="1"/>
        <v>0</v>
      </c>
      <c r="L8" s="16" t="s">
        <v>43</v>
      </c>
      <c r="M8" s="17" t="s">
        <v>46</v>
      </c>
      <c r="N8" s="18">
        <v>0.15000000000000002</v>
      </c>
      <c r="O8" s="18">
        <v>1.6980000000000006E-2</v>
      </c>
      <c r="P8" s="18">
        <v>3.2309999999999998E-2</v>
      </c>
    </row>
    <row r="9" spans="1:22" x14ac:dyDescent="0.25">
      <c r="A9" s="54"/>
      <c r="B9" s="57"/>
      <c r="C9" s="60"/>
      <c r="D9" s="19" t="s">
        <v>14</v>
      </c>
      <c r="E9" s="20">
        <v>0.14800000000000002</v>
      </c>
      <c r="F9" s="21">
        <v>0.17030000000000001</v>
      </c>
      <c r="G9" s="60"/>
      <c r="H9" s="22">
        <v>0</v>
      </c>
      <c r="I9" s="21">
        <f t="shared" si="0"/>
        <v>0</v>
      </c>
      <c r="J9" s="21">
        <f t="shared" si="1"/>
        <v>0</v>
      </c>
      <c r="L9" s="16" t="s">
        <v>49</v>
      </c>
      <c r="M9" s="17" t="s">
        <v>54</v>
      </c>
      <c r="N9" s="18">
        <v>0.05</v>
      </c>
      <c r="O9" s="18">
        <v>-2.3349999999999998E-3</v>
      </c>
      <c r="P9" s="18">
        <v>5.64E-3</v>
      </c>
    </row>
    <row r="10" spans="1:22" x14ac:dyDescent="0.25">
      <c r="A10" s="54"/>
      <c r="B10" s="57"/>
      <c r="C10" s="60"/>
      <c r="D10" s="19" t="s">
        <v>15</v>
      </c>
      <c r="E10" s="20">
        <v>5.0499999999999996E-2</v>
      </c>
      <c r="F10" s="21">
        <v>0.1515</v>
      </c>
      <c r="G10" s="60"/>
      <c r="H10" s="22">
        <v>0</v>
      </c>
      <c r="I10" s="21">
        <f t="shared" si="0"/>
        <v>0</v>
      </c>
      <c r="J10" s="21">
        <f t="shared" si="1"/>
        <v>0</v>
      </c>
      <c r="L10" s="6" t="s">
        <v>66</v>
      </c>
      <c r="M10" s="17"/>
      <c r="N10" s="32">
        <f>SUM(N2:N9)</f>
        <v>1.0033000000000001</v>
      </c>
      <c r="O10" s="32">
        <f t="shared" ref="O10:P10" si="2">SUM(O2:O9)</f>
        <v>7.0813000000000001E-2</v>
      </c>
      <c r="P10" s="32">
        <f t="shared" si="2"/>
        <v>0.17571400000000001</v>
      </c>
    </row>
    <row r="11" spans="1:22" ht="14.4" thickBot="1" x14ac:dyDescent="0.3">
      <c r="A11" s="55"/>
      <c r="B11" s="58"/>
      <c r="C11" s="61"/>
      <c r="D11" s="23" t="s">
        <v>16</v>
      </c>
      <c r="E11" s="24">
        <v>4.1299999999999996E-2</v>
      </c>
      <c r="F11" s="25">
        <v>0.17960000000000001</v>
      </c>
      <c r="G11" s="61"/>
      <c r="H11" s="26">
        <v>0</v>
      </c>
      <c r="I11" s="25">
        <f t="shared" si="0"/>
        <v>0</v>
      </c>
      <c r="J11" s="25">
        <f t="shared" si="1"/>
        <v>0</v>
      </c>
      <c r="L11" s="5"/>
    </row>
    <row r="12" spans="1:22" x14ac:dyDescent="0.25">
      <c r="A12" s="1" t="s">
        <v>17</v>
      </c>
      <c r="B12" s="63">
        <v>0.13</v>
      </c>
      <c r="C12" s="64">
        <v>0.23</v>
      </c>
      <c r="D12" s="28" t="s">
        <v>18</v>
      </c>
      <c r="E12" s="29">
        <v>-4.1700000000000001E-2</v>
      </c>
      <c r="F12" s="30">
        <v>0.21859999999999999</v>
      </c>
      <c r="G12" s="64">
        <f>SUM(H12:H13)</f>
        <v>7.4679780420860112E-2</v>
      </c>
      <c r="H12" s="31">
        <v>7.4679780420860112E-2</v>
      </c>
      <c r="I12" s="30">
        <f t="shared" si="0"/>
        <v>-3.1141468435498666E-3</v>
      </c>
      <c r="J12" s="30">
        <f t="shared" si="1"/>
        <v>1.632500000000002E-2</v>
      </c>
      <c r="L12" s="5"/>
    </row>
    <row r="13" spans="1:22" ht="14.4" thickBot="1" x14ac:dyDescent="0.3">
      <c r="A13" s="2"/>
      <c r="B13" s="58"/>
      <c r="C13" s="61"/>
      <c r="D13" s="23" t="s">
        <v>19</v>
      </c>
      <c r="E13" s="24">
        <v>-9.3100000000000002E-2</v>
      </c>
      <c r="F13" s="25">
        <v>0.22170000000000001</v>
      </c>
      <c r="G13" s="61"/>
      <c r="H13" s="26">
        <v>0</v>
      </c>
      <c r="I13" s="25">
        <f t="shared" si="0"/>
        <v>0</v>
      </c>
      <c r="J13" s="25">
        <f t="shared" si="1"/>
        <v>0</v>
      </c>
      <c r="L13" s="5" t="s">
        <v>67</v>
      </c>
      <c r="R13" s="5" t="s">
        <v>76</v>
      </c>
    </row>
    <row r="14" spans="1:22" x14ac:dyDescent="0.25">
      <c r="A14" s="1" t="s">
        <v>20</v>
      </c>
      <c r="B14" s="63">
        <v>0.14000000000000001</v>
      </c>
      <c r="C14" s="64">
        <v>0.35</v>
      </c>
      <c r="D14" s="28" t="s">
        <v>21</v>
      </c>
      <c r="E14" s="29">
        <v>5.4000000000000003E-3</v>
      </c>
      <c r="F14" s="30">
        <v>4.9699999999999994E-2</v>
      </c>
      <c r="G14" s="64">
        <f>SUM(H14:H19)</f>
        <v>0.35</v>
      </c>
      <c r="H14" s="31">
        <v>0</v>
      </c>
      <c r="I14" s="30">
        <f t="shared" si="0"/>
        <v>0</v>
      </c>
      <c r="J14" s="30">
        <f t="shared" si="1"/>
        <v>0</v>
      </c>
      <c r="L14" s="11" t="s">
        <v>62</v>
      </c>
      <c r="M14" s="11" t="s">
        <v>1</v>
      </c>
      <c r="N14" s="11" t="s">
        <v>63</v>
      </c>
      <c r="O14" s="11" t="s">
        <v>68</v>
      </c>
      <c r="P14" s="11" t="s">
        <v>69</v>
      </c>
      <c r="R14" s="11" t="s">
        <v>62</v>
      </c>
      <c r="S14" s="11" t="s">
        <v>1</v>
      </c>
      <c r="T14" s="11" t="s">
        <v>63</v>
      </c>
      <c r="U14" s="11" t="s">
        <v>68</v>
      </c>
      <c r="V14" s="11" t="s">
        <v>69</v>
      </c>
    </row>
    <row r="15" spans="1:22" x14ac:dyDescent="0.25">
      <c r="A15" s="3"/>
      <c r="B15" s="57"/>
      <c r="C15" s="60"/>
      <c r="D15" s="19" t="s">
        <v>22</v>
      </c>
      <c r="E15" s="20">
        <v>1.7000000000000001E-3</v>
      </c>
      <c r="F15" s="21">
        <v>6.0599999999999994E-2</v>
      </c>
      <c r="G15" s="60"/>
      <c r="H15" s="22">
        <v>0</v>
      </c>
      <c r="I15" s="21">
        <f t="shared" si="0"/>
        <v>0</v>
      </c>
      <c r="J15" s="21">
        <f t="shared" si="1"/>
        <v>0</v>
      </c>
      <c r="L15" s="16" t="s">
        <v>10</v>
      </c>
      <c r="M15" s="17" t="s">
        <v>9</v>
      </c>
      <c r="N15" s="18">
        <v>0.2</v>
      </c>
      <c r="O15" s="18">
        <v>0.16059999999999999</v>
      </c>
      <c r="P15" s="18">
        <f>O15*N15</f>
        <v>3.2120000000000003E-2</v>
      </c>
      <c r="R15" s="16" t="s">
        <v>10</v>
      </c>
      <c r="S15" s="17" t="s">
        <v>9</v>
      </c>
      <c r="T15" s="18">
        <v>0.2</v>
      </c>
      <c r="U15" s="18">
        <f ca="1">NORMINV(RAND(),1,0.05)*O15</f>
        <v>0.1651147493048839</v>
      </c>
      <c r="V15" s="18">
        <f ca="1">U15*T15</f>
        <v>3.3022949860976779E-2</v>
      </c>
    </row>
    <row r="16" spans="1:22" x14ac:dyDescent="0.25">
      <c r="A16" s="3"/>
      <c r="B16" s="57"/>
      <c r="C16" s="60"/>
      <c r="D16" s="19" t="s">
        <v>23</v>
      </c>
      <c r="E16" s="20">
        <v>2.7799999999999998E-2</v>
      </c>
      <c r="F16" s="21">
        <v>0.17760000000000001</v>
      </c>
      <c r="G16" s="60"/>
      <c r="H16" s="22">
        <v>0</v>
      </c>
      <c r="I16" s="21">
        <f t="shared" si="0"/>
        <v>0</v>
      </c>
      <c r="J16" s="21">
        <f t="shared" si="1"/>
        <v>0</v>
      </c>
      <c r="L16" s="16" t="s">
        <v>11</v>
      </c>
      <c r="M16" s="17" t="s">
        <v>14</v>
      </c>
      <c r="N16" s="18">
        <v>0.15</v>
      </c>
      <c r="O16" s="18">
        <v>0.16250000000000001</v>
      </c>
      <c r="P16" s="18">
        <f t="shared" ref="P16:P22" si="3">O16*N16</f>
        <v>2.4375000000000001E-2</v>
      </c>
      <c r="R16" s="16" t="s">
        <v>11</v>
      </c>
      <c r="S16" s="17" t="s">
        <v>14</v>
      </c>
      <c r="T16" s="18">
        <v>0.15</v>
      </c>
      <c r="U16" s="18">
        <f t="shared" ref="U16:U22" ca="1" si="4">NORMINV(RAND(),1,0.05)*O16</f>
        <v>0.17257441073163199</v>
      </c>
      <c r="V16" s="18">
        <f t="shared" ref="V16:V22" ca="1" si="5">U16*T16</f>
        <v>2.5886161609744798E-2</v>
      </c>
    </row>
    <row r="17" spans="1:22" x14ac:dyDescent="0.25">
      <c r="A17" s="3"/>
      <c r="B17" s="57"/>
      <c r="C17" s="60"/>
      <c r="D17" s="19" t="s">
        <v>24</v>
      </c>
      <c r="E17" s="20">
        <v>8.8000000000000005E-3</v>
      </c>
      <c r="F17" s="21">
        <v>9.0299999999999991E-2</v>
      </c>
      <c r="G17" s="60"/>
      <c r="H17" s="22">
        <v>0</v>
      </c>
      <c r="I17" s="21">
        <f t="shared" si="0"/>
        <v>0</v>
      </c>
      <c r="J17" s="21">
        <f t="shared" si="1"/>
        <v>0</v>
      </c>
      <c r="L17" s="16" t="s">
        <v>17</v>
      </c>
      <c r="M17" s="17" t="s">
        <v>18</v>
      </c>
      <c r="N17" s="33">
        <v>0.13</v>
      </c>
      <c r="O17" s="18">
        <v>8.2100000000000006E-2</v>
      </c>
      <c r="P17" s="18">
        <f t="shared" si="3"/>
        <v>1.0673000000000002E-2</v>
      </c>
      <c r="R17" s="16" t="s">
        <v>17</v>
      </c>
      <c r="S17" s="17" t="s">
        <v>18</v>
      </c>
      <c r="T17" s="33">
        <v>0.13</v>
      </c>
      <c r="U17" s="18">
        <f t="shared" ca="1" si="4"/>
        <v>7.6479219951500019E-2</v>
      </c>
      <c r="V17" s="18">
        <f t="shared" ca="1" si="5"/>
        <v>9.9422985936950033E-3</v>
      </c>
    </row>
    <row r="18" spans="1:22" x14ac:dyDescent="0.25">
      <c r="A18" s="3"/>
      <c r="B18" s="57"/>
      <c r="C18" s="60"/>
      <c r="D18" s="19" t="s">
        <v>25</v>
      </c>
      <c r="E18" s="20">
        <v>-1.3899999999999999E-2</v>
      </c>
      <c r="F18" s="21">
        <v>4.9400000000000006E-2</v>
      </c>
      <c r="G18" s="60"/>
      <c r="H18" s="22">
        <v>0.35</v>
      </c>
      <c r="I18" s="21">
        <f t="shared" si="0"/>
        <v>-4.8649999999999995E-3</v>
      </c>
      <c r="J18" s="21">
        <f t="shared" si="1"/>
        <v>1.729E-2</v>
      </c>
      <c r="L18" s="16" t="s">
        <v>20</v>
      </c>
      <c r="M18" s="17" t="s">
        <v>23</v>
      </c>
      <c r="N18" s="18">
        <v>0.15999999999999995</v>
      </c>
      <c r="O18" s="18">
        <v>9.3700000000000006E-2</v>
      </c>
      <c r="P18" s="18">
        <f t="shared" si="3"/>
        <v>1.4991999999999997E-2</v>
      </c>
      <c r="R18" s="16" t="s">
        <v>20</v>
      </c>
      <c r="S18" s="17" t="s">
        <v>23</v>
      </c>
      <c r="T18" s="18">
        <v>0.15999999999999995</v>
      </c>
      <c r="U18" s="18">
        <f t="shared" ca="1" si="4"/>
        <v>8.7059426298208245E-2</v>
      </c>
      <c r="V18" s="18">
        <f t="shared" ca="1" si="5"/>
        <v>1.3929508207713315E-2</v>
      </c>
    </row>
    <row r="19" spans="1:22" ht="28.2" thickBot="1" x14ac:dyDescent="0.3">
      <c r="A19" s="2"/>
      <c r="B19" s="58"/>
      <c r="C19" s="61"/>
      <c r="D19" s="23" t="s">
        <v>26</v>
      </c>
      <c r="E19" s="24">
        <v>-3.0000000000000001E-3</v>
      </c>
      <c r="F19" s="25">
        <v>8.48E-2</v>
      </c>
      <c r="G19" s="61"/>
      <c r="H19" s="26">
        <v>0</v>
      </c>
      <c r="I19" s="25">
        <f t="shared" si="0"/>
        <v>0</v>
      </c>
      <c r="J19" s="25">
        <f t="shared" si="1"/>
        <v>0</v>
      </c>
      <c r="L19" s="27" t="s">
        <v>55</v>
      </c>
      <c r="M19" s="17" t="s">
        <v>28</v>
      </c>
      <c r="N19" s="33">
        <v>0.15</v>
      </c>
      <c r="O19" s="18">
        <v>-0.1108</v>
      </c>
      <c r="P19" s="18">
        <f t="shared" si="3"/>
        <v>-1.6619999999999999E-2</v>
      </c>
      <c r="R19" s="27" t="s">
        <v>55</v>
      </c>
      <c r="S19" s="17" t="s">
        <v>28</v>
      </c>
      <c r="T19" s="33">
        <v>0.15</v>
      </c>
      <c r="U19" s="18">
        <f t="shared" ca="1" si="4"/>
        <v>-0.1103802919355463</v>
      </c>
      <c r="V19" s="18">
        <f t="shared" ca="1" si="5"/>
        <v>-1.6557043790331943E-2</v>
      </c>
    </row>
    <row r="20" spans="1:22" ht="27.6" x14ac:dyDescent="0.25">
      <c r="A20" s="34" t="s">
        <v>55</v>
      </c>
      <c r="B20" s="63">
        <v>0.05</v>
      </c>
      <c r="C20" s="64">
        <v>0.15</v>
      </c>
      <c r="D20" s="28" t="s">
        <v>27</v>
      </c>
      <c r="E20" s="29">
        <v>4.7599999999999996E-2</v>
      </c>
      <c r="F20" s="30">
        <v>3.2000000000000001E-2</v>
      </c>
      <c r="G20" s="64">
        <f>SUM(H20:H34)</f>
        <v>0.15</v>
      </c>
      <c r="H20" s="31">
        <v>0</v>
      </c>
      <c r="I20" s="30">
        <f t="shared" si="0"/>
        <v>0</v>
      </c>
      <c r="J20" s="30">
        <f t="shared" si="1"/>
        <v>0</v>
      </c>
      <c r="L20" s="16" t="s">
        <v>37</v>
      </c>
      <c r="M20" s="17" t="s">
        <v>38</v>
      </c>
      <c r="N20" s="18">
        <v>1.0000000000000002E-2</v>
      </c>
      <c r="O20" s="18">
        <v>-8.0000000000000004E-4</v>
      </c>
      <c r="P20" s="18">
        <f t="shared" si="3"/>
        <v>-8.0000000000000013E-6</v>
      </c>
      <c r="R20" s="16" t="s">
        <v>37</v>
      </c>
      <c r="S20" s="17" t="s">
        <v>38</v>
      </c>
      <c r="T20" s="18">
        <v>1.0000000000000002E-2</v>
      </c>
      <c r="U20" s="18">
        <f t="shared" ca="1" si="4"/>
        <v>-7.7382917279896835E-4</v>
      </c>
      <c r="V20" s="18">
        <f t="shared" ca="1" si="5"/>
        <v>-7.7382917279896854E-6</v>
      </c>
    </row>
    <row r="21" spans="1:22" x14ac:dyDescent="0.25">
      <c r="A21" s="3"/>
      <c r="B21" s="57"/>
      <c r="C21" s="60"/>
      <c r="D21" s="19" t="s">
        <v>28</v>
      </c>
      <c r="E21" s="20">
        <v>0.32439999999999997</v>
      </c>
      <c r="F21" s="21">
        <v>0.374</v>
      </c>
      <c r="G21" s="60"/>
      <c r="H21" s="22">
        <v>0</v>
      </c>
      <c r="I21" s="21">
        <f t="shared" si="0"/>
        <v>0</v>
      </c>
      <c r="J21" s="21">
        <f t="shared" si="1"/>
        <v>0</v>
      </c>
      <c r="L21" s="16" t="s">
        <v>43</v>
      </c>
      <c r="M21" s="17" t="s">
        <v>46</v>
      </c>
      <c r="N21" s="18">
        <v>0.15000000000000002</v>
      </c>
      <c r="O21" s="18">
        <v>7.2499999999999995E-2</v>
      </c>
      <c r="P21" s="18">
        <f t="shared" si="3"/>
        <v>1.0875000000000001E-2</v>
      </c>
      <c r="R21" s="16" t="s">
        <v>43</v>
      </c>
      <c r="S21" s="17" t="s">
        <v>46</v>
      </c>
      <c r="T21" s="18">
        <v>0.15000000000000002</v>
      </c>
      <c r="U21" s="18">
        <f t="shared" ca="1" si="4"/>
        <v>7.7017727532149444E-2</v>
      </c>
      <c r="V21" s="18">
        <f t="shared" ca="1" si="5"/>
        <v>1.1552659129822418E-2</v>
      </c>
    </row>
    <row r="22" spans="1:22" x14ac:dyDescent="0.25">
      <c r="A22" s="3"/>
      <c r="B22" s="57"/>
      <c r="C22" s="60"/>
      <c r="D22" s="19" t="s">
        <v>29</v>
      </c>
      <c r="E22" s="20">
        <v>4.9599999999999998E-2</v>
      </c>
      <c r="F22" s="21">
        <v>0.124</v>
      </c>
      <c r="G22" s="60"/>
      <c r="H22" s="22">
        <v>0</v>
      </c>
      <c r="I22" s="21">
        <f t="shared" si="0"/>
        <v>0</v>
      </c>
      <c r="J22" s="21">
        <f t="shared" si="1"/>
        <v>0</v>
      </c>
      <c r="L22" s="16" t="s">
        <v>49</v>
      </c>
      <c r="M22" s="17" t="s">
        <v>54</v>
      </c>
      <c r="N22" s="18">
        <v>0.05</v>
      </c>
      <c r="O22" s="18">
        <v>8.5300000000000001E-2</v>
      </c>
      <c r="P22" s="18">
        <f t="shared" si="3"/>
        <v>4.2650000000000006E-3</v>
      </c>
      <c r="R22" s="16" t="s">
        <v>49</v>
      </c>
      <c r="S22" s="17" t="s">
        <v>54</v>
      </c>
      <c r="T22" s="18">
        <v>0.05</v>
      </c>
      <c r="U22" s="18">
        <f t="shared" ca="1" si="4"/>
        <v>8.6641858835503863E-2</v>
      </c>
      <c r="V22" s="18">
        <f t="shared" ca="1" si="5"/>
        <v>4.3320929417751935E-3</v>
      </c>
    </row>
    <row r="23" spans="1:22" x14ac:dyDescent="0.25">
      <c r="A23" s="3"/>
      <c r="B23" s="57"/>
      <c r="C23" s="60"/>
      <c r="D23" s="19" t="s">
        <v>30</v>
      </c>
      <c r="E23" s="20">
        <v>0.10210000000000001</v>
      </c>
      <c r="F23" s="21">
        <v>7.3800000000000004E-2</v>
      </c>
      <c r="G23" s="60"/>
      <c r="H23" s="22">
        <v>0</v>
      </c>
      <c r="I23" s="21">
        <f t="shared" si="0"/>
        <v>0</v>
      </c>
      <c r="J23" s="21">
        <f t="shared" si="1"/>
        <v>0</v>
      </c>
      <c r="L23" s="6" t="s">
        <v>66</v>
      </c>
      <c r="M23" s="17"/>
      <c r="N23" s="32">
        <f>SUM(N15:N22)</f>
        <v>1</v>
      </c>
      <c r="O23" s="32"/>
      <c r="P23" s="32">
        <f t="shared" ref="P23" si="6">SUM(P15:P22)</f>
        <v>8.0672000000000008E-2</v>
      </c>
      <c r="R23" s="6" t="s">
        <v>66</v>
      </c>
      <c r="S23" s="17"/>
      <c r="T23" s="32">
        <f>SUM(T15:T22)</f>
        <v>1</v>
      </c>
      <c r="U23" s="32"/>
      <c r="V23" s="32">
        <f t="shared" ref="V23" ca="1" si="7">SUM(V15:V22)</f>
        <v>8.2100888261667559E-2</v>
      </c>
    </row>
    <row r="24" spans="1:22" x14ac:dyDescent="0.25">
      <c r="A24" s="3"/>
      <c r="B24" s="57"/>
      <c r="C24" s="60"/>
      <c r="D24" s="19" t="s">
        <v>31</v>
      </c>
      <c r="E24" s="20">
        <v>6.3899999999999998E-2</v>
      </c>
      <c r="F24" s="21">
        <v>9.4499999999999987E-2</v>
      </c>
      <c r="G24" s="60"/>
      <c r="H24" s="22">
        <v>0</v>
      </c>
      <c r="I24" s="21">
        <f t="shared" si="0"/>
        <v>0</v>
      </c>
      <c r="J24" s="21">
        <f t="shared" si="1"/>
        <v>0</v>
      </c>
      <c r="L24" s="5"/>
    </row>
    <row r="25" spans="1:22" x14ac:dyDescent="0.25">
      <c r="A25" s="3"/>
      <c r="B25" s="57"/>
      <c r="C25" s="60"/>
      <c r="D25" s="19" t="s">
        <v>32</v>
      </c>
      <c r="E25" s="20">
        <v>3.4999999999999996E-3</v>
      </c>
      <c r="F25" s="21">
        <v>3.6600000000000001E-2</v>
      </c>
      <c r="G25" s="60"/>
      <c r="H25" s="22">
        <v>0</v>
      </c>
      <c r="I25" s="21">
        <f t="shared" si="0"/>
        <v>0</v>
      </c>
      <c r="J25" s="21">
        <f t="shared" si="1"/>
        <v>0</v>
      </c>
      <c r="L25" s="43" t="s">
        <v>75</v>
      </c>
    </row>
    <row r="26" spans="1:22" x14ac:dyDescent="0.25">
      <c r="A26" s="3"/>
      <c r="B26" s="57"/>
      <c r="C26" s="60"/>
      <c r="D26" s="19" t="s">
        <v>33</v>
      </c>
      <c r="E26" s="20">
        <v>3.1899999999999998E-2</v>
      </c>
      <c r="F26" s="21">
        <v>3.4500000000000003E-2</v>
      </c>
      <c r="G26" s="60"/>
      <c r="H26" s="22">
        <v>0</v>
      </c>
      <c r="I26" s="21">
        <f t="shared" si="0"/>
        <v>0</v>
      </c>
      <c r="J26" s="21">
        <f t="shared" si="1"/>
        <v>0</v>
      </c>
      <c r="L26" s="16" t="s">
        <v>10</v>
      </c>
      <c r="M26" s="17" t="s">
        <v>9</v>
      </c>
      <c r="N26" s="18">
        <v>0.2</v>
      </c>
      <c r="O26" s="18">
        <v>-8.2799999999999999E-2</v>
      </c>
      <c r="P26" s="18">
        <f>O26*N26</f>
        <v>-1.6560000000000002E-2</v>
      </c>
      <c r="R26" s="16" t="s">
        <v>10</v>
      </c>
      <c r="S26" s="17" t="s">
        <v>9</v>
      </c>
      <c r="T26" s="18">
        <v>0.2</v>
      </c>
      <c r="U26" s="18">
        <f ca="1">O26*NORMINV(RAND(),1,0.05)</f>
        <v>-8.1507829410296662E-2</v>
      </c>
      <c r="V26" s="18">
        <f ca="1">U26*T26</f>
        <v>-1.6301565882059332E-2</v>
      </c>
    </row>
    <row r="27" spans="1:22" x14ac:dyDescent="0.25">
      <c r="A27" s="3"/>
      <c r="B27" s="57"/>
      <c r="C27" s="60"/>
      <c r="D27" s="19" t="s">
        <v>34</v>
      </c>
      <c r="E27" s="20">
        <v>3.39E-2</v>
      </c>
      <c r="F27" s="21">
        <v>3.44E-2</v>
      </c>
      <c r="G27" s="60"/>
      <c r="H27" s="22">
        <v>0</v>
      </c>
      <c r="I27" s="21">
        <f t="shared" si="0"/>
        <v>0</v>
      </c>
      <c r="J27" s="21">
        <f t="shared" si="1"/>
        <v>0</v>
      </c>
      <c r="L27" s="16" t="s">
        <v>11</v>
      </c>
      <c r="M27" s="17" t="s">
        <v>14</v>
      </c>
      <c r="N27" s="18">
        <v>0.15</v>
      </c>
      <c r="O27" s="18">
        <v>-0.1085</v>
      </c>
      <c r="P27" s="18">
        <f t="shared" ref="P27:P33" si="8">O27*N27</f>
        <v>-1.6274999999999998E-2</v>
      </c>
      <c r="R27" s="16" t="s">
        <v>11</v>
      </c>
      <c r="S27" s="17" t="s">
        <v>14</v>
      </c>
      <c r="T27" s="18">
        <v>0.15</v>
      </c>
      <c r="U27" s="18">
        <f t="shared" ref="U27:U33" ca="1" si="9">O27*NORMINV(RAND(),1,0.05)</f>
        <v>-0.11205380642007765</v>
      </c>
      <c r="V27" s="18">
        <f t="shared" ref="V27:V33" ca="1" si="10">U27*T27</f>
        <v>-1.6808070963011647E-2</v>
      </c>
    </row>
    <row r="28" spans="1:22" x14ac:dyDescent="0.25">
      <c r="A28" s="3"/>
      <c r="B28" s="57"/>
      <c r="C28" s="60"/>
      <c r="D28" s="19" t="s">
        <v>35</v>
      </c>
      <c r="E28" s="20">
        <v>1.46E-2</v>
      </c>
      <c r="F28" s="21">
        <v>1.4999999999999999E-2</v>
      </c>
      <c r="G28" s="60"/>
      <c r="H28" s="22">
        <v>0.15</v>
      </c>
      <c r="I28" s="21">
        <f t="shared" si="0"/>
        <v>2.1900000000000001E-3</v>
      </c>
      <c r="J28" s="21">
        <f t="shared" si="1"/>
        <v>2.2499999999999998E-3</v>
      </c>
      <c r="L28" s="16" t="s">
        <v>17</v>
      </c>
      <c r="M28" s="17" t="s">
        <v>18</v>
      </c>
      <c r="N28" s="33">
        <v>0.13</v>
      </c>
      <c r="O28" s="18">
        <v>-0.28499999999999998</v>
      </c>
      <c r="P28" s="18">
        <f t="shared" si="8"/>
        <v>-3.705E-2</v>
      </c>
      <c r="R28" s="16" t="s">
        <v>17</v>
      </c>
      <c r="S28" s="17" t="s">
        <v>18</v>
      </c>
      <c r="T28" s="33">
        <v>0.13</v>
      </c>
      <c r="U28" s="18">
        <f t="shared" ca="1" si="9"/>
        <v>-0.29462183628169369</v>
      </c>
      <c r="V28" s="18">
        <f t="shared" ca="1" si="10"/>
        <v>-3.8300838716620184E-2</v>
      </c>
    </row>
    <row r="29" spans="1:22" x14ac:dyDescent="0.25">
      <c r="A29" s="3"/>
      <c r="B29" s="57"/>
      <c r="C29" s="60"/>
      <c r="D29" s="19" t="s">
        <v>36</v>
      </c>
      <c r="E29" s="20">
        <v>1.54E-2</v>
      </c>
      <c r="F29" s="21">
        <v>1.52E-2</v>
      </c>
      <c r="G29" s="60"/>
      <c r="H29" s="22">
        <v>0</v>
      </c>
      <c r="I29" s="21">
        <f t="shared" si="0"/>
        <v>0</v>
      </c>
      <c r="J29" s="21">
        <f t="shared" si="1"/>
        <v>0</v>
      </c>
      <c r="L29" s="16" t="s">
        <v>20</v>
      </c>
      <c r="M29" s="17" t="s">
        <v>23</v>
      </c>
      <c r="N29" s="18">
        <v>0.15999999999999995</v>
      </c>
      <c r="O29" s="18">
        <v>-0.27800000000000002</v>
      </c>
      <c r="P29" s="18">
        <f t="shared" si="8"/>
        <v>-4.4479999999999992E-2</v>
      </c>
      <c r="R29" s="16" t="s">
        <v>20</v>
      </c>
      <c r="S29" s="17" t="s">
        <v>23</v>
      </c>
      <c r="T29" s="18">
        <v>0.15999999999999995</v>
      </c>
      <c r="U29" s="18">
        <f t="shared" ca="1" si="9"/>
        <v>-0.25138607969364141</v>
      </c>
      <c r="V29" s="18">
        <f t="shared" ca="1" si="10"/>
        <v>-4.0221772750982612E-2</v>
      </c>
    </row>
    <row r="30" spans="1:22" ht="27.6" x14ac:dyDescent="0.25">
      <c r="A30" s="3"/>
      <c r="B30" s="57"/>
      <c r="C30" s="60"/>
      <c r="D30" s="19" t="s">
        <v>40</v>
      </c>
      <c r="E30" s="20">
        <v>2.23E-2</v>
      </c>
      <c r="F30" s="21">
        <v>0.18489999999999998</v>
      </c>
      <c r="G30" s="60"/>
      <c r="H30" s="22">
        <v>0</v>
      </c>
      <c r="I30" s="21">
        <f t="shared" si="0"/>
        <v>0</v>
      </c>
      <c r="J30" s="21">
        <f t="shared" si="1"/>
        <v>0</v>
      </c>
      <c r="L30" s="27" t="s">
        <v>55</v>
      </c>
      <c r="M30" s="17" t="s">
        <v>28</v>
      </c>
      <c r="N30" s="33">
        <v>0.15</v>
      </c>
      <c r="O30" s="18">
        <v>0.58140000000000003</v>
      </c>
      <c r="P30" s="18">
        <f t="shared" si="8"/>
        <v>8.7209999999999996E-2</v>
      </c>
      <c r="R30" s="27" t="s">
        <v>55</v>
      </c>
      <c r="S30" s="17" t="s">
        <v>28</v>
      </c>
      <c r="T30" s="33">
        <v>0.15</v>
      </c>
      <c r="U30" s="18">
        <f t="shared" ca="1" si="9"/>
        <v>0.61192783006611362</v>
      </c>
      <c r="V30" s="18">
        <f t="shared" ca="1" si="10"/>
        <v>9.178917450991704E-2</v>
      </c>
    </row>
    <row r="31" spans="1:22" x14ac:dyDescent="0.25">
      <c r="A31" s="3"/>
      <c r="B31" s="57"/>
      <c r="C31" s="60"/>
      <c r="D31" s="19" t="s">
        <v>21</v>
      </c>
      <c r="E31" s="20">
        <v>5.4000000000000003E-3</v>
      </c>
      <c r="F31" s="21">
        <v>4.9699999999999994E-2</v>
      </c>
      <c r="G31" s="60"/>
      <c r="H31" s="22">
        <v>0</v>
      </c>
      <c r="I31" s="21">
        <f t="shared" si="0"/>
        <v>0</v>
      </c>
      <c r="J31" s="21">
        <f t="shared" si="1"/>
        <v>0</v>
      </c>
      <c r="L31" s="16" t="s">
        <v>37</v>
      </c>
      <c r="M31" s="17" t="s">
        <v>38</v>
      </c>
      <c r="N31" s="18">
        <v>1.0000000000000002E-2</v>
      </c>
      <c r="O31" s="18">
        <v>3.8999999999999998E-3</v>
      </c>
      <c r="P31" s="18">
        <f t="shared" si="8"/>
        <v>3.9000000000000006E-5</v>
      </c>
      <c r="R31" s="16" t="s">
        <v>37</v>
      </c>
      <c r="S31" s="17" t="s">
        <v>38</v>
      </c>
      <c r="T31" s="18">
        <v>1.0000000000000002E-2</v>
      </c>
      <c r="U31" s="18">
        <f t="shared" ca="1" si="9"/>
        <v>3.7663980190475147E-3</v>
      </c>
      <c r="V31" s="18">
        <f t="shared" ca="1" si="10"/>
        <v>3.7663980190475154E-5</v>
      </c>
    </row>
    <row r="32" spans="1:22" x14ac:dyDescent="0.25">
      <c r="A32" s="3"/>
      <c r="B32" s="57"/>
      <c r="C32" s="60"/>
      <c r="D32" s="19" t="s">
        <v>41</v>
      </c>
      <c r="E32" s="20">
        <v>2.5899999999999999E-2</v>
      </c>
      <c r="F32" s="21">
        <v>3.3099999999999997E-2</v>
      </c>
      <c r="G32" s="60"/>
      <c r="H32" s="22">
        <v>0</v>
      </c>
      <c r="I32" s="21">
        <f t="shared" si="0"/>
        <v>0</v>
      </c>
      <c r="J32" s="21">
        <f t="shared" si="1"/>
        <v>0</v>
      </c>
      <c r="L32" s="16" t="s">
        <v>43</v>
      </c>
      <c r="M32" s="17" t="s">
        <v>46</v>
      </c>
      <c r="N32" s="18">
        <v>0.15000000000000002</v>
      </c>
      <c r="O32" s="18">
        <v>-5.74E-2</v>
      </c>
      <c r="P32" s="18">
        <f t="shared" si="8"/>
        <v>-8.6100000000000013E-3</v>
      </c>
      <c r="R32" s="16" t="s">
        <v>43</v>
      </c>
      <c r="S32" s="17" t="s">
        <v>46</v>
      </c>
      <c r="T32" s="18">
        <v>0.15000000000000002</v>
      </c>
      <c r="U32" s="18">
        <f t="shared" ca="1" si="9"/>
        <v>-5.8650807483604343E-2</v>
      </c>
      <c r="V32" s="18">
        <f t="shared" ca="1" si="10"/>
        <v>-8.7976211225406532E-3</v>
      </c>
    </row>
    <row r="33" spans="1:22" x14ac:dyDescent="0.25">
      <c r="A33" s="3"/>
      <c r="B33" s="57"/>
      <c r="C33" s="60"/>
      <c r="D33" s="19" t="s">
        <v>22</v>
      </c>
      <c r="E33" s="20">
        <v>1.7000000000000001E-3</v>
      </c>
      <c r="F33" s="21">
        <v>6.0599999999999994E-2</v>
      </c>
      <c r="G33" s="60"/>
      <c r="H33" s="22">
        <v>0</v>
      </c>
      <c r="I33" s="21">
        <f t="shared" si="0"/>
        <v>0</v>
      </c>
      <c r="J33" s="21">
        <f t="shared" si="1"/>
        <v>0</v>
      </c>
      <c r="L33" s="16" t="s">
        <v>49</v>
      </c>
      <c r="M33" s="17" t="s">
        <v>54</v>
      </c>
      <c r="N33" s="18">
        <v>0.05</v>
      </c>
      <c r="O33" s="18">
        <v>-0.13600000000000001</v>
      </c>
      <c r="P33" s="18">
        <f t="shared" si="8"/>
        <v>-6.8000000000000005E-3</v>
      </c>
      <c r="R33" s="16" t="s">
        <v>49</v>
      </c>
      <c r="S33" s="17" t="s">
        <v>54</v>
      </c>
      <c r="T33" s="18">
        <v>0.05</v>
      </c>
      <c r="U33" s="18">
        <f t="shared" ca="1" si="9"/>
        <v>-0.14852645772754089</v>
      </c>
      <c r="V33" s="18">
        <f t="shared" ca="1" si="10"/>
        <v>-7.4263228863770446E-3</v>
      </c>
    </row>
    <row r="34" spans="1:22" ht="16.2" thickBot="1" x14ac:dyDescent="0.3">
      <c r="A34" s="2"/>
      <c r="B34" s="58"/>
      <c r="C34" s="61"/>
      <c r="D34" s="23" t="s">
        <v>42</v>
      </c>
      <c r="E34" s="24">
        <v>3.1899999999999998E-2</v>
      </c>
      <c r="F34" s="25">
        <v>9.3699999999999992E-2</v>
      </c>
      <c r="G34" s="61"/>
      <c r="H34" s="26">
        <v>0</v>
      </c>
      <c r="I34" s="25">
        <f t="shared" si="0"/>
        <v>0</v>
      </c>
      <c r="J34" s="25">
        <f t="shared" si="1"/>
        <v>0</v>
      </c>
      <c r="L34" s="6" t="s">
        <v>66</v>
      </c>
      <c r="M34" s="42"/>
      <c r="N34" s="32">
        <f>SUM(N26:N33)</f>
        <v>1</v>
      </c>
      <c r="O34" s="32"/>
      <c r="P34" s="32">
        <f t="shared" ref="P34" si="11">SUM(P26:P33)</f>
        <v>-4.2526000000000001E-2</v>
      </c>
      <c r="R34" s="6" t="s">
        <v>66</v>
      </c>
      <c r="S34" s="42"/>
      <c r="T34" s="32">
        <f>SUM(T26:T33)</f>
        <v>1</v>
      </c>
      <c r="U34" s="32"/>
      <c r="V34" s="32">
        <f t="shared" ref="V34" ca="1" si="12">SUM(V26:V33)</f>
        <v>-3.6029353831483965E-2</v>
      </c>
    </row>
    <row r="35" spans="1:22" x14ac:dyDescent="0.25">
      <c r="A35" s="1" t="s">
        <v>37</v>
      </c>
      <c r="B35" s="63">
        <v>0.01</v>
      </c>
      <c r="C35" s="64">
        <v>0.05</v>
      </c>
      <c r="D35" s="28" t="s">
        <v>38</v>
      </c>
      <c r="E35" s="29">
        <v>1.8100000000000002E-2</v>
      </c>
      <c r="F35" s="30">
        <v>3.0000000000000001E-3</v>
      </c>
      <c r="G35" s="64">
        <f>SUM(H35:H36)</f>
        <v>0.05</v>
      </c>
      <c r="H35" s="31">
        <v>0</v>
      </c>
      <c r="I35" s="30">
        <f t="shared" si="0"/>
        <v>0</v>
      </c>
      <c r="J35" s="30">
        <f t="shared" si="1"/>
        <v>0</v>
      </c>
      <c r="L35" s="5"/>
    </row>
    <row r="36" spans="1:22" ht="14.4" thickBot="1" x14ac:dyDescent="0.3">
      <c r="A36" s="2"/>
      <c r="B36" s="58"/>
      <c r="C36" s="61"/>
      <c r="D36" s="23" t="s">
        <v>39</v>
      </c>
      <c r="E36" s="24">
        <v>1.61E-2</v>
      </c>
      <c r="F36" s="25">
        <v>1.6000000000000001E-3</v>
      </c>
      <c r="G36" s="61"/>
      <c r="H36" s="26">
        <v>0.05</v>
      </c>
      <c r="I36" s="25">
        <f t="shared" si="0"/>
        <v>8.0500000000000005E-4</v>
      </c>
      <c r="J36" s="25">
        <f t="shared" si="1"/>
        <v>8.0000000000000007E-5</v>
      </c>
      <c r="L36" s="5"/>
    </row>
    <row r="37" spans="1:22" x14ac:dyDescent="0.25">
      <c r="A37" s="1" t="s">
        <v>43</v>
      </c>
      <c r="B37" s="63">
        <v>0.05</v>
      </c>
      <c r="C37" s="64">
        <v>0.15</v>
      </c>
      <c r="D37" s="28" t="s">
        <v>44</v>
      </c>
      <c r="E37" s="29">
        <v>-1.49E-2</v>
      </c>
      <c r="F37" s="30">
        <v>0.17069999999999999</v>
      </c>
      <c r="G37" s="64">
        <f>SUM(H37:H41)</f>
        <v>0.05</v>
      </c>
      <c r="H37" s="31">
        <v>0</v>
      </c>
      <c r="I37" s="30">
        <f t="shared" si="0"/>
        <v>0</v>
      </c>
      <c r="J37" s="30">
        <f t="shared" si="1"/>
        <v>0</v>
      </c>
      <c r="L37" s="5"/>
    </row>
    <row r="38" spans="1:22" x14ac:dyDescent="0.25">
      <c r="A38" s="3"/>
      <c r="B38" s="57"/>
      <c r="C38" s="60"/>
      <c r="D38" s="19" t="s">
        <v>45</v>
      </c>
      <c r="E38" s="20">
        <v>-4.2199999999999994E-2</v>
      </c>
      <c r="F38" s="21">
        <v>0.18210000000000001</v>
      </c>
      <c r="G38" s="60"/>
      <c r="H38" s="22">
        <v>0</v>
      </c>
      <c r="I38" s="21">
        <f t="shared" si="0"/>
        <v>0</v>
      </c>
      <c r="J38" s="21">
        <f t="shared" si="1"/>
        <v>0</v>
      </c>
      <c r="L38" s="5"/>
    </row>
    <row r="39" spans="1:22" x14ac:dyDescent="0.25">
      <c r="A39" s="3"/>
      <c r="B39" s="57"/>
      <c r="C39" s="60"/>
      <c r="D39" s="19" t="s">
        <v>46</v>
      </c>
      <c r="E39" s="20">
        <v>0.11320000000000001</v>
      </c>
      <c r="F39" s="21">
        <v>0.21539999999999998</v>
      </c>
      <c r="G39" s="60"/>
      <c r="H39" s="22">
        <v>0</v>
      </c>
      <c r="I39" s="21">
        <f t="shared" si="0"/>
        <v>0</v>
      </c>
      <c r="J39" s="21">
        <f t="shared" si="1"/>
        <v>0</v>
      </c>
      <c r="L39" s="5"/>
    </row>
    <row r="40" spans="1:22" x14ac:dyDescent="0.25">
      <c r="A40" s="3"/>
      <c r="B40" s="57"/>
      <c r="C40" s="60"/>
      <c r="D40" s="19" t="s">
        <v>47</v>
      </c>
      <c r="E40" s="20">
        <v>-3.3E-3</v>
      </c>
      <c r="F40" s="21">
        <v>0.16829999999999998</v>
      </c>
      <c r="G40" s="60"/>
      <c r="H40" s="22">
        <v>0.05</v>
      </c>
      <c r="I40" s="21">
        <f t="shared" si="0"/>
        <v>-1.65E-4</v>
      </c>
      <c r="J40" s="21">
        <f t="shared" si="1"/>
        <v>8.4149999999999989E-3</v>
      </c>
      <c r="L40" s="5"/>
    </row>
    <row r="41" spans="1:22" ht="14.4" thickBot="1" x14ac:dyDescent="0.3">
      <c r="A41" s="2"/>
      <c r="B41" s="58"/>
      <c r="C41" s="61"/>
      <c r="D41" s="23" t="s">
        <v>48</v>
      </c>
      <c r="E41" s="24">
        <v>-0.17710000000000001</v>
      </c>
      <c r="F41" s="25">
        <v>0.33039999999999997</v>
      </c>
      <c r="G41" s="61"/>
      <c r="H41" s="26">
        <v>0</v>
      </c>
      <c r="I41" s="25">
        <f t="shared" si="0"/>
        <v>0</v>
      </c>
      <c r="J41" s="25">
        <f t="shared" si="1"/>
        <v>0</v>
      </c>
      <c r="L41" s="5"/>
    </row>
    <row r="42" spans="1:22" x14ac:dyDescent="0.25">
      <c r="A42" s="1" t="s">
        <v>49</v>
      </c>
      <c r="B42" s="63">
        <v>0.05</v>
      </c>
      <c r="C42" s="64">
        <v>0.1</v>
      </c>
      <c r="D42" s="28" t="s">
        <v>50</v>
      </c>
      <c r="E42" s="35">
        <v>-7.0400000000000004E-2</v>
      </c>
      <c r="F42" s="30">
        <v>0.19870000000000002</v>
      </c>
      <c r="G42" s="64">
        <f>SUM(H42:H46)</f>
        <v>0.05</v>
      </c>
      <c r="H42" s="31">
        <v>0</v>
      </c>
      <c r="I42" s="30">
        <f t="shared" si="0"/>
        <v>0</v>
      </c>
      <c r="J42" s="30">
        <f t="shared" si="1"/>
        <v>0</v>
      </c>
      <c r="L42" s="5"/>
    </row>
    <row r="43" spans="1:22" x14ac:dyDescent="0.25">
      <c r="A43" s="3"/>
      <c r="B43" s="57"/>
      <c r="C43" s="60"/>
      <c r="D43" s="19" t="s">
        <v>51</v>
      </c>
      <c r="E43" s="36">
        <v>-5.6299999999999996E-2</v>
      </c>
      <c r="F43" s="21">
        <v>0.18010000000000001</v>
      </c>
      <c r="G43" s="60"/>
      <c r="H43" s="22">
        <v>0</v>
      </c>
      <c r="I43" s="21">
        <f t="shared" si="0"/>
        <v>0</v>
      </c>
      <c r="J43" s="21">
        <f t="shared" si="1"/>
        <v>0</v>
      </c>
      <c r="L43" s="5"/>
    </row>
    <row r="44" spans="1:22" x14ac:dyDescent="0.25">
      <c r="A44" s="3"/>
      <c r="B44" s="57"/>
      <c r="C44" s="60"/>
      <c r="D44" s="19" t="s">
        <v>52</v>
      </c>
      <c r="E44" s="36">
        <v>-0.1852</v>
      </c>
      <c r="F44" s="21">
        <v>0.26929999999999998</v>
      </c>
      <c r="G44" s="60"/>
      <c r="H44" s="22">
        <v>0</v>
      </c>
      <c r="I44" s="21">
        <f t="shared" si="0"/>
        <v>0</v>
      </c>
      <c r="J44" s="21">
        <f t="shared" si="1"/>
        <v>0</v>
      </c>
      <c r="L44" s="5"/>
    </row>
    <row r="45" spans="1:22" x14ac:dyDescent="0.25">
      <c r="A45" s="3"/>
      <c r="B45" s="57"/>
      <c r="C45" s="60"/>
      <c r="D45" s="19" t="s">
        <v>53</v>
      </c>
      <c r="E45" s="36">
        <v>-0.11380000000000001</v>
      </c>
      <c r="F45" s="21">
        <v>0.2177</v>
      </c>
      <c r="G45" s="60"/>
      <c r="H45" s="22">
        <v>0</v>
      </c>
      <c r="I45" s="21">
        <f t="shared" si="0"/>
        <v>0</v>
      </c>
      <c r="J45" s="21">
        <f t="shared" si="1"/>
        <v>0</v>
      </c>
      <c r="L45" s="5"/>
    </row>
    <row r="46" spans="1:22" ht="14.4" thickBot="1" x14ac:dyDescent="0.3">
      <c r="A46" s="2"/>
      <c r="B46" s="58"/>
      <c r="C46" s="61"/>
      <c r="D46" s="23" t="s">
        <v>54</v>
      </c>
      <c r="E46" s="37">
        <v>-4.6699999999999998E-2</v>
      </c>
      <c r="F46" s="25">
        <v>0.1128</v>
      </c>
      <c r="G46" s="61"/>
      <c r="H46" s="26">
        <v>0.05</v>
      </c>
      <c r="I46" s="25">
        <f t="shared" si="0"/>
        <v>-2.3349999999999998E-3</v>
      </c>
      <c r="J46" s="25">
        <f t="shared" si="1"/>
        <v>5.64E-3</v>
      </c>
      <c r="L46" s="5"/>
    </row>
    <row r="47" spans="1:22" x14ac:dyDescent="0.25">
      <c r="F47" s="4" t="s">
        <v>58</v>
      </c>
      <c r="G47" s="39">
        <f>SUM(G2:G46)</f>
        <v>0.72467978042086023</v>
      </c>
      <c r="H47" s="40">
        <f>SUM(H2:H46)</f>
        <v>0.72467978042086023</v>
      </c>
      <c r="I47" s="40">
        <f>SUM(I2:I46)</f>
        <v>-7.4841468435498659E-3</v>
      </c>
      <c r="J47" s="39">
        <f>SUM(J2:J46)</f>
        <v>5.0000000000000017E-2</v>
      </c>
    </row>
  </sheetData>
  <mergeCells count="26">
    <mergeCell ref="B37:B41"/>
    <mergeCell ref="C37:C41"/>
    <mergeCell ref="G37:G41"/>
    <mergeCell ref="B42:B46"/>
    <mergeCell ref="C42:C46"/>
    <mergeCell ref="G42:G46"/>
    <mergeCell ref="B20:B34"/>
    <mergeCell ref="C20:C34"/>
    <mergeCell ref="G20:G34"/>
    <mergeCell ref="B35:B36"/>
    <mergeCell ref="C35:C36"/>
    <mergeCell ref="G35:G36"/>
    <mergeCell ref="B12:B13"/>
    <mergeCell ref="C12:C13"/>
    <mergeCell ref="G12:G13"/>
    <mergeCell ref="B14:B19"/>
    <mergeCell ref="C14:C19"/>
    <mergeCell ref="G14:G19"/>
    <mergeCell ref="A2:A6"/>
    <mergeCell ref="B2:B6"/>
    <mergeCell ref="C2:C6"/>
    <mergeCell ref="G2:G6"/>
    <mergeCell ref="A7:A11"/>
    <mergeCell ref="B7:B11"/>
    <mergeCell ref="C7:C11"/>
    <mergeCell ref="G7:G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4B11-6E9B-42EB-92F0-940B028D65C2}">
  <dimension ref="A1:V47"/>
  <sheetViews>
    <sheetView topLeftCell="H19" zoomScaleNormal="100" workbookViewId="0">
      <selection activeCell="S32" sqref="S32"/>
    </sheetView>
  </sheetViews>
  <sheetFormatPr defaultRowHeight="13.8" x14ac:dyDescent="0.25"/>
  <cols>
    <col min="1" max="1" width="17.5546875" style="10" bestFit="1" customWidth="1"/>
    <col min="2" max="2" width="11.44140625" style="10" bestFit="1" customWidth="1"/>
    <col min="3" max="3" width="11.21875" style="10" bestFit="1" customWidth="1"/>
    <col min="4" max="4" width="8" style="10" bestFit="1" customWidth="1"/>
    <col min="5" max="5" width="10.88671875" style="38" bestFit="1" customWidth="1"/>
    <col min="6" max="6" width="8" style="10" bestFit="1" customWidth="1"/>
    <col min="7" max="7" width="11.21875" style="10" bestFit="1" customWidth="1"/>
    <col min="8" max="9" width="26.77734375" style="41" bestFit="1" customWidth="1"/>
    <col min="10" max="10" width="26.77734375" style="10" bestFit="1" customWidth="1"/>
    <col min="11" max="11" width="8.88671875" style="10"/>
    <col min="12" max="12" width="17.5546875" style="10" bestFit="1" customWidth="1"/>
    <col min="13" max="14" width="8.88671875" style="10"/>
    <col min="15" max="15" width="12.77734375" style="10" bestFit="1" customWidth="1"/>
    <col min="16" max="16384" width="8.88671875" style="10"/>
  </cols>
  <sheetData>
    <row r="1" spans="1:22" x14ac:dyDescent="0.25">
      <c r="A1" s="7" t="s">
        <v>0</v>
      </c>
      <c r="B1" s="7" t="s">
        <v>3</v>
      </c>
      <c r="C1" s="7" t="s">
        <v>4</v>
      </c>
      <c r="D1" s="7" t="s">
        <v>1</v>
      </c>
      <c r="E1" s="8" t="s">
        <v>2</v>
      </c>
      <c r="F1" s="7" t="s">
        <v>61</v>
      </c>
      <c r="G1" s="7" t="s">
        <v>56</v>
      </c>
      <c r="H1" s="9" t="s">
        <v>57</v>
      </c>
      <c r="I1" s="9" t="s">
        <v>59</v>
      </c>
      <c r="J1" s="7" t="s">
        <v>60</v>
      </c>
      <c r="L1" s="11" t="s">
        <v>0</v>
      </c>
      <c r="M1" s="11" t="s">
        <v>96</v>
      </c>
      <c r="N1" s="11" t="s">
        <v>63</v>
      </c>
      <c r="O1" s="11" t="s">
        <v>101</v>
      </c>
      <c r="P1" s="11" t="s">
        <v>64</v>
      </c>
    </row>
    <row r="2" spans="1:22" x14ac:dyDescent="0.25">
      <c r="A2" s="53" t="s">
        <v>10</v>
      </c>
      <c r="B2" s="56">
        <v>0.1</v>
      </c>
      <c r="C2" s="59">
        <v>0.2</v>
      </c>
      <c r="D2" s="12" t="s">
        <v>5</v>
      </c>
      <c r="E2" s="13">
        <v>5.0499999999999996E-2</v>
      </c>
      <c r="F2" s="14">
        <v>0.1515</v>
      </c>
      <c r="G2" s="59">
        <f>SUM(H2:H6)</f>
        <v>0.10000000000000002</v>
      </c>
      <c r="H2" s="15">
        <v>0</v>
      </c>
      <c r="I2" s="14">
        <f>H2*E2</f>
        <v>0</v>
      </c>
      <c r="J2" s="14">
        <f>H2*F2</f>
        <v>0</v>
      </c>
      <c r="L2" s="16" t="s">
        <v>10</v>
      </c>
      <c r="M2" s="17" t="s">
        <v>9</v>
      </c>
      <c r="N2" s="18">
        <v>0.1</v>
      </c>
      <c r="O2" s="18">
        <v>1.3899999999999999E-2</v>
      </c>
      <c r="P2" s="18">
        <v>1.6199999999999999E-2</v>
      </c>
    </row>
    <row r="3" spans="1:22" x14ac:dyDescent="0.25">
      <c r="A3" s="54"/>
      <c r="B3" s="57"/>
      <c r="C3" s="60"/>
      <c r="D3" s="19" t="s">
        <v>6</v>
      </c>
      <c r="E3" s="20">
        <v>5.0499999999999996E-2</v>
      </c>
      <c r="F3" s="21">
        <v>0.15210000000000001</v>
      </c>
      <c r="G3" s="60"/>
      <c r="H3" s="22">
        <v>0</v>
      </c>
      <c r="I3" s="21">
        <f t="shared" ref="I3:I46" si="0">H3*E3</f>
        <v>0</v>
      </c>
      <c r="J3" s="21">
        <f t="shared" ref="J3:J46" si="1">H3*F3</f>
        <v>0</v>
      </c>
      <c r="L3" s="16" t="s">
        <v>11</v>
      </c>
      <c r="M3" s="17" t="s">
        <v>13</v>
      </c>
      <c r="N3" s="18">
        <v>0.12</v>
      </c>
      <c r="O3" s="18">
        <v>1.5299999999999999E-2</v>
      </c>
      <c r="P3" s="18">
        <v>1.8700000000000001E-2</v>
      </c>
    </row>
    <row r="4" spans="1:22" x14ac:dyDescent="0.25">
      <c r="A4" s="54"/>
      <c r="B4" s="57"/>
      <c r="C4" s="60"/>
      <c r="D4" s="19" t="s">
        <v>7</v>
      </c>
      <c r="E4" s="20">
        <v>3.9900000000000005E-2</v>
      </c>
      <c r="F4" s="21">
        <v>0.1583</v>
      </c>
      <c r="G4" s="60"/>
      <c r="H4" s="22">
        <v>0</v>
      </c>
      <c r="I4" s="21">
        <f t="shared" si="0"/>
        <v>0</v>
      </c>
      <c r="J4" s="21">
        <f t="shared" si="1"/>
        <v>0</v>
      </c>
      <c r="L4" s="16" t="s">
        <v>17</v>
      </c>
      <c r="M4" s="17" t="s">
        <v>18</v>
      </c>
      <c r="N4" s="33">
        <v>0.13</v>
      </c>
      <c r="O4" s="18">
        <v>-5.4210000000000005E-3</v>
      </c>
      <c r="P4" s="18">
        <v>2.8417999999999999E-2</v>
      </c>
    </row>
    <row r="5" spans="1:22" x14ac:dyDescent="0.25">
      <c r="A5" s="54"/>
      <c r="B5" s="57"/>
      <c r="C5" s="60"/>
      <c r="D5" s="19" t="s">
        <v>8</v>
      </c>
      <c r="E5" s="20">
        <v>5.0799999999999998E-2</v>
      </c>
      <c r="F5" s="21">
        <v>0.1522</v>
      </c>
      <c r="G5" s="60"/>
      <c r="H5" s="22">
        <v>0</v>
      </c>
      <c r="I5" s="21">
        <f t="shared" si="0"/>
        <v>0</v>
      </c>
      <c r="J5" s="21">
        <f t="shared" si="1"/>
        <v>0</v>
      </c>
      <c r="L5" s="16" t="s">
        <v>20</v>
      </c>
      <c r="M5" s="17" t="s">
        <v>21</v>
      </c>
      <c r="N5" s="18">
        <v>0.35</v>
      </c>
      <c r="O5" s="18">
        <v>1.9E-3</v>
      </c>
      <c r="P5" s="18">
        <v>1.7399999999999999E-2</v>
      </c>
    </row>
    <row r="6" spans="1:22" ht="28.2" thickBot="1" x14ac:dyDescent="0.3">
      <c r="A6" s="55"/>
      <c r="B6" s="58"/>
      <c r="C6" s="61"/>
      <c r="D6" s="23" t="s">
        <v>9</v>
      </c>
      <c r="E6" s="24">
        <v>0.1386</v>
      </c>
      <c r="F6" s="25">
        <v>0.16239999999999999</v>
      </c>
      <c r="G6" s="61"/>
      <c r="H6" s="26">
        <v>0.10000000000000002</v>
      </c>
      <c r="I6" s="25">
        <f t="shared" si="0"/>
        <v>1.3860000000000003E-2</v>
      </c>
      <c r="J6" s="25">
        <f t="shared" si="1"/>
        <v>1.6240000000000001E-2</v>
      </c>
      <c r="L6" s="27" t="s">
        <v>100</v>
      </c>
      <c r="M6" s="17" t="s">
        <v>27</v>
      </c>
      <c r="N6" s="33">
        <v>0.03</v>
      </c>
      <c r="O6" s="18">
        <v>1.1999999999999999E-3</v>
      </c>
      <c r="P6" s="18">
        <v>8.0000000000000004E-4</v>
      </c>
    </row>
    <row r="7" spans="1:22" ht="27.6" x14ac:dyDescent="0.25">
      <c r="A7" s="62" t="s">
        <v>11</v>
      </c>
      <c r="B7" s="63">
        <v>0.11</v>
      </c>
      <c r="C7" s="64">
        <v>0.15</v>
      </c>
      <c r="D7" s="28" t="s">
        <v>12</v>
      </c>
      <c r="E7" s="29">
        <v>0.11169999999999999</v>
      </c>
      <c r="F7" s="30">
        <v>0.1537</v>
      </c>
      <c r="G7" s="64">
        <f>SUM(H7:H11)</f>
        <v>0.11999999999999994</v>
      </c>
      <c r="H7" s="31">
        <v>0</v>
      </c>
      <c r="I7" s="30">
        <f t="shared" si="0"/>
        <v>0</v>
      </c>
      <c r="J7" s="30">
        <f t="shared" si="1"/>
        <v>0</v>
      </c>
      <c r="L7" s="27" t="s">
        <v>100</v>
      </c>
      <c r="M7" s="17" t="s">
        <v>36</v>
      </c>
      <c r="N7" s="18">
        <v>0.12</v>
      </c>
      <c r="O7" s="18">
        <v>1.9E-3</v>
      </c>
      <c r="P7" s="18">
        <v>1.9E-3</v>
      </c>
    </row>
    <row r="8" spans="1:22" x14ac:dyDescent="0.25">
      <c r="A8" s="54"/>
      <c r="B8" s="57"/>
      <c r="C8" s="60"/>
      <c r="D8" s="19" t="s">
        <v>13</v>
      </c>
      <c r="E8" s="20">
        <v>0.1275</v>
      </c>
      <c r="F8" s="21">
        <v>0.15620000000000001</v>
      </c>
      <c r="G8" s="60"/>
      <c r="H8" s="22">
        <v>0.11999999999999994</v>
      </c>
      <c r="I8" s="21">
        <f t="shared" si="0"/>
        <v>1.5299999999999992E-2</v>
      </c>
      <c r="J8" s="21">
        <f t="shared" si="1"/>
        <v>1.874399999999999E-2</v>
      </c>
      <c r="L8" s="16" t="s">
        <v>37</v>
      </c>
      <c r="M8" s="17" t="s">
        <v>39</v>
      </c>
      <c r="N8" s="18">
        <v>0.05</v>
      </c>
      <c r="O8" s="18">
        <v>8.0000000000000004E-4</v>
      </c>
      <c r="P8" s="18">
        <v>1E-4</v>
      </c>
    </row>
    <row r="9" spans="1:22" x14ac:dyDescent="0.25">
      <c r="A9" s="54"/>
      <c r="B9" s="57"/>
      <c r="C9" s="60"/>
      <c r="D9" s="19" t="s">
        <v>14</v>
      </c>
      <c r="E9" s="20">
        <v>0.14800000000000002</v>
      </c>
      <c r="F9" s="21">
        <v>0.17030000000000001</v>
      </c>
      <c r="G9" s="60"/>
      <c r="H9" s="22">
        <v>0</v>
      </c>
      <c r="I9" s="21">
        <f t="shared" si="0"/>
        <v>0</v>
      </c>
      <c r="J9" s="21">
        <f t="shared" si="1"/>
        <v>0</v>
      </c>
      <c r="L9" s="16" t="s">
        <v>43</v>
      </c>
      <c r="M9" s="17" t="s">
        <v>46</v>
      </c>
      <c r="N9" s="18">
        <v>0.05</v>
      </c>
      <c r="O9" s="18">
        <v>1.6980000000000006E-2</v>
      </c>
      <c r="P9" s="18">
        <v>3.2309999999999998E-2</v>
      </c>
    </row>
    <row r="10" spans="1:22" x14ac:dyDescent="0.25">
      <c r="A10" s="54"/>
      <c r="B10" s="57"/>
      <c r="C10" s="60"/>
      <c r="D10" s="19" t="s">
        <v>15</v>
      </c>
      <c r="E10" s="20">
        <v>5.0499999999999996E-2</v>
      </c>
      <c r="F10" s="21">
        <v>0.1515</v>
      </c>
      <c r="G10" s="60"/>
      <c r="H10" s="22">
        <v>0</v>
      </c>
      <c r="I10" s="21">
        <f t="shared" si="0"/>
        <v>0</v>
      </c>
      <c r="J10" s="21">
        <f t="shared" si="1"/>
        <v>0</v>
      </c>
      <c r="L10" s="16" t="s">
        <v>49</v>
      </c>
      <c r="M10" s="17" t="s">
        <v>54</v>
      </c>
      <c r="N10" s="18">
        <v>0.05</v>
      </c>
      <c r="O10" s="18">
        <v>-2.3349999999999998E-3</v>
      </c>
      <c r="P10" s="18">
        <v>5.64E-3</v>
      </c>
    </row>
    <row r="11" spans="1:22" ht="14.4" thickBot="1" x14ac:dyDescent="0.3">
      <c r="A11" s="55"/>
      <c r="B11" s="58"/>
      <c r="C11" s="61"/>
      <c r="D11" s="23" t="s">
        <v>16</v>
      </c>
      <c r="E11" s="24">
        <v>4.1299999999999996E-2</v>
      </c>
      <c r="F11" s="25">
        <v>0.17960000000000001</v>
      </c>
      <c r="G11" s="61"/>
      <c r="H11" s="26">
        <v>0</v>
      </c>
      <c r="I11" s="25">
        <f t="shared" si="0"/>
        <v>0</v>
      </c>
      <c r="J11" s="25">
        <f t="shared" si="1"/>
        <v>0</v>
      </c>
      <c r="L11" s="6" t="s">
        <v>66</v>
      </c>
      <c r="M11" s="17"/>
      <c r="N11" s="32">
        <f>SUM(N2:N10)</f>
        <v>1</v>
      </c>
      <c r="O11" s="32">
        <f>SUM(O3:O10)</f>
        <v>3.0324000000000007E-2</v>
      </c>
      <c r="P11" s="32">
        <f>SUM(P2:P10)</f>
        <v>0.12146799999999999</v>
      </c>
    </row>
    <row r="12" spans="1:22" x14ac:dyDescent="0.25">
      <c r="A12" s="1" t="s">
        <v>17</v>
      </c>
      <c r="B12" s="63">
        <v>0.13</v>
      </c>
      <c r="C12" s="64">
        <v>0.23</v>
      </c>
      <c r="D12" s="28" t="s">
        <v>18</v>
      </c>
      <c r="E12" s="29">
        <v>-4.1700000000000001E-2</v>
      </c>
      <c r="F12" s="30">
        <v>0.21859999999999999</v>
      </c>
      <c r="G12" s="64">
        <f>SUM(H12:H13)</f>
        <v>0.13</v>
      </c>
      <c r="H12" s="31">
        <v>0.13</v>
      </c>
      <c r="I12" s="30">
        <f t="shared" si="0"/>
        <v>-5.4210000000000005E-3</v>
      </c>
      <c r="J12" s="30">
        <f t="shared" si="1"/>
        <v>2.8417999999999999E-2</v>
      </c>
      <c r="L12" s="5"/>
    </row>
    <row r="13" spans="1:22" ht="14.4" thickBot="1" x14ac:dyDescent="0.3">
      <c r="A13" s="2"/>
      <c r="B13" s="58"/>
      <c r="C13" s="61"/>
      <c r="D13" s="23" t="s">
        <v>19</v>
      </c>
      <c r="E13" s="24">
        <v>-9.3100000000000002E-2</v>
      </c>
      <c r="F13" s="25">
        <v>0.22170000000000001</v>
      </c>
      <c r="G13" s="61"/>
      <c r="H13" s="26">
        <v>0</v>
      </c>
      <c r="I13" s="25">
        <f t="shared" si="0"/>
        <v>0</v>
      </c>
      <c r="J13" s="25">
        <f t="shared" si="1"/>
        <v>0</v>
      </c>
      <c r="L13" s="5" t="s">
        <v>67</v>
      </c>
    </row>
    <row r="14" spans="1:22" x14ac:dyDescent="0.25">
      <c r="A14" s="1" t="s">
        <v>20</v>
      </c>
      <c r="B14" s="63">
        <v>0.14000000000000001</v>
      </c>
      <c r="C14" s="64">
        <v>0.35</v>
      </c>
      <c r="D14" s="28" t="s">
        <v>21</v>
      </c>
      <c r="E14" s="29">
        <v>5.4000000000000003E-3</v>
      </c>
      <c r="F14" s="30">
        <v>4.9699999999999994E-2</v>
      </c>
      <c r="G14" s="64">
        <f>SUM(H14:H19)</f>
        <v>0.35</v>
      </c>
      <c r="H14" s="31">
        <v>0.35</v>
      </c>
      <c r="I14" s="30">
        <f t="shared" si="0"/>
        <v>1.89E-3</v>
      </c>
      <c r="J14" s="30">
        <f t="shared" si="1"/>
        <v>1.7394999999999997E-2</v>
      </c>
      <c r="L14" s="11" t="s">
        <v>62</v>
      </c>
      <c r="M14" s="11" t="s">
        <v>1</v>
      </c>
      <c r="N14" s="11" t="s">
        <v>63</v>
      </c>
      <c r="O14" s="11" t="s">
        <v>68</v>
      </c>
      <c r="P14" s="11" t="s">
        <v>69</v>
      </c>
      <c r="R14" s="11" t="s">
        <v>62</v>
      </c>
      <c r="S14" s="11" t="s">
        <v>1</v>
      </c>
      <c r="T14" s="11" t="s">
        <v>63</v>
      </c>
      <c r="U14" s="11" t="s">
        <v>68</v>
      </c>
      <c r="V14" s="11" t="s">
        <v>69</v>
      </c>
    </row>
    <row r="15" spans="1:22" x14ac:dyDescent="0.25">
      <c r="A15" s="3"/>
      <c r="B15" s="57"/>
      <c r="C15" s="60"/>
      <c r="D15" s="19" t="s">
        <v>22</v>
      </c>
      <c r="E15" s="20">
        <v>1.7000000000000001E-3</v>
      </c>
      <c r="F15" s="21">
        <v>6.0599999999999994E-2</v>
      </c>
      <c r="G15" s="60"/>
      <c r="H15" s="22">
        <v>0</v>
      </c>
      <c r="I15" s="21">
        <f t="shared" si="0"/>
        <v>0</v>
      </c>
      <c r="J15" s="21">
        <f t="shared" si="1"/>
        <v>0</v>
      </c>
      <c r="L15" s="16" t="s">
        <v>10</v>
      </c>
      <c r="M15" s="17" t="s">
        <v>9</v>
      </c>
      <c r="N15" s="18">
        <v>0.1</v>
      </c>
      <c r="O15" s="18">
        <v>0.16059999999999999</v>
      </c>
      <c r="P15" s="18">
        <f>O15*N15</f>
        <v>1.6060000000000001E-2</v>
      </c>
      <c r="R15" s="16" t="s">
        <v>10</v>
      </c>
      <c r="S15" s="17" t="s">
        <v>9</v>
      </c>
      <c r="T15" s="18">
        <v>0.2</v>
      </c>
      <c r="U15" s="18">
        <f ca="1">O15*NORMINV(RAND(),1,0.05)</f>
        <v>0.16479296154520476</v>
      </c>
      <c r="V15" s="18">
        <f ca="1">U15*T15</f>
        <v>3.2958592309040954E-2</v>
      </c>
    </row>
    <row r="16" spans="1:22" x14ac:dyDescent="0.25">
      <c r="A16" s="3"/>
      <c r="B16" s="57"/>
      <c r="C16" s="60"/>
      <c r="D16" s="19" t="s">
        <v>23</v>
      </c>
      <c r="E16" s="20">
        <v>2.7799999999999998E-2</v>
      </c>
      <c r="F16" s="21">
        <v>0.17760000000000001</v>
      </c>
      <c r="G16" s="60"/>
      <c r="H16" s="22">
        <v>0</v>
      </c>
      <c r="I16" s="21">
        <f t="shared" si="0"/>
        <v>0</v>
      </c>
      <c r="J16" s="21">
        <f t="shared" si="1"/>
        <v>0</v>
      </c>
      <c r="L16" s="16" t="s">
        <v>11</v>
      </c>
      <c r="M16" s="17" t="s">
        <v>13</v>
      </c>
      <c r="N16" s="18">
        <v>0.12</v>
      </c>
      <c r="O16" s="18">
        <v>0.13189999999999999</v>
      </c>
      <c r="P16" s="18">
        <f t="shared" ref="P16:P20" si="2">O16*N16</f>
        <v>1.5827999999999998E-2</v>
      </c>
      <c r="R16" s="16" t="s">
        <v>11</v>
      </c>
      <c r="S16" s="17" t="s">
        <v>13</v>
      </c>
      <c r="T16" s="18">
        <v>0.15</v>
      </c>
      <c r="U16" s="18">
        <f t="shared" ref="U16:U23" ca="1" si="3">O16*NORMINV(RAND(),1,0.05)</f>
        <v>0.12930713512454681</v>
      </c>
      <c r="V16" s="18">
        <f t="shared" ref="V16:V23" ca="1" si="4">U16*T16</f>
        <v>1.9396070268682019E-2</v>
      </c>
    </row>
    <row r="17" spans="1:22" x14ac:dyDescent="0.25">
      <c r="A17" s="3"/>
      <c r="B17" s="57"/>
      <c r="C17" s="60"/>
      <c r="D17" s="19" t="s">
        <v>24</v>
      </c>
      <c r="E17" s="20">
        <v>8.8000000000000005E-3</v>
      </c>
      <c r="F17" s="21">
        <v>9.0299999999999991E-2</v>
      </c>
      <c r="G17" s="60"/>
      <c r="H17" s="22">
        <v>0</v>
      </c>
      <c r="I17" s="21">
        <f t="shared" si="0"/>
        <v>0</v>
      </c>
      <c r="J17" s="21">
        <f t="shared" si="1"/>
        <v>0</v>
      </c>
      <c r="L17" s="16" t="s">
        <v>17</v>
      </c>
      <c r="M17" s="17" t="s">
        <v>18</v>
      </c>
      <c r="N17" s="33">
        <v>0.13</v>
      </c>
      <c r="O17" s="18">
        <v>8.2100000000000006E-2</v>
      </c>
      <c r="P17" s="18">
        <f t="shared" si="2"/>
        <v>1.0673000000000002E-2</v>
      </c>
      <c r="R17" s="16" t="s">
        <v>17</v>
      </c>
      <c r="S17" s="17" t="s">
        <v>18</v>
      </c>
      <c r="T17" s="33">
        <v>0.13</v>
      </c>
      <c r="U17" s="18">
        <f t="shared" ca="1" si="3"/>
        <v>8.0774995863440238E-2</v>
      </c>
      <c r="V17" s="18">
        <f t="shared" ca="1" si="4"/>
        <v>1.0500749462247232E-2</v>
      </c>
    </row>
    <row r="18" spans="1:22" x14ac:dyDescent="0.25">
      <c r="A18" s="3"/>
      <c r="B18" s="57"/>
      <c r="C18" s="60"/>
      <c r="D18" s="19" t="s">
        <v>25</v>
      </c>
      <c r="E18" s="20">
        <v>-1.3899999999999999E-2</v>
      </c>
      <c r="F18" s="21">
        <v>4.9400000000000006E-2</v>
      </c>
      <c r="G18" s="60"/>
      <c r="H18" s="22">
        <v>0</v>
      </c>
      <c r="I18" s="21">
        <f t="shared" si="0"/>
        <v>0</v>
      </c>
      <c r="J18" s="21">
        <f t="shared" si="1"/>
        <v>0</v>
      </c>
      <c r="L18" s="16" t="s">
        <v>20</v>
      </c>
      <c r="M18" s="17" t="s">
        <v>21</v>
      </c>
      <c r="N18" s="18">
        <v>0.35</v>
      </c>
      <c r="O18" s="18">
        <v>1.7100000000000001E-2</v>
      </c>
      <c r="P18" s="18">
        <f t="shared" si="2"/>
        <v>5.9849999999999999E-3</v>
      </c>
      <c r="R18" s="16" t="s">
        <v>20</v>
      </c>
      <c r="S18" s="17" t="s">
        <v>21</v>
      </c>
      <c r="T18" s="18">
        <v>0.22</v>
      </c>
      <c r="U18" s="18">
        <f t="shared" ca="1" si="3"/>
        <v>1.6144699988603885E-2</v>
      </c>
      <c r="V18" s="18">
        <f t="shared" ca="1" si="4"/>
        <v>3.5518339974928547E-3</v>
      </c>
    </row>
    <row r="19" spans="1:22" ht="55.8" thickBot="1" x14ac:dyDescent="0.3">
      <c r="A19" s="2"/>
      <c r="B19" s="58"/>
      <c r="C19" s="61"/>
      <c r="D19" s="23" t="s">
        <v>26</v>
      </c>
      <c r="E19" s="24">
        <v>-3.0000000000000001E-3</v>
      </c>
      <c r="F19" s="25">
        <v>8.48E-2</v>
      </c>
      <c r="G19" s="61"/>
      <c r="H19" s="26">
        <v>0</v>
      </c>
      <c r="I19" s="25">
        <f t="shared" si="0"/>
        <v>0</v>
      </c>
      <c r="J19" s="25">
        <f t="shared" si="1"/>
        <v>0</v>
      </c>
      <c r="L19" s="27" t="s">
        <v>100</v>
      </c>
      <c r="M19" s="17" t="s">
        <v>27</v>
      </c>
      <c r="N19" s="33">
        <v>0.03</v>
      </c>
      <c r="O19" s="18">
        <v>-1.9E-3</v>
      </c>
      <c r="P19" s="18">
        <f t="shared" si="2"/>
        <v>-5.6999999999999996E-5</v>
      </c>
      <c r="R19" s="27" t="s">
        <v>100</v>
      </c>
      <c r="S19" s="17" t="s">
        <v>28</v>
      </c>
      <c r="T19" s="33">
        <v>8.3299999999999999E-2</v>
      </c>
      <c r="U19" s="18">
        <f t="shared" ca="1" si="3"/>
        <v>-1.9724677665332799E-3</v>
      </c>
      <c r="V19" s="18">
        <f t="shared" ca="1" si="4"/>
        <v>-1.6430656495222221E-4</v>
      </c>
    </row>
    <row r="20" spans="1:22" ht="55.2" x14ac:dyDescent="0.25">
      <c r="A20" s="34" t="s">
        <v>100</v>
      </c>
      <c r="B20" s="63">
        <v>0.05</v>
      </c>
      <c r="C20" s="64">
        <v>0.15</v>
      </c>
      <c r="D20" s="28" t="s">
        <v>27</v>
      </c>
      <c r="E20" s="29">
        <v>4.7599999999999996E-2</v>
      </c>
      <c r="F20" s="30">
        <v>3.2000000000000001E-2</v>
      </c>
      <c r="G20" s="64">
        <f>SUM(H20:H34)</f>
        <v>0.15</v>
      </c>
      <c r="H20" s="31">
        <v>2.5773809523810139E-2</v>
      </c>
      <c r="I20" s="30">
        <f t="shared" si="0"/>
        <v>1.2268333333333625E-3</v>
      </c>
      <c r="J20" s="30">
        <f t="shared" si="1"/>
        <v>8.2476190476192448E-4</v>
      </c>
      <c r="L20" s="27" t="s">
        <v>100</v>
      </c>
      <c r="M20" s="17" t="s">
        <v>36</v>
      </c>
      <c r="N20" s="18">
        <v>0.12</v>
      </c>
      <c r="O20" s="18">
        <v>7.3000000000000001E-3</v>
      </c>
      <c r="P20" s="18">
        <f t="shared" si="2"/>
        <v>8.7599999999999993E-4</v>
      </c>
      <c r="R20" s="27" t="s">
        <v>100</v>
      </c>
      <c r="S20" s="17" t="s">
        <v>36</v>
      </c>
      <c r="T20" s="18">
        <v>6.6699999999999995E-2</v>
      </c>
      <c r="U20" s="18">
        <f t="shared" ca="1" si="3"/>
        <v>7.2286008197825699E-3</v>
      </c>
      <c r="V20" s="18">
        <f ca="1">U20*T20</f>
        <v>4.8214767467949737E-4</v>
      </c>
    </row>
    <row r="21" spans="1:22" x14ac:dyDescent="0.25">
      <c r="A21" s="3"/>
      <c r="B21" s="57"/>
      <c r="C21" s="60"/>
      <c r="D21" s="19" t="s">
        <v>28</v>
      </c>
      <c r="E21" s="20">
        <v>0.32439999999999997</v>
      </c>
      <c r="F21" s="21">
        <v>0.374</v>
      </c>
      <c r="G21" s="60"/>
      <c r="H21" s="22">
        <v>0</v>
      </c>
      <c r="I21" s="21">
        <f t="shared" si="0"/>
        <v>0</v>
      </c>
      <c r="J21" s="21">
        <f t="shared" si="1"/>
        <v>0</v>
      </c>
      <c r="L21" s="16" t="s">
        <v>37</v>
      </c>
      <c r="M21" s="17" t="s">
        <v>39</v>
      </c>
      <c r="N21" s="18">
        <v>0.05</v>
      </c>
      <c r="O21" s="18">
        <v>-2.9999999999999997E-4</v>
      </c>
      <c r="P21" s="18">
        <v>1E-4</v>
      </c>
      <c r="R21" s="16" t="s">
        <v>37</v>
      </c>
      <c r="S21" s="17" t="s">
        <v>39</v>
      </c>
      <c r="T21" s="18">
        <v>0.05</v>
      </c>
      <c r="U21" s="18">
        <f t="shared" ca="1" si="3"/>
        <v>-2.7202767442758706E-4</v>
      </c>
      <c r="V21" s="18">
        <f t="shared" ca="1" si="4"/>
        <v>-1.3601383721379353E-5</v>
      </c>
    </row>
    <row r="22" spans="1:22" x14ac:dyDescent="0.25">
      <c r="A22" s="3"/>
      <c r="B22" s="57"/>
      <c r="C22" s="60"/>
      <c r="D22" s="19" t="s">
        <v>29</v>
      </c>
      <c r="E22" s="20">
        <v>4.9599999999999998E-2</v>
      </c>
      <c r="F22" s="21">
        <v>0.124</v>
      </c>
      <c r="G22" s="60"/>
      <c r="H22" s="22">
        <v>0</v>
      </c>
      <c r="I22" s="21">
        <f t="shared" si="0"/>
        <v>0</v>
      </c>
      <c r="J22" s="21">
        <f t="shared" si="1"/>
        <v>0</v>
      </c>
      <c r="L22" s="16" t="s">
        <v>43</v>
      </c>
      <c r="M22" s="17" t="s">
        <v>46</v>
      </c>
      <c r="N22" s="18">
        <v>0.05</v>
      </c>
      <c r="O22" s="18">
        <v>7.2499999999999995E-2</v>
      </c>
      <c r="P22" s="18">
        <v>1.0800000000000001E-2</v>
      </c>
      <c r="R22" s="16" t="s">
        <v>43</v>
      </c>
      <c r="S22" s="17" t="s">
        <v>46</v>
      </c>
      <c r="T22" s="18">
        <v>0.05</v>
      </c>
      <c r="U22" s="18">
        <f t="shared" ca="1" si="3"/>
        <v>7.479378901126571E-2</v>
      </c>
      <c r="V22" s="18">
        <f t="shared" ca="1" si="4"/>
        <v>3.7396894505632855E-3</v>
      </c>
    </row>
    <row r="23" spans="1:22" x14ac:dyDescent="0.25">
      <c r="A23" s="3"/>
      <c r="B23" s="57"/>
      <c r="C23" s="60"/>
      <c r="D23" s="19" t="s">
        <v>30</v>
      </c>
      <c r="E23" s="20">
        <v>0.10210000000000001</v>
      </c>
      <c r="F23" s="21">
        <v>7.3800000000000004E-2</v>
      </c>
      <c r="G23" s="60"/>
      <c r="H23" s="22">
        <v>0</v>
      </c>
      <c r="I23" s="21">
        <f t="shared" si="0"/>
        <v>0</v>
      </c>
      <c r="J23" s="21">
        <f t="shared" si="1"/>
        <v>0</v>
      </c>
      <c r="L23" s="16" t="s">
        <v>49</v>
      </c>
      <c r="M23" s="17" t="s">
        <v>54</v>
      </c>
      <c r="N23" s="18">
        <v>0.05</v>
      </c>
      <c r="O23" s="32">
        <v>2.9000000000000001E-2</v>
      </c>
      <c r="P23" s="32">
        <v>5.5999999999999999E-3</v>
      </c>
      <c r="R23" s="16" t="s">
        <v>49</v>
      </c>
      <c r="S23" s="17" t="s">
        <v>54</v>
      </c>
      <c r="T23" s="18">
        <v>0.05</v>
      </c>
      <c r="U23" s="18">
        <f t="shared" ca="1" si="3"/>
        <v>2.7454823941146622E-2</v>
      </c>
      <c r="V23" s="18">
        <f t="shared" ca="1" si="4"/>
        <v>1.3727411970573312E-3</v>
      </c>
    </row>
    <row r="24" spans="1:22" x14ac:dyDescent="0.25">
      <c r="A24" s="3"/>
      <c r="B24" s="57"/>
      <c r="C24" s="60"/>
      <c r="D24" s="19" t="s">
        <v>31</v>
      </c>
      <c r="E24" s="20">
        <v>6.3899999999999998E-2</v>
      </c>
      <c r="F24" s="21">
        <v>9.4499999999999987E-2</v>
      </c>
      <c r="G24" s="60"/>
      <c r="H24" s="22">
        <v>0</v>
      </c>
      <c r="I24" s="21">
        <f t="shared" si="0"/>
        <v>0</v>
      </c>
      <c r="J24" s="21">
        <f t="shared" si="1"/>
        <v>0</v>
      </c>
      <c r="L24" s="6" t="s">
        <v>66</v>
      </c>
      <c r="M24" s="17"/>
      <c r="N24" s="32">
        <f>SUM(N15:N23)</f>
        <v>1</v>
      </c>
      <c r="O24" s="32"/>
      <c r="P24" s="32">
        <f>SUM(P15:P23)</f>
        <v>6.5864999999999993E-2</v>
      </c>
      <c r="R24" s="6" t="s">
        <v>66</v>
      </c>
      <c r="S24" s="17"/>
      <c r="T24" s="32">
        <f>SUM(T15:T23)</f>
        <v>1</v>
      </c>
      <c r="U24" s="32"/>
      <c r="V24" s="32">
        <f ca="1">SUM(V15:V23)</f>
        <v>7.1823916411089567E-2</v>
      </c>
    </row>
    <row r="25" spans="1:22" x14ac:dyDescent="0.25">
      <c r="A25" s="3"/>
      <c r="B25" s="57"/>
      <c r="C25" s="60"/>
      <c r="D25" s="19" t="s">
        <v>32</v>
      </c>
      <c r="E25" s="20">
        <v>3.4999999999999996E-3</v>
      </c>
      <c r="F25" s="21">
        <v>3.6600000000000001E-2</v>
      </c>
      <c r="G25" s="60"/>
      <c r="H25" s="22">
        <v>0</v>
      </c>
      <c r="I25" s="21">
        <f t="shared" si="0"/>
        <v>0</v>
      </c>
      <c r="J25" s="21">
        <f t="shared" si="1"/>
        <v>0</v>
      </c>
      <c r="L25" s="43" t="s">
        <v>75</v>
      </c>
    </row>
    <row r="26" spans="1:22" x14ac:dyDescent="0.25">
      <c r="A26" s="3"/>
      <c r="B26" s="57"/>
      <c r="C26" s="60"/>
      <c r="D26" s="19" t="s">
        <v>33</v>
      </c>
      <c r="E26" s="20">
        <v>3.1899999999999998E-2</v>
      </c>
      <c r="F26" s="21">
        <v>3.4500000000000003E-2</v>
      </c>
      <c r="G26" s="60"/>
      <c r="H26" s="22">
        <v>0</v>
      </c>
      <c r="I26" s="21">
        <f t="shared" si="0"/>
        <v>0</v>
      </c>
      <c r="J26" s="21">
        <f t="shared" si="1"/>
        <v>0</v>
      </c>
      <c r="L26" s="16" t="s">
        <v>10</v>
      </c>
      <c r="M26" s="17" t="s">
        <v>9</v>
      </c>
      <c r="N26" s="18">
        <v>0.1</v>
      </c>
      <c r="O26" s="18">
        <v>-8.2799999999999999E-2</v>
      </c>
      <c r="P26" s="18">
        <f>O26*N26</f>
        <v>-8.2800000000000009E-3</v>
      </c>
      <c r="R26" s="11" t="s">
        <v>62</v>
      </c>
      <c r="S26" s="11" t="s">
        <v>1</v>
      </c>
      <c r="T26" s="11" t="s">
        <v>63</v>
      </c>
      <c r="U26" s="11" t="s">
        <v>68</v>
      </c>
      <c r="V26" s="11" t="s">
        <v>69</v>
      </c>
    </row>
    <row r="27" spans="1:22" x14ac:dyDescent="0.25">
      <c r="A27" s="3"/>
      <c r="B27" s="57"/>
      <c r="C27" s="60"/>
      <c r="D27" s="19" t="s">
        <v>34</v>
      </c>
      <c r="E27" s="20">
        <v>3.39E-2</v>
      </c>
      <c r="F27" s="21">
        <v>3.44E-2</v>
      </c>
      <c r="G27" s="60"/>
      <c r="H27" s="22">
        <v>0</v>
      </c>
      <c r="I27" s="21">
        <f t="shared" si="0"/>
        <v>0</v>
      </c>
      <c r="J27" s="21">
        <f t="shared" si="1"/>
        <v>0</v>
      </c>
      <c r="L27" s="16" t="s">
        <v>11</v>
      </c>
      <c r="M27" s="17" t="s">
        <v>13</v>
      </c>
      <c r="N27" s="18">
        <v>0.12</v>
      </c>
      <c r="O27" s="18">
        <v>-0.1067</v>
      </c>
      <c r="P27" s="18">
        <f t="shared" ref="P27:P34" si="5">O27*N27</f>
        <v>-1.2803999999999999E-2</v>
      </c>
      <c r="R27" s="16" t="s">
        <v>10</v>
      </c>
      <c r="S27" s="17" t="s">
        <v>9</v>
      </c>
      <c r="T27" s="18">
        <v>0.1</v>
      </c>
      <c r="U27" s="18">
        <f ca="1">O26*NORMINV(RAND(),1,0.05)</f>
        <v>-9.0591015823495477E-2</v>
      </c>
      <c r="V27" s="18">
        <f ca="1">U27*T27</f>
        <v>-9.0591015823495488E-3</v>
      </c>
    </row>
    <row r="28" spans="1:22" x14ac:dyDescent="0.25">
      <c r="A28" s="3"/>
      <c r="B28" s="57"/>
      <c r="C28" s="60"/>
      <c r="D28" s="19" t="s">
        <v>35</v>
      </c>
      <c r="E28" s="20">
        <v>1.46E-2</v>
      </c>
      <c r="F28" s="21">
        <v>1.4999999999999999E-2</v>
      </c>
      <c r="G28" s="60"/>
      <c r="H28" s="22">
        <v>0</v>
      </c>
      <c r="I28" s="21">
        <f t="shared" si="0"/>
        <v>0</v>
      </c>
      <c r="J28" s="21">
        <f t="shared" si="1"/>
        <v>0</v>
      </c>
      <c r="L28" s="16" t="s">
        <v>17</v>
      </c>
      <c r="M28" s="17" t="s">
        <v>18</v>
      </c>
      <c r="N28" s="33">
        <v>0.13</v>
      </c>
      <c r="O28" s="18">
        <v>-0.28499999999999998</v>
      </c>
      <c r="P28" s="18">
        <f t="shared" si="5"/>
        <v>-3.705E-2</v>
      </c>
      <c r="R28" s="16" t="s">
        <v>11</v>
      </c>
      <c r="S28" s="17" t="s">
        <v>13</v>
      </c>
      <c r="T28" s="18">
        <v>0.12</v>
      </c>
      <c r="U28" s="18">
        <f t="shared" ref="U28:U35" ca="1" si="6">O27*NORMINV(RAND(),1,0.05)</f>
        <v>-0.1048330265077559</v>
      </c>
      <c r="V28" s="18">
        <f t="shared" ref="V28:V35" ca="1" si="7">U28*T28</f>
        <v>-1.2579963180930707E-2</v>
      </c>
    </row>
    <row r="29" spans="1:22" x14ac:dyDescent="0.25">
      <c r="A29" s="3"/>
      <c r="B29" s="57"/>
      <c r="C29" s="60"/>
      <c r="D29" s="19" t="s">
        <v>36</v>
      </c>
      <c r="E29" s="20">
        <v>1.54E-2</v>
      </c>
      <c r="F29" s="21">
        <v>1.52E-2</v>
      </c>
      <c r="G29" s="60"/>
      <c r="H29" s="22">
        <v>0.12422619047618985</v>
      </c>
      <c r="I29" s="21">
        <f t="shared" si="0"/>
        <v>1.9130833333333237E-3</v>
      </c>
      <c r="J29" s="21">
        <f t="shared" si="1"/>
        <v>1.8882380952380858E-3</v>
      </c>
      <c r="L29" s="16" t="s">
        <v>20</v>
      </c>
      <c r="M29" s="17" t="s">
        <v>21</v>
      </c>
      <c r="N29" s="18">
        <v>0.35</v>
      </c>
      <c r="O29" s="18">
        <v>-6.2100000000000002E-2</v>
      </c>
      <c r="P29" s="18">
        <f t="shared" si="5"/>
        <v>-2.1735000000000001E-2</v>
      </c>
      <c r="R29" s="16" t="s">
        <v>17</v>
      </c>
      <c r="S29" s="17" t="s">
        <v>18</v>
      </c>
      <c r="T29" s="33">
        <v>0.13</v>
      </c>
      <c r="U29" s="18">
        <f t="shared" ca="1" si="6"/>
        <v>-0.27133554491413336</v>
      </c>
      <c r="V29" s="18">
        <f t="shared" ca="1" si="7"/>
        <v>-3.5273620838837338E-2</v>
      </c>
    </row>
    <row r="30" spans="1:22" ht="27.6" x14ac:dyDescent="0.25">
      <c r="A30" s="3"/>
      <c r="B30" s="57"/>
      <c r="C30" s="60"/>
      <c r="D30" s="19" t="s">
        <v>40</v>
      </c>
      <c r="E30" s="20">
        <v>2.23E-2</v>
      </c>
      <c r="F30" s="21">
        <v>0.18489999999999998</v>
      </c>
      <c r="G30" s="60"/>
      <c r="H30" s="22">
        <v>0</v>
      </c>
      <c r="I30" s="21">
        <f t="shared" si="0"/>
        <v>0</v>
      </c>
      <c r="J30" s="21">
        <f t="shared" si="1"/>
        <v>0</v>
      </c>
      <c r="L30" s="27" t="s">
        <v>100</v>
      </c>
      <c r="M30" s="17" t="s">
        <v>27</v>
      </c>
      <c r="N30" s="33">
        <v>0.03</v>
      </c>
      <c r="O30" s="18">
        <v>3.95E-2</v>
      </c>
      <c r="P30" s="18">
        <f t="shared" si="5"/>
        <v>1.1850000000000001E-3</v>
      </c>
      <c r="R30" s="16" t="s">
        <v>20</v>
      </c>
      <c r="S30" s="17" t="s">
        <v>21</v>
      </c>
      <c r="T30" s="18">
        <v>0.35</v>
      </c>
      <c r="U30" s="18">
        <f t="shared" ca="1" si="6"/>
        <v>-5.7273988446580257E-2</v>
      </c>
      <c r="V30" s="18">
        <f t="shared" ca="1" si="7"/>
        <v>-2.004589595630309E-2</v>
      </c>
    </row>
    <row r="31" spans="1:22" ht="55.2" x14ac:dyDescent="0.25">
      <c r="A31" s="3"/>
      <c r="B31" s="57"/>
      <c r="C31" s="60"/>
      <c r="D31" s="19" t="s">
        <v>21</v>
      </c>
      <c r="E31" s="20">
        <v>5.4000000000000003E-3</v>
      </c>
      <c r="F31" s="21">
        <v>4.9699999999999994E-2</v>
      </c>
      <c r="G31" s="60"/>
      <c r="H31" s="22">
        <v>0</v>
      </c>
      <c r="I31" s="21">
        <f t="shared" si="0"/>
        <v>0</v>
      </c>
      <c r="J31" s="21">
        <f t="shared" si="1"/>
        <v>0</v>
      </c>
      <c r="L31" s="27" t="s">
        <v>100</v>
      </c>
      <c r="M31" s="17" t="s">
        <v>36</v>
      </c>
      <c r="N31" s="18">
        <v>0.12</v>
      </c>
      <c r="O31" s="18">
        <v>5.3E-3</v>
      </c>
      <c r="P31" s="18">
        <f t="shared" si="5"/>
        <v>6.3599999999999996E-4</v>
      </c>
      <c r="R31" s="27" t="s">
        <v>100</v>
      </c>
      <c r="S31" s="17" t="s">
        <v>27</v>
      </c>
      <c r="T31" s="33">
        <v>0.03</v>
      </c>
      <c r="U31" s="18">
        <f ca="1">O30*NORMINV(RAND(),1,0.05)</f>
        <v>3.7717051442145044E-2</v>
      </c>
      <c r="V31" s="18">
        <f t="shared" ca="1" si="7"/>
        <v>1.1315115432643512E-3</v>
      </c>
    </row>
    <row r="32" spans="1:22" ht="55.2" x14ac:dyDescent="0.25">
      <c r="A32" s="3"/>
      <c r="B32" s="57"/>
      <c r="C32" s="60"/>
      <c r="D32" s="19" t="s">
        <v>41</v>
      </c>
      <c r="E32" s="20">
        <v>2.5899999999999999E-2</v>
      </c>
      <c r="F32" s="21">
        <v>3.3099999999999997E-2</v>
      </c>
      <c r="G32" s="60"/>
      <c r="H32" s="22">
        <v>0</v>
      </c>
      <c r="I32" s="21">
        <f t="shared" si="0"/>
        <v>0</v>
      </c>
      <c r="J32" s="21">
        <f t="shared" si="1"/>
        <v>0</v>
      </c>
      <c r="L32" s="16" t="s">
        <v>37</v>
      </c>
      <c r="M32" s="17" t="s">
        <v>39</v>
      </c>
      <c r="N32" s="18">
        <v>0.05</v>
      </c>
      <c r="O32" s="18">
        <v>6.9999999999999999E-4</v>
      </c>
      <c r="P32" s="18">
        <f t="shared" si="5"/>
        <v>3.5000000000000004E-5</v>
      </c>
      <c r="R32" s="27" t="s">
        <v>100</v>
      </c>
      <c r="S32" s="17" t="s">
        <v>36</v>
      </c>
      <c r="T32" s="18">
        <v>0.12</v>
      </c>
      <c r="U32" s="18">
        <f t="shared" ca="1" si="6"/>
        <v>5.5966186144290383E-3</v>
      </c>
      <c r="V32" s="18">
        <f t="shared" ca="1" si="7"/>
        <v>6.7159423373148455E-4</v>
      </c>
    </row>
    <row r="33" spans="1:22" x14ac:dyDescent="0.25">
      <c r="A33" s="3"/>
      <c r="B33" s="57"/>
      <c r="C33" s="60"/>
      <c r="D33" s="19" t="s">
        <v>22</v>
      </c>
      <c r="E33" s="20">
        <v>1.7000000000000001E-3</v>
      </c>
      <c r="F33" s="21">
        <v>6.0599999999999994E-2</v>
      </c>
      <c r="G33" s="60"/>
      <c r="H33" s="22">
        <v>0</v>
      </c>
      <c r="I33" s="21">
        <f t="shared" si="0"/>
        <v>0</v>
      </c>
      <c r="J33" s="21">
        <f t="shared" si="1"/>
        <v>0</v>
      </c>
      <c r="L33" s="16" t="s">
        <v>43</v>
      </c>
      <c r="M33" s="17" t="s">
        <v>46</v>
      </c>
      <c r="N33" s="18">
        <v>0.05</v>
      </c>
      <c r="O33" s="18">
        <v>-5.74E-2</v>
      </c>
      <c r="P33" s="18">
        <f t="shared" si="5"/>
        <v>-2.8700000000000002E-3</v>
      </c>
      <c r="R33" s="16" t="s">
        <v>37</v>
      </c>
      <c r="S33" s="17" t="s">
        <v>39</v>
      </c>
      <c r="T33" s="18">
        <v>0.05</v>
      </c>
      <c r="U33" s="18">
        <f t="shared" ca="1" si="6"/>
        <v>6.8819166378559322E-4</v>
      </c>
      <c r="V33" s="18">
        <f t="shared" ca="1" si="7"/>
        <v>3.440958318927966E-5</v>
      </c>
    </row>
    <row r="34" spans="1:22" ht="14.4" thickBot="1" x14ac:dyDescent="0.3">
      <c r="A34" s="2"/>
      <c r="B34" s="58"/>
      <c r="C34" s="61"/>
      <c r="D34" s="23" t="s">
        <v>42</v>
      </c>
      <c r="E34" s="24">
        <v>3.1899999999999998E-2</v>
      </c>
      <c r="F34" s="25">
        <v>9.3699999999999992E-2</v>
      </c>
      <c r="G34" s="61"/>
      <c r="H34" s="26">
        <v>0</v>
      </c>
      <c r="I34" s="25">
        <f t="shared" si="0"/>
        <v>0</v>
      </c>
      <c r="J34" s="25">
        <f t="shared" si="1"/>
        <v>0</v>
      </c>
      <c r="L34" s="16" t="s">
        <v>49</v>
      </c>
      <c r="M34" s="17" t="s">
        <v>54</v>
      </c>
      <c r="N34" s="18">
        <v>0.05</v>
      </c>
      <c r="O34" s="32">
        <v>-0.13600000000000001</v>
      </c>
      <c r="P34" s="18">
        <f t="shared" si="5"/>
        <v>-6.8000000000000005E-3</v>
      </c>
      <c r="R34" s="16" t="s">
        <v>43</v>
      </c>
      <c r="S34" s="17" t="s">
        <v>46</v>
      </c>
      <c r="T34" s="18">
        <v>0.05</v>
      </c>
      <c r="U34" s="18">
        <f t="shared" ca="1" si="6"/>
        <v>-6.0071166766647366E-2</v>
      </c>
      <c r="V34" s="18">
        <f t="shared" ca="1" si="7"/>
        <v>-3.0035583383323686E-3</v>
      </c>
    </row>
    <row r="35" spans="1:22" x14ac:dyDescent="0.25">
      <c r="A35" s="1" t="s">
        <v>37</v>
      </c>
      <c r="B35" s="63">
        <v>0.01</v>
      </c>
      <c r="C35" s="64">
        <v>0.05</v>
      </c>
      <c r="D35" s="28" t="s">
        <v>38</v>
      </c>
      <c r="E35" s="29">
        <v>1.8100000000000002E-2</v>
      </c>
      <c r="F35" s="30">
        <v>3.0000000000000001E-3</v>
      </c>
      <c r="G35" s="64">
        <f>SUM(H35:H36)</f>
        <v>0.05</v>
      </c>
      <c r="H35" s="31">
        <v>0</v>
      </c>
      <c r="I35" s="30">
        <f t="shared" si="0"/>
        <v>0</v>
      </c>
      <c r="J35" s="30">
        <f t="shared" si="1"/>
        <v>0</v>
      </c>
      <c r="L35" s="6" t="s">
        <v>66</v>
      </c>
      <c r="M35" s="17"/>
      <c r="N35" s="32">
        <f>SUM(N26:N34)</f>
        <v>1</v>
      </c>
      <c r="O35" s="32"/>
      <c r="P35" s="32">
        <f>SUM(P26:P34)</f>
        <v>-8.7682999999999997E-2</v>
      </c>
      <c r="R35" s="16" t="s">
        <v>49</v>
      </c>
      <c r="S35" s="17" t="s">
        <v>54</v>
      </c>
      <c r="T35" s="18">
        <v>0.05</v>
      </c>
      <c r="U35" s="18">
        <f t="shared" ca="1" si="6"/>
        <v>-0.14193203885616973</v>
      </c>
      <c r="V35" s="18">
        <f t="shared" ca="1" si="7"/>
        <v>-7.0966019428084868E-3</v>
      </c>
    </row>
    <row r="36" spans="1:22" ht="14.4" thickBot="1" x14ac:dyDescent="0.3">
      <c r="A36" s="2"/>
      <c r="B36" s="58"/>
      <c r="C36" s="61"/>
      <c r="D36" s="23" t="s">
        <v>39</v>
      </c>
      <c r="E36" s="24">
        <v>1.61E-2</v>
      </c>
      <c r="F36" s="25">
        <v>1.6000000000000001E-3</v>
      </c>
      <c r="G36" s="61"/>
      <c r="H36" s="26">
        <v>0.05</v>
      </c>
      <c r="I36" s="25">
        <f t="shared" si="0"/>
        <v>8.0500000000000005E-4</v>
      </c>
      <c r="J36" s="25">
        <f t="shared" si="1"/>
        <v>8.0000000000000007E-5</v>
      </c>
      <c r="L36" s="5"/>
      <c r="R36" s="6" t="s">
        <v>66</v>
      </c>
      <c r="S36" s="17"/>
      <c r="T36" s="32">
        <f>SUM(T27:T35)</f>
        <v>1</v>
      </c>
      <c r="U36" s="32"/>
      <c r="V36" s="32">
        <f ca="1">SUM(V27:V35)</f>
        <v>-8.5221226479376425E-2</v>
      </c>
    </row>
    <row r="37" spans="1:22" x14ac:dyDescent="0.25">
      <c r="A37" s="1" t="s">
        <v>43</v>
      </c>
      <c r="B37" s="63">
        <v>0.05</v>
      </c>
      <c r="C37" s="64">
        <v>0.15</v>
      </c>
      <c r="D37" s="28" t="s">
        <v>44</v>
      </c>
      <c r="E37" s="29">
        <v>-1.49E-2</v>
      </c>
      <c r="F37" s="30">
        <v>0.17069999999999999</v>
      </c>
      <c r="G37" s="64">
        <f>SUM(H37:H41)</f>
        <v>0.05</v>
      </c>
      <c r="H37" s="31">
        <v>0</v>
      </c>
      <c r="I37" s="30">
        <f t="shared" si="0"/>
        <v>0</v>
      </c>
      <c r="J37" s="30">
        <f t="shared" si="1"/>
        <v>0</v>
      </c>
      <c r="L37" s="5"/>
    </row>
    <row r="38" spans="1:22" x14ac:dyDescent="0.25">
      <c r="A38" s="3"/>
      <c r="B38" s="57"/>
      <c r="C38" s="60"/>
      <c r="D38" s="19" t="s">
        <v>45</v>
      </c>
      <c r="E38" s="20">
        <v>-4.2199999999999994E-2</v>
      </c>
      <c r="F38" s="21">
        <v>0.18210000000000001</v>
      </c>
      <c r="G38" s="60"/>
      <c r="H38" s="22">
        <v>0</v>
      </c>
      <c r="I38" s="21">
        <f t="shared" si="0"/>
        <v>0</v>
      </c>
      <c r="J38" s="21">
        <f t="shared" si="1"/>
        <v>0</v>
      </c>
      <c r="L38" s="5"/>
    </row>
    <row r="39" spans="1:22" x14ac:dyDescent="0.25">
      <c r="A39" s="3"/>
      <c r="B39" s="57"/>
      <c r="C39" s="60"/>
      <c r="D39" s="19" t="s">
        <v>46</v>
      </c>
      <c r="E39" s="20">
        <v>0.11320000000000001</v>
      </c>
      <c r="F39" s="21">
        <v>0.21539999999999998</v>
      </c>
      <c r="G39" s="60"/>
      <c r="H39" s="22">
        <v>0.05</v>
      </c>
      <c r="I39" s="21">
        <f t="shared" si="0"/>
        <v>5.660000000000001E-3</v>
      </c>
      <c r="J39" s="21">
        <f t="shared" si="1"/>
        <v>1.077E-2</v>
      </c>
      <c r="L39" s="5"/>
    </row>
    <row r="40" spans="1:22" x14ac:dyDescent="0.25">
      <c r="A40" s="3"/>
      <c r="B40" s="57"/>
      <c r="C40" s="60"/>
      <c r="D40" s="19" t="s">
        <v>47</v>
      </c>
      <c r="E40" s="20">
        <v>-3.3E-3</v>
      </c>
      <c r="F40" s="21">
        <v>0.16829999999999998</v>
      </c>
      <c r="G40" s="60"/>
      <c r="H40" s="22">
        <v>0</v>
      </c>
      <c r="I40" s="21">
        <f t="shared" si="0"/>
        <v>0</v>
      </c>
      <c r="J40" s="21">
        <f t="shared" si="1"/>
        <v>0</v>
      </c>
      <c r="L40" s="5"/>
    </row>
    <row r="41" spans="1:22" ht="14.4" thickBot="1" x14ac:dyDescent="0.3">
      <c r="A41" s="2"/>
      <c r="B41" s="58"/>
      <c r="C41" s="61"/>
      <c r="D41" s="23" t="s">
        <v>48</v>
      </c>
      <c r="E41" s="24">
        <v>-0.17710000000000001</v>
      </c>
      <c r="F41" s="25">
        <v>0.33039999999999997</v>
      </c>
      <c r="G41" s="61"/>
      <c r="H41" s="26">
        <v>0</v>
      </c>
      <c r="I41" s="25">
        <f t="shared" si="0"/>
        <v>0</v>
      </c>
      <c r="J41" s="25">
        <f t="shared" si="1"/>
        <v>0</v>
      </c>
      <c r="L41" s="5"/>
    </row>
    <row r="42" spans="1:22" x14ac:dyDescent="0.25">
      <c r="A42" s="1" t="s">
        <v>49</v>
      </c>
      <c r="B42" s="63">
        <v>0.05</v>
      </c>
      <c r="C42" s="64">
        <v>0.1</v>
      </c>
      <c r="D42" s="28" t="s">
        <v>50</v>
      </c>
      <c r="E42" s="35">
        <v>-7.0400000000000004E-2</v>
      </c>
      <c r="F42" s="30">
        <v>0.19870000000000002</v>
      </c>
      <c r="G42" s="64">
        <f>SUM(H42:H46)</f>
        <v>0.05</v>
      </c>
      <c r="H42" s="31">
        <v>0</v>
      </c>
      <c r="I42" s="30">
        <f t="shared" si="0"/>
        <v>0</v>
      </c>
      <c r="J42" s="30">
        <f t="shared" si="1"/>
        <v>0</v>
      </c>
      <c r="L42" s="5"/>
    </row>
    <row r="43" spans="1:22" x14ac:dyDescent="0.25">
      <c r="A43" s="3"/>
      <c r="B43" s="57"/>
      <c r="C43" s="60"/>
      <c r="D43" s="19" t="s">
        <v>51</v>
      </c>
      <c r="E43" s="36">
        <v>-5.6299999999999996E-2</v>
      </c>
      <c r="F43" s="21">
        <v>0.18010000000000001</v>
      </c>
      <c r="G43" s="60"/>
      <c r="H43" s="22">
        <v>0</v>
      </c>
      <c r="I43" s="21">
        <f t="shared" si="0"/>
        <v>0</v>
      </c>
      <c r="J43" s="21">
        <f t="shared" si="1"/>
        <v>0</v>
      </c>
      <c r="L43" s="5"/>
    </row>
    <row r="44" spans="1:22" x14ac:dyDescent="0.25">
      <c r="A44" s="3"/>
      <c r="B44" s="57"/>
      <c r="C44" s="60"/>
      <c r="D44" s="19" t="s">
        <v>52</v>
      </c>
      <c r="E44" s="36">
        <v>-0.1852</v>
      </c>
      <c r="F44" s="21">
        <v>0.26929999999999998</v>
      </c>
      <c r="G44" s="60"/>
      <c r="H44" s="22">
        <v>0</v>
      </c>
      <c r="I44" s="21">
        <f t="shared" si="0"/>
        <v>0</v>
      </c>
      <c r="J44" s="21">
        <f t="shared" si="1"/>
        <v>0</v>
      </c>
      <c r="L44" s="5"/>
    </row>
    <row r="45" spans="1:22" x14ac:dyDescent="0.25">
      <c r="A45" s="3"/>
      <c r="B45" s="57"/>
      <c r="C45" s="60"/>
      <c r="D45" s="19" t="s">
        <v>53</v>
      </c>
      <c r="E45" s="36">
        <v>-0.11380000000000001</v>
      </c>
      <c r="F45" s="21">
        <v>0.2177</v>
      </c>
      <c r="G45" s="60"/>
      <c r="H45" s="22">
        <v>0</v>
      </c>
      <c r="I45" s="21">
        <f t="shared" si="0"/>
        <v>0</v>
      </c>
      <c r="J45" s="21">
        <f t="shared" si="1"/>
        <v>0</v>
      </c>
      <c r="L45" s="5"/>
    </row>
    <row r="46" spans="1:22" ht="14.4" thickBot="1" x14ac:dyDescent="0.3">
      <c r="A46" s="2"/>
      <c r="B46" s="58"/>
      <c r="C46" s="61"/>
      <c r="D46" s="23" t="s">
        <v>54</v>
      </c>
      <c r="E46" s="37">
        <v>-4.6699999999999998E-2</v>
      </c>
      <c r="F46" s="25">
        <v>0.1128</v>
      </c>
      <c r="G46" s="61"/>
      <c r="H46" s="26">
        <v>0.05</v>
      </c>
      <c r="I46" s="25">
        <f t="shared" si="0"/>
        <v>-2.3349999999999998E-3</v>
      </c>
      <c r="J46" s="25">
        <f t="shared" si="1"/>
        <v>5.64E-3</v>
      </c>
      <c r="L46" s="5"/>
    </row>
    <row r="47" spans="1:22" x14ac:dyDescent="0.25">
      <c r="F47" s="4" t="s">
        <v>58</v>
      </c>
      <c r="G47" s="39">
        <f>SUM(G2:G46)</f>
        <v>1</v>
      </c>
      <c r="H47" s="40">
        <f>SUM(H2:H46)</f>
        <v>1</v>
      </c>
      <c r="I47" s="48">
        <f>SUM(I2:I46)</f>
        <v>3.289891666666668E-2</v>
      </c>
      <c r="J47" s="39">
        <f>SUM(J2:J46)</f>
        <v>9.9999999999999992E-2</v>
      </c>
    </row>
  </sheetData>
  <mergeCells count="26">
    <mergeCell ref="B37:B41"/>
    <mergeCell ref="C37:C41"/>
    <mergeCell ref="G37:G41"/>
    <mergeCell ref="B42:B46"/>
    <mergeCell ref="C42:C46"/>
    <mergeCell ref="G42:G46"/>
    <mergeCell ref="B20:B34"/>
    <mergeCell ref="C20:C34"/>
    <mergeCell ref="G20:G34"/>
    <mergeCell ref="B35:B36"/>
    <mergeCell ref="C35:C36"/>
    <mergeCell ref="G35:G36"/>
    <mergeCell ref="B12:B13"/>
    <mergeCell ref="C12:C13"/>
    <mergeCell ref="G12:G13"/>
    <mergeCell ref="B14:B19"/>
    <mergeCell ref="C14:C19"/>
    <mergeCell ref="G14:G19"/>
    <mergeCell ref="A2:A6"/>
    <mergeCell ref="B2:B6"/>
    <mergeCell ref="C2:C6"/>
    <mergeCell ref="G2:G6"/>
    <mergeCell ref="A7:A11"/>
    <mergeCell ref="B7:B11"/>
    <mergeCell ref="C7:C11"/>
    <mergeCell ref="G7:G1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FB34-9D69-4537-878F-D8BBED3C4D3C}">
  <dimension ref="A1:E9"/>
  <sheetViews>
    <sheetView topLeftCell="A4" workbookViewId="0">
      <selection activeCell="J22" sqref="J22"/>
    </sheetView>
  </sheetViews>
  <sheetFormatPr defaultRowHeight="13.8" x14ac:dyDescent="0.25"/>
  <cols>
    <col min="1" max="1" width="17.5546875" bestFit="1" customWidth="1"/>
  </cols>
  <sheetData>
    <row r="1" spans="1:5" x14ac:dyDescent="0.25">
      <c r="A1" s="49"/>
      <c r="B1" s="49" t="s">
        <v>79</v>
      </c>
      <c r="C1" s="49">
        <v>0.15</v>
      </c>
      <c r="D1" s="49" t="s">
        <v>80</v>
      </c>
      <c r="E1" s="49" t="s">
        <v>81</v>
      </c>
    </row>
    <row r="2" spans="1:5" x14ac:dyDescent="0.25">
      <c r="A2" s="16" t="s">
        <v>10</v>
      </c>
      <c r="B2" s="47">
        <v>0.1</v>
      </c>
      <c r="C2" s="47">
        <v>0.2</v>
      </c>
      <c r="D2" s="47">
        <v>0.2</v>
      </c>
      <c r="E2" s="47">
        <v>0.2</v>
      </c>
    </row>
    <row r="3" spans="1:5" x14ac:dyDescent="0.25">
      <c r="A3" s="16" t="s">
        <v>11</v>
      </c>
      <c r="B3" s="47">
        <v>0.12</v>
      </c>
      <c r="C3" s="47">
        <v>0.15</v>
      </c>
      <c r="D3" s="47">
        <v>0.15</v>
      </c>
      <c r="E3" s="47">
        <v>0.15</v>
      </c>
    </row>
    <row r="4" spans="1:5" x14ac:dyDescent="0.25">
      <c r="A4" s="16" t="s">
        <v>17</v>
      </c>
      <c r="B4" s="47">
        <v>0.13</v>
      </c>
      <c r="C4" s="47">
        <v>0.13</v>
      </c>
      <c r="D4" s="47">
        <v>0.13</v>
      </c>
      <c r="E4" s="47">
        <v>0.13</v>
      </c>
    </row>
    <row r="5" spans="1:5" x14ac:dyDescent="0.25">
      <c r="A5" s="16" t="s">
        <v>20</v>
      </c>
      <c r="B5" s="47">
        <v>0.35</v>
      </c>
      <c r="C5" s="47">
        <v>0.22</v>
      </c>
      <c r="D5" s="47">
        <f ca="1">SUM('optimal 0.2'!U19:U20)</f>
        <v>0.11013877691698321</v>
      </c>
      <c r="E5" s="47">
        <v>0.15999999999999995</v>
      </c>
    </row>
    <row r="6" spans="1:5" ht="27.6" x14ac:dyDescent="0.25">
      <c r="A6" s="27" t="s">
        <v>78</v>
      </c>
      <c r="B6" s="47">
        <v>0.15</v>
      </c>
      <c r="C6" s="47">
        <f>SUM('optimal 0.15'!T18:T19)</f>
        <v>0.15</v>
      </c>
      <c r="D6" s="47">
        <v>0.15</v>
      </c>
      <c r="E6" s="47">
        <v>0.15</v>
      </c>
    </row>
    <row r="7" spans="1:5" x14ac:dyDescent="0.25">
      <c r="A7" s="16" t="s">
        <v>37</v>
      </c>
      <c r="B7" s="47">
        <v>0.05</v>
      </c>
      <c r="C7" s="47">
        <v>0.05</v>
      </c>
      <c r="D7" s="47">
        <v>0.03</v>
      </c>
      <c r="E7" s="47">
        <v>1.0000000000000002E-2</v>
      </c>
    </row>
    <row r="8" spans="1:5" x14ac:dyDescent="0.25">
      <c r="A8" s="16" t="s">
        <v>43</v>
      </c>
      <c r="B8" s="47">
        <v>0.05</v>
      </c>
      <c r="C8" s="47">
        <v>0.05</v>
      </c>
      <c r="D8" s="47">
        <v>0.15000000000000002</v>
      </c>
      <c r="E8" s="47">
        <v>0.15000000000000002</v>
      </c>
    </row>
    <row r="9" spans="1:5" x14ac:dyDescent="0.25">
      <c r="A9" s="16" t="s">
        <v>49</v>
      </c>
      <c r="B9" s="47">
        <v>0.05</v>
      </c>
      <c r="C9" s="47">
        <v>0.05</v>
      </c>
      <c r="D9" s="47">
        <v>0.05</v>
      </c>
      <c r="E9" s="47">
        <v>0.05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60A0B-530A-4EBC-82D4-68B2B8A82B20}">
  <dimension ref="A1:F6"/>
  <sheetViews>
    <sheetView workbookViewId="0">
      <selection activeCell="B5" sqref="B5"/>
    </sheetView>
  </sheetViews>
  <sheetFormatPr defaultRowHeight="13.8" x14ac:dyDescent="0.25"/>
  <cols>
    <col min="1" max="1" width="24.21875" bestFit="1" customWidth="1"/>
    <col min="6" max="6" width="11.6640625" bestFit="1" customWidth="1"/>
  </cols>
  <sheetData>
    <row r="1" spans="1:6" x14ac:dyDescent="0.25">
      <c r="A1" s="11" t="s">
        <v>107</v>
      </c>
      <c r="B1" s="117">
        <v>0.1</v>
      </c>
      <c r="C1" s="117">
        <v>0.15</v>
      </c>
      <c r="D1" s="117">
        <v>0.2</v>
      </c>
      <c r="E1" s="117">
        <v>0.25</v>
      </c>
      <c r="F1" s="11" t="s">
        <v>77</v>
      </c>
    </row>
    <row r="2" spans="1:6" x14ac:dyDescent="0.25">
      <c r="A2" s="16" t="s">
        <v>103</v>
      </c>
      <c r="B2" s="18">
        <v>3.2899999999999999E-2</v>
      </c>
      <c r="C2" s="18">
        <v>8.3699999999999997E-2</v>
      </c>
      <c r="D2" s="18">
        <v>0.1113</v>
      </c>
      <c r="E2" s="18">
        <v>0.1124</v>
      </c>
      <c r="F2" s="18">
        <v>-0.1545</v>
      </c>
    </row>
    <row r="3" spans="1:6" x14ac:dyDescent="0.25">
      <c r="A3" s="16" t="s">
        <v>102</v>
      </c>
      <c r="B3" s="18">
        <v>4.9799999999999997E-2</v>
      </c>
      <c r="C3" s="18">
        <v>6.9500000000000006E-2</v>
      </c>
      <c r="D3" s="18">
        <v>7.5499999999999998E-2</v>
      </c>
      <c r="E3" s="18">
        <v>8.0699999999999994E-2</v>
      </c>
      <c r="F3" s="18">
        <v>7.85E-2</v>
      </c>
    </row>
    <row r="4" spans="1:6" x14ac:dyDescent="0.25">
      <c r="A4" s="16" t="s">
        <v>105</v>
      </c>
      <c r="B4" s="18">
        <v>6.8599999999999994E-2</v>
      </c>
      <c r="C4" s="18">
        <v>6.9500000000000006E-2</v>
      </c>
      <c r="D4" s="18">
        <v>7.6300000000000007E-2</v>
      </c>
      <c r="E4" s="18">
        <v>8.1500000000000003E-2</v>
      </c>
      <c r="F4" s="18">
        <v>8.2299999999999998E-2</v>
      </c>
    </row>
    <row r="5" spans="1:6" x14ac:dyDescent="0.25">
      <c r="A5" s="16" t="s">
        <v>104</v>
      </c>
      <c r="B5" s="18">
        <v>-8.77E-2</v>
      </c>
      <c r="C5" s="18">
        <v>-2.93E-2</v>
      </c>
      <c r="D5" s="18">
        <v>-2.7699999999999999E-2</v>
      </c>
      <c r="E5" s="18">
        <v>-4.2500000000000003E-2</v>
      </c>
      <c r="F5" s="18">
        <v>-0.30249999999999999</v>
      </c>
    </row>
    <row r="6" spans="1:6" x14ac:dyDescent="0.25">
      <c r="A6" s="16" t="s">
        <v>106</v>
      </c>
      <c r="B6" s="18">
        <v>-8.77E-2</v>
      </c>
      <c r="C6" s="18">
        <v>-3.3000000000000002E-2</v>
      </c>
      <c r="D6" s="18">
        <v>-3.3599999999999998E-2</v>
      </c>
      <c r="E6" s="18">
        <v>-4.9399999999999999E-2</v>
      </c>
      <c r="F6" s="18">
        <v>-0.3014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7"/>
  <sheetViews>
    <sheetView tabSelected="1" topLeftCell="K13" zoomScale="115" zoomScaleNormal="115" workbookViewId="0">
      <selection activeCell="U30" sqref="U30"/>
    </sheetView>
  </sheetViews>
  <sheetFormatPr defaultRowHeight="13.8" x14ac:dyDescent="0.25"/>
  <cols>
    <col min="1" max="1" width="17.5546875" style="10" bestFit="1" customWidth="1"/>
    <col min="2" max="2" width="11.44140625" style="10" bestFit="1" customWidth="1"/>
    <col min="3" max="3" width="11.21875" style="10" bestFit="1" customWidth="1"/>
    <col min="4" max="4" width="8" style="10" bestFit="1" customWidth="1"/>
    <col min="5" max="5" width="10.88671875" style="38" bestFit="1" customWidth="1"/>
    <col min="6" max="6" width="8" style="10" bestFit="1" customWidth="1"/>
    <col min="7" max="7" width="11.21875" style="10" bestFit="1" customWidth="1"/>
    <col min="8" max="9" width="26.77734375" style="41" bestFit="1" customWidth="1"/>
    <col min="10" max="10" width="26.77734375" style="10" bestFit="1" customWidth="1"/>
    <col min="11" max="11" width="8.88671875" style="10"/>
    <col min="12" max="12" width="17.5546875" style="10" bestFit="1" customWidth="1"/>
    <col min="13" max="14" width="8.88671875" style="10"/>
    <col min="15" max="15" width="12.77734375" style="10" bestFit="1" customWidth="1"/>
    <col min="16" max="17" width="8.88671875" style="10"/>
    <col min="18" max="18" width="17.5546875" style="10" bestFit="1" customWidth="1"/>
    <col min="19" max="16384" width="8.88671875" style="10"/>
  </cols>
  <sheetData>
    <row r="1" spans="1:22" x14ac:dyDescent="0.25">
      <c r="A1" s="7" t="s">
        <v>0</v>
      </c>
      <c r="B1" s="7" t="s">
        <v>83</v>
      </c>
      <c r="C1" s="7" t="s">
        <v>82</v>
      </c>
      <c r="D1" s="7" t="s">
        <v>1</v>
      </c>
      <c r="E1" s="8" t="s">
        <v>2</v>
      </c>
      <c r="F1" s="7" t="s">
        <v>61</v>
      </c>
      <c r="G1" s="7" t="s">
        <v>56</v>
      </c>
      <c r="H1" s="9" t="s">
        <v>57</v>
      </c>
      <c r="I1" s="9" t="s">
        <v>59</v>
      </c>
      <c r="J1" s="7" t="s">
        <v>60</v>
      </c>
      <c r="L1" s="11" t="s">
        <v>0</v>
      </c>
      <c r="M1" s="11" t="s">
        <v>96</v>
      </c>
      <c r="N1" s="11" t="s">
        <v>63</v>
      </c>
      <c r="O1" s="11" t="s">
        <v>101</v>
      </c>
      <c r="P1" s="11" t="s">
        <v>64</v>
      </c>
    </row>
    <row r="2" spans="1:22" x14ac:dyDescent="0.25">
      <c r="A2" s="53" t="s">
        <v>10</v>
      </c>
      <c r="B2" s="69">
        <v>0.1</v>
      </c>
      <c r="C2" s="70">
        <v>0.2</v>
      </c>
      <c r="D2" s="12" t="s">
        <v>5</v>
      </c>
      <c r="E2" s="13">
        <v>5.0499999999999996E-2</v>
      </c>
      <c r="F2" s="14">
        <v>0.1515</v>
      </c>
      <c r="G2" s="59">
        <f>SUM(H2:H6)</f>
        <v>0.2</v>
      </c>
      <c r="H2" s="15">
        <v>0</v>
      </c>
      <c r="I2" s="14">
        <f>H2*E2</f>
        <v>0</v>
      </c>
      <c r="J2" s="14">
        <f>H2*F2</f>
        <v>0</v>
      </c>
      <c r="L2" s="16" t="s">
        <v>10</v>
      </c>
      <c r="M2" s="17" t="s">
        <v>9</v>
      </c>
      <c r="N2" s="18">
        <v>0.2</v>
      </c>
      <c r="O2" s="18">
        <v>2.7720000000000002E-2</v>
      </c>
      <c r="P2" s="18">
        <v>3.2480000000000002E-2</v>
      </c>
    </row>
    <row r="3" spans="1:22" x14ac:dyDescent="0.25">
      <c r="A3" s="54"/>
      <c r="B3" s="71"/>
      <c r="C3" s="72"/>
      <c r="D3" s="19" t="s">
        <v>6</v>
      </c>
      <c r="E3" s="20">
        <v>5.0499999999999996E-2</v>
      </c>
      <c r="F3" s="21">
        <v>0.15210000000000001</v>
      </c>
      <c r="G3" s="60"/>
      <c r="H3" s="22">
        <v>0</v>
      </c>
      <c r="I3" s="21">
        <f t="shared" ref="I3:I46" si="0">H3*E3</f>
        <v>0</v>
      </c>
      <c r="J3" s="21">
        <f t="shared" ref="J3:J46" si="1">H3*F3</f>
        <v>0</v>
      </c>
      <c r="L3" s="16" t="s">
        <v>11</v>
      </c>
      <c r="M3" s="17" t="s">
        <v>14</v>
      </c>
      <c r="N3" s="18">
        <v>0.15</v>
      </c>
      <c r="O3" s="18">
        <v>2.2200000000000001E-2</v>
      </c>
      <c r="P3" s="18">
        <v>2.5545000000000002E-2</v>
      </c>
    </row>
    <row r="4" spans="1:22" x14ac:dyDescent="0.25">
      <c r="A4" s="54"/>
      <c r="B4" s="71"/>
      <c r="C4" s="72"/>
      <c r="D4" s="19" t="s">
        <v>7</v>
      </c>
      <c r="E4" s="20">
        <v>3.9900000000000005E-2</v>
      </c>
      <c r="F4" s="21">
        <v>0.1583</v>
      </c>
      <c r="G4" s="60"/>
      <c r="H4" s="22">
        <v>0</v>
      </c>
      <c r="I4" s="21">
        <f t="shared" si="0"/>
        <v>0</v>
      </c>
      <c r="J4" s="21">
        <f t="shared" si="1"/>
        <v>0</v>
      </c>
      <c r="L4" s="16" t="s">
        <v>17</v>
      </c>
      <c r="M4" s="17" t="s">
        <v>18</v>
      </c>
      <c r="N4" s="33">
        <v>0.13</v>
      </c>
      <c r="O4" s="18">
        <v>-5.4210000000000005E-3</v>
      </c>
      <c r="P4" s="18">
        <v>2.8417999999999999E-2</v>
      </c>
    </row>
    <row r="5" spans="1:22" x14ac:dyDescent="0.25">
      <c r="A5" s="54"/>
      <c r="B5" s="71"/>
      <c r="C5" s="72"/>
      <c r="D5" s="19" t="s">
        <v>8</v>
      </c>
      <c r="E5" s="20">
        <v>5.0799999999999998E-2</v>
      </c>
      <c r="F5" s="21">
        <v>0.1522</v>
      </c>
      <c r="G5" s="60"/>
      <c r="H5" s="22">
        <v>0</v>
      </c>
      <c r="I5" s="21">
        <f t="shared" si="0"/>
        <v>0</v>
      </c>
      <c r="J5" s="21">
        <f t="shared" si="1"/>
        <v>0</v>
      </c>
      <c r="L5" s="16" t="s">
        <v>20</v>
      </c>
      <c r="M5" s="17" t="s">
        <v>23</v>
      </c>
      <c r="N5" s="18">
        <v>0.15999999999999995</v>
      </c>
      <c r="O5" s="18">
        <v>4.447999999999998E-3</v>
      </c>
      <c r="P5" s="18">
        <v>2.8415999999999993E-2</v>
      </c>
    </row>
    <row r="6" spans="1:22" ht="28.2" thickBot="1" x14ac:dyDescent="0.3">
      <c r="A6" s="55"/>
      <c r="B6" s="73"/>
      <c r="C6" s="74"/>
      <c r="D6" s="23" t="s">
        <v>9</v>
      </c>
      <c r="E6" s="24">
        <v>0.1386</v>
      </c>
      <c r="F6" s="25">
        <v>0.16239999999999999</v>
      </c>
      <c r="G6" s="61"/>
      <c r="H6" s="26">
        <v>0.2</v>
      </c>
      <c r="I6" s="25">
        <f t="shared" si="0"/>
        <v>2.7720000000000002E-2</v>
      </c>
      <c r="J6" s="25">
        <f t="shared" si="1"/>
        <v>3.2480000000000002E-2</v>
      </c>
      <c r="L6" s="27" t="s">
        <v>78</v>
      </c>
      <c r="M6" s="17" t="s">
        <v>28</v>
      </c>
      <c r="N6" s="33">
        <v>0.15</v>
      </c>
      <c r="O6" s="18">
        <v>4.8659999999999995E-2</v>
      </c>
      <c r="P6" s="18">
        <v>5.6099999999999997E-2</v>
      </c>
    </row>
    <row r="7" spans="1:22" x14ac:dyDescent="0.25">
      <c r="A7" s="62" t="s">
        <v>11</v>
      </c>
      <c r="B7" s="75">
        <v>0.11</v>
      </c>
      <c r="C7" s="76">
        <v>0.15</v>
      </c>
      <c r="D7" s="28" t="s">
        <v>12</v>
      </c>
      <c r="E7" s="29">
        <v>0.11169999999999999</v>
      </c>
      <c r="F7" s="30">
        <v>0.1537</v>
      </c>
      <c r="G7" s="64">
        <f>SUM(H7:H11)</f>
        <v>0.15</v>
      </c>
      <c r="H7" s="31">
        <v>0</v>
      </c>
      <c r="I7" s="30">
        <f t="shared" si="0"/>
        <v>0</v>
      </c>
      <c r="J7" s="30">
        <f t="shared" si="1"/>
        <v>0</v>
      </c>
      <c r="L7" s="16" t="s">
        <v>37</v>
      </c>
      <c r="M7" s="17" t="s">
        <v>38</v>
      </c>
      <c r="N7" s="18">
        <v>1.0000000000000002E-2</v>
      </c>
      <c r="O7" s="18">
        <v>1.8100000000000006E-4</v>
      </c>
      <c r="P7" s="18">
        <v>3.0000000000000008E-5</v>
      </c>
    </row>
    <row r="8" spans="1:22" x14ac:dyDescent="0.25">
      <c r="A8" s="54"/>
      <c r="B8" s="71"/>
      <c r="C8" s="72"/>
      <c r="D8" s="19" t="s">
        <v>13</v>
      </c>
      <c r="E8" s="20">
        <v>0.1275</v>
      </c>
      <c r="F8" s="21">
        <v>0.15620000000000001</v>
      </c>
      <c r="G8" s="60"/>
      <c r="H8" s="22">
        <v>0</v>
      </c>
      <c r="I8" s="21">
        <f t="shared" si="0"/>
        <v>0</v>
      </c>
      <c r="J8" s="21">
        <f t="shared" si="1"/>
        <v>0</v>
      </c>
      <c r="L8" s="16" t="s">
        <v>43</v>
      </c>
      <c r="M8" s="17" t="s">
        <v>46</v>
      </c>
      <c r="N8" s="18">
        <v>0.15000000000000002</v>
      </c>
      <c r="O8" s="18">
        <v>1.6980000000000006E-2</v>
      </c>
      <c r="P8" s="18">
        <v>3.2309999999999998E-2</v>
      </c>
    </row>
    <row r="9" spans="1:22" x14ac:dyDescent="0.25">
      <c r="A9" s="54"/>
      <c r="B9" s="71"/>
      <c r="C9" s="72"/>
      <c r="D9" s="19" t="s">
        <v>14</v>
      </c>
      <c r="E9" s="20">
        <v>0.14800000000000002</v>
      </c>
      <c r="F9" s="21">
        <v>0.17030000000000001</v>
      </c>
      <c r="G9" s="60"/>
      <c r="H9" s="22">
        <v>0.15</v>
      </c>
      <c r="I9" s="21">
        <f t="shared" si="0"/>
        <v>2.2200000000000001E-2</v>
      </c>
      <c r="J9" s="21">
        <f t="shared" si="1"/>
        <v>2.5545000000000002E-2</v>
      </c>
      <c r="L9" s="16" t="s">
        <v>49</v>
      </c>
      <c r="M9" s="17" t="s">
        <v>54</v>
      </c>
      <c r="N9" s="18">
        <v>0.05</v>
      </c>
      <c r="O9" s="18">
        <v>-2.3349999999999998E-3</v>
      </c>
      <c r="P9" s="18">
        <v>5.64E-3</v>
      </c>
    </row>
    <row r="10" spans="1:22" x14ac:dyDescent="0.25">
      <c r="A10" s="54"/>
      <c r="B10" s="71"/>
      <c r="C10" s="72"/>
      <c r="D10" s="19" t="s">
        <v>15</v>
      </c>
      <c r="E10" s="20">
        <v>5.0499999999999996E-2</v>
      </c>
      <c r="F10" s="21">
        <v>0.1515</v>
      </c>
      <c r="G10" s="60"/>
      <c r="H10" s="22">
        <v>0</v>
      </c>
      <c r="I10" s="21">
        <f t="shared" si="0"/>
        <v>0</v>
      </c>
      <c r="J10" s="21">
        <f t="shared" si="1"/>
        <v>0</v>
      </c>
      <c r="L10" s="6" t="s">
        <v>66</v>
      </c>
      <c r="M10" s="17"/>
      <c r="N10" s="32">
        <f>SUM(N2:N9)</f>
        <v>1</v>
      </c>
      <c r="O10" s="32">
        <f t="shared" ref="O10:P10" si="2">SUM(O2:O9)</f>
        <v>0.11243300000000001</v>
      </c>
      <c r="P10" s="32">
        <f t="shared" si="2"/>
        <v>0.20893900000000001</v>
      </c>
    </row>
    <row r="11" spans="1:22" ht="14.4" thickBot="1" x14ac:dyDescent="0.3">
      <c r="A11" s="55"/>
      <c r="B11" s="73"/>
      <c r="C11" s="74"/>
      <c r="D11" s="23" t="s">
        <v>16</v>
      </c>
      <c r="E11" s="24">
        <v>4.1299999999999996E-2</v>
      </c>
      <c r="F11" s="25">
        <v>0.17960000000000001</v>
      </c>
      <c r="G11" s="61"/>
      <c r="H11" s="26">
        <v>0</v>
      </c>
      <c r="I11" s="25">
        <f t="shared" si="0"/>
        <v>0</v>
      </c>
      <c r="J11" s="25">
        <f t="shared" si="1"/>
        <v>0</v>
      </c>
      <c r="L11" s="5"/>
    </row>
    <row r="12" spans="1:22" x14ac:dyDescent="0.25">
      <c r="A12" s="1" t="s">
        <v>17</v>
      </c>
      <c r="B12" s="75">
        <v>0.13</v>
      </c>
      <c r="C12" s="76">
        <v>0.23</v>
      </c>
      <c r="D12" s="28" t="s">
        <v>18</v>
      </c>
      <c r="E12" s="29">
        <v>-4.1700000000000001E-2</v>
      </c>
      <c r="F12" s="30">
        <v>0.21859999999999999</v>
      </c>
      <c r="G12" s="64">
        <f>SUM(H12:H13)</f>
        <v>0.13</v>
      </c>
      <c r="H12" s="31">
        <v>0.13</v>
      </c>
      <c r="I12" s="30">
        <f t="shared" si="0"/>
        <v>-5.4210000000000005E-3</v>
      </c>
      <c r="J12" s="30">
        <f t="shared" si="1"/>
        <v>2.8417999999999999E-2</v>
      </c>
      <c r="L12" s="5"/>
    </row>
    <row r="13" spans="1:22" ht="14.4" thickBot="1" x14ac:dyDescent="0.3">
      <c r="A13" s="2"/>
      <c r="B13" s="73"/>
      <c r="C13" s="74"/>
      <c r="D13" s="23" t="s">
        <v>19</v>
      </c>
      <c r="E13" s="24">
        <v>-9.3100000000000002E-2</v>
      </c>
      <c r="F13" s="25">
        <v>0.22170000000000001</v>
      </c>
      <c r="G13" s="61"/>
      <c r="H13" s="26">
        <v>0</v>
      </c>
      <c r="I13" s="25">
        <f t="shared" si="0"/>
        <v>0</v>
      </c>
      <c r="J13" s="25">
        <f t="shared" si="1"/>
        <v>0</v>
      </c>
      <c r="L13" s="5" t="s">
        <v>67</v>
      </c>
      <c r="R13" s="5" t="s">
        <v>76</v>
      </c>
    </row>
    <row r="14" spans="1:22" x14ac:dyDescent="0.25">
      <c r="A14" s="1" t="s">
        <v>20</v>
      </c>
      <c r="B14" s="75">
        <v>0.14000000000000001</v>
      </c>
      <c r="C14" s="76">
        <v>0.35</v>
      </c>
      <c r="D14" s="28" t="s">
        <v>21</v>
      </c>
      <c r="E14" s="29">
        <v>5.4000000000000003E-3</v>
      </c>
      <c r="F14" s="30">
        <v>4.9699999999999994E-2</v>
      </c>
      <c r="G14" s="64">
        <f>SUM(H14:H19)</f>
        <v>0.15999999999999995</v>
      </c>
      <c r="H14" s="31">
        <v>0</v>
      </c>
      <c r="I14" s="30">
        <f t="shared" si="0"/>
        <v>0</v>
      </c>
      <c r="J14" s="30">
        <f t="shared" si="1"/>
        <v>0</v>
      </c>
      <c r="L14" s="11" t="s">
        <v>62</v>
      </c>
      <c r="M14" s="11" t="s">
        <v>1</v>
      </c>
      <c r="N14" s="11" t="s">
        <v>63</v>
      </c>
      <c r="O14" s="11" t="s">
        <v>68</v>
      </c>
      <c r="P14" s="11" t="s">
        <v>69</v>
      </c>
      <c r="R14" s="11" t="s">
        <v>62</v>
      </c>
      <c r="S14" s="11" t="s">
        <v>1</v>
      </c>
      <c r="T14" s="11" t="s">
        <v>63</v>
      </c>
      <c r="U14" s="11" t="s">
        <v>68</v>
      </c>
      <c r="V14" s="11" t="s">
        <v>69</v>
      </c>
    </row>
    <row r="15" spans="1:22" x14ac:dyDescent="0.25">
      <c r="A15" s="3"/>
      <c r="B15" s="71"/>
      <c r="C15" s="72"/>
      <c r="D15" s="19" t="s">
        <v>22</v>
      </c>
      <c r="E15" s="20">
        <v>1.7000000000000001E-3</v>
      </c>
      <c r="F15" s="21">
        <v>6.0599999999999994E-2</v>
      </c>
      <c r="G15" s="60"/>
      <c r="H15" s="22">
        <v>0</v>
      </c>
      <c r="I15" s="21">
        <f t="shared" si="0"/>
        <v>0</v>
      </c>
      <c r="J15" s="21">
        <f t="shared" si="1"/>
        <v>0</v>
      </c>
      <c r="L15" s="16" t="s">
        <v>10</v>
      </c>
      <c r="M15" s="17" t="s">
        <v>9</v>
      </c>
      <c r="N15" s="18">
        <v>0.2</v>
      </c>
      <c r="O15" s="18">
        <v>0.16059999999999999</v>
      </c>
      <c r="P15" s="18">
        <f>O15*N15</f>
        <v>3.2120000000000003E-2</v>
      </c>
      <c r="R15" s="16" t="s">
        <v>10</v>
      </c>
      <c r="S15" s="17" t="s">
        <v>9</v>
      </c>
      <c r="T15" s="18">
        <v>0.2</v>
      </c>
      <c r="U15" s="18">
        <f ca="1">NORMINV(RAND(),1,0.05)*O15</f>
        <v>0.16413057998015437</v>
      </c>
      <c r="V15" s="18">
        <f ca="1">U15*T15</f>
        <v>3.2826115996030879E-2</v>
      </c>
    </row>
    <row r="16" spans="1:22" x14ac:dyDescent="0.25">
      <c r="A16" s="3"/>
      <c r="B16" s="71"/>
      <c r="C16" s="72"/>
      <c r="D16" s="19" t="s">
        <v>23</v>
      </c>
      <c r="E16" s="20">
        <v>2.7799999999999998E-2</v>
      </c>
      <c r="F16" s="21">
        <v>0.17760000000000001</v>
      </c>
      <c r="G16" s="60"/>
      <c r="H16" s="22">
        <v>0.15999999999999995</v>
      </c>
      <c r="I16" s="21">
        <f t="shared" si="0"/>
        <v>4.447999999999998E-3</v>
      </c>
      <c r="J16" s="21">
        <f t="shared" si="1"/>
        <v>2.8415999999999993E-2</v>
      </c>
      <c r="L16" s="16" t="s">
        <v>11</v>
      </c>
      <c r="M16" s="17" t="s">
        <v>14</v>
      </c>
      <c r="N16" s="18">
        <v>0.15</v>
      </c>
      <c r="O16" s="18">
        <v>0.16250000000000001</v>
      </c>
      <c r="P16" s="18">
        <f t="shared" ref="P16:P22" si="3">O16*N16</f>
        <v>2.4375000000000001E-2</v>
      </c>
      <c r="R16" s="16" t="s">
        <v>11</v>
      </c>
      <c r="S16" s="17" t="s">
        <v>14</v>
      </c>
      <c r="T16" s="18">
        <v>0.15</v>
      </c>
      <c r="U16" s="18">
        <f t="shared" ref="U16:U22" ca="1" si="4">NORMINV(RAND(),1,0.05)*O16</f>
        <v>0.16904251501288739</v>
      </c>
      <c r="V16" s="18">
        <f t="shared" ref="V16:V22" ca="1" si="5">U16*T16</f>
        <v>2.5356377251933109E-2</v>
      </c>
    </row>
    <row r="17" spans="1:22" x14ac:dyDescent="0.25">
      <c r="A17" s="3"/>
      <c r="B17" s="71"/>
      <c r="C17" s="72"/>
      <c r="D17" s="19" t="s">
        <v>24</v>
      </c>
      <c r="E17" s="20">
        <v>8.8000000000000005E-3</v>
      </c>
      <c r="F17" s="21">
        <v>9.0299999999999991E-2</v>
      </c>
      <c r="G17" s="60"/>
      <c r="H17" s="22">
        <v>0</v>
      </c>
      <c r="I17" s="21">
        <f t="shared" si="0"/>
        <v>0</v>
      </c>
      <c r="J17" s="21">
        <f t="shared" si="1"/>
        <v>0</v>
      </c>
      <c r="L17" s="16" t="s">
        <v>17</v>
      </c>
      <c r="M17" s="17" t="s">
        <v>18</v>
      </c>
      <c r="N17" s="33">
        <v>0.13</v>
      </c>
      <c r="O17" s="18">
        <v>8.2100000000000006E-2</v>
      </c>
      <c r="P17" s="18">
        <f t="shared" si="3"/>
        <v>1.0673000000000002E-2</v>
      </c>
      <c r="R17" s="16" t="s">
        <v>17</v>
      </c>
      <c r="S17" s="17" t="s">
        <v>18</v>
      </c>
      <c r="T17" s="33">
        <v>0.13</v>
      </c>
      <c r="U17" s="18">
        <f t="shared" ca="1" si="4"/>
        <v>7.9455890883478694E-2</v>
      </c>
      <c r="V17" s="18">
        <f t="shared" ca="1" si="5"/>
        <v>1.032926581485223E-2</v>
      </c>
    </row>
    <row r="18" spans="1:22" x14ac:dyDescent="0.25">
      <c r="A18" s="3"/>
      <c r="B18" s="71"/>
      <c r="C18" s="72"/>
      <c r="D18" s="19" t="s">
        <v>25</v>
      </c>
      <c r="E18" s="20">
        <v>-1.3899999999999999E-2</v>
      </c>
      <c r="F18" s="21">
        <v>4.9400000000000006E-2</v>
      </c>
      <c r="G18" s="60"/>
      <c r="H18" s="22">
        <v>0</v>
      </c>
      <c r="I18" s="21">
        <f t="shared" si="0"/>
        <v>0</v>
      </c>
      <c r="J18" s="21">
        <f t="shared" si="1"/>
        <v>0</v>
      </c>
      <c r="L18" s="16" t="s">
        <v>20</v>
      </c>
      <c r="M18" s="17" t="s">
        <v>23</v>
      </c>
      <c r="N18" s="18">
        <v>0.15999999999999995</v>
      </c>
      <c r="O18" s="18">
        <v>9.3700000000000006E-2</v>
      </c>
      <c r="P18" s="18">
        <f t="shared" si="3"/>
        <v>1.4991999999999997E-2</v>
      </c>
      <c r="R18" s="16" t="s">
        <v>20</v>
      </c>
      <c r="S18" s="17" t="s">
        <v>23</v>
      </c>
      <c r="T18" s="18">
        <v>0.15999999999999995</v>
      </c>
      <c r="U18" s="18">
        <f t="shared" ca="1" si="4"/>
        <v>9.2511318813422616E-2</v>
      </c>
      <c r="V18" s="18">
        <f t="shared" ca="1" si="5"/>
        <v>1.4801811010147613E-2</v>
      </c>
    </row>
    <row r="19" spans="1:22" ht="28.2" thickBot="1" x14ac:dyDescent="0.3">
      <c r="A19" s="2"/>
      <c r="B19" s="73"/>
      <c r="C19" s="74"/>
      <c r="D19" s="23" t="s">
        <v>26</v>
      </c>
      <c r="E19" s="24">
        <v>-3.0000000000000001E-3</v>
      </c>
      <c r="F19" s="25">
        <v>8.48E-2</v>
      </c>
      <c r="G19" s="61"/>
      <c r="H19" s="26">
        <v>0</v>
      </c>
      <c r="I19" s="25">
        <f t="shared" si="0"/>
        <v>0</v>
      </c>
      <c r="J19" s="25">
        <f t="shared" si="1"/>
        <v>0</v>
      </c>
      <c r="L19" s="27" t="s">
        <v>100</v>
      </c>
      <c r="M19" s="17" t="s">
        <v>28</v>
      </c>
      <c r="N19" s="33">
        <v>0.15</v>
      </c>
      <c r="O19" s="18">
        <v>-0.1108</v>
      </c>
      <c r="P19" s="18">
        <f t="shared" si="3"/>
        <v>-1.6619999999999999E-2</v>
      </c>
      <c r="R19" s="27" t="s">
        <v>100</v>
      </c>
      <c r="S19" s="17" t="s">
        <v>28</v>
      </c>
      <c r="T19" s="33">
        <v>0.15</v>
      </c>
      <c r="U19" s="18">
        <f t="shared" ca="1" si="4"/>
        <v>-0.11564064332542547</v>
      </c>
      <c r="V19" s="18">
        <f t="shared" ca="1" si="5"/>
        <v>-1.7346096498813818E-2</v>
      </c>
    </row>
    <row r="20" spans="1:22" ht="27.6" x14ac:dyDescent="0.25">
      <c r="A20" s="34" t="s">
        <v>100</v>
      </c>
      <c r="B20" s="75">
        <v>0.05</v>
      </c>
      <c r="C20" s="76">
        <v>0.15</v>
      </c>
      <c r="D20" s="28" t="s">
        <v>27</v>
      </c>
      <c r="E20" s="29">
        <v>4.7599999999999996E-2</v>
      </c>
      <c r="F20" s="30">
        <v>3.2000000000000001E-2</v>
      </c>
      <c r="G20" s="64">
        <f>SUM(H20:H34)</f>
        <v>0.15</v>
      </c>
      <c r="H20" s="31">
        <v>0</v>
      </c>
      <c r="I20" s="30">
        <f t="shared" si="0"/>
        <v>0</v>
      </c>
      <c r="J20" s="30">
        <f t="shared" si="1"/>
        <v>0</v>
      </c>
      <c r="L20" s="16" t="s">
        <v>37</v>
      </c>
      <c r="M20" s="17" t="s">
        <v>38</v>
      </c>
      <c r="N20" s="18">
        <v>1.0000000000000002E-2</v>
      </c>
      <c r="O20" s="18">
        <v>-8.0000000000000004E-4</v>
      </c>
      <c r="P20" s="18">
        <f t="shared" si="3"/>
        <v>-8.0000000000000013E-6</v>
      </c>
      <c r="R20" s="16" t="s">
        <v>37</v>
      </c>
      <c r="S20" s="17" t="s">
        <v>38</v>
      </c>
      <c r="T20" s="18">
        <v>1.0000000000000002E-2</v>
      </c>
      <c r="U20" s="18">
        <f t="shared" ca="1" si="4"/>
        <v>-8.0509413728254646E-4</v>
      </c>
      <c r="V20" s="18">
        <f t="shared" ca="1" si="5"/>
        <v>-8.0509413728254667E-6</v>
      </c>
    </row>
    <row r="21" spans="1:22" x14ac:dyDescent="0.25">
      <c r="A21" s="3"/>
      <c r="B21" s="71"/>
      <c r="C21" s="72"/>
      <c r="D21" s="19" t="s">
        <v>28</v>
      </c>
      <c r="E21" s="20">
        <v>0.32439999999999997</v>
      </c>
      <c r="F21" s="21">
        <v>0.374</v>
      </c>
      <c r="G21" s="60"/>
      <c r="H21" s="22">
        <v>0.15</v>
      </c>
      <c r="I21" s="21">
        <f t="shared" si="0"/>
        <v>4.8659999999999995E-2</v>
      </c>
      <c r="J21" s="21">
        <f t="shared" si="1"/>
        <v>5.6099999999999997E-2</v>
      </c>
      <c r="L21" s="16" t="s">
        <v>43</v>
      </c>
      <c r="M21" s="17" t="s">
        <v>46</v>
      </c>
      <c r="N21" s="18">
        <v>0.15000000000000002</v>
      </c>
      <c r="O21" s="18">
        <v>7.2499999999999995E-2</v>
      </c>
      <c r="P21" s="18">
        <f t="shared" si="3"/>
        <v>1.0875000000000001E-2</v>
      </c>
      <c r="R21" s="16" t="s">
        <v>43</v>
      </c>
      <c r="S21" s="17" t="s">
        <v>46</v>
      </c>
      <c r="T21" s="18">
        <v>0.15000000000000002</v>
      </c>
      <c r="U21" s="18">
        <f t="shared" ca="1" si="4"/>
        <v>7.2627601450599405E-2</v>
      </c>
      <c r="V21" s="18">
        <f t="shared" ca="1" si="5"/>
        <v>1.0894140217589913E-2</v>
      </c>
    </row>
    <row r="22" spans="1:22" x14ac:dyDescent="0.25">
      <c r="A22" s="3"/>
      <c r="B22" s="71"/>
      <c r="C22" s="72"/>
      <c r="D22" s="19" t="s">
        <v>29</v>
      </c>
      <c r="E22" s="20">
        <v>4.9599999999999998E-2</v>
      </c>
      <c r="F22" s="21">
        <v>0.124</v>
      </c>
      <c r="G22" s="60"/>
      <c r="H22" s="22">
        <v>0</v>
      </c>
      <c r="I22" s="21">
        <f t="shared" si="0"/>
        <v>0</v>
      </c>
      <c r="J22" s="21">
        <f t="shared" si="1"/>
        <v>0</v>
      </c>
      <c r="L22" s="16" t="s">
        <v>49</v>
      </c>
      <c r="M22" s="17" t="s">
        <v>54</v>
      </c>
      <c r="N22" s="18">
        <v>0.05</v>
      </c>
      <c r="O22" s="18">
        <v>8.5300000000000001E-2</v>
      </c>
      <c r="P22" s="18">
        <f t="shared" si="3"/>
        <v>4.2650000000000006E-3</v>
      </c>
      <c r="R22" s="16" t="s">
        <v>49</v>
      </c>
      <c r="S22" s="17" t="s">
        <v>54</v>
      </c>
      <c r="T22" s="18">
        <v>0.05</v>
      </c>
      <c r="U22" s="18">
        <f t="shared" ca="1" si="4"/>
        <v>8.8535397116580261E-2</v>
      </c>
      <c r="V22" s="18">
        <f t="shared" ca="1" si="5"/>
        <v>4.4267698558290132E-3</v>
      </c>
    </row>
    <row r="23" spans="1:22" x14ac:dyDescent="0.25">
      <c r="A23" s="3"/>
      <c r="B23" s="71"/>
      <c r="C23" s="72"/>
      <c r="D23" s="19" t="s">
        <v>30</v>
      </c>
      <c r="E23" s="20">
        <v>0.10210000000000001</v>
      </c>
      <c r="F23" s="21">
        <v>7.3800000000000004E-2</v>
      </c>
      <c r="G23" s="60"/>
      <c r="H23" s="22">
        <v>0</v>
      </c>
      <c r="I23" s="21">
        <f t="shared" si="0"/>
        <v>0</v>
      </c>
      <c r="J23" s="21">
        <f t="shared" si="1"/>
        <v>0</v>
      </c>
      <c r="L23" s="6" t="s">
        <v>66</v>
      </c>
      <c r="M23" s="17"/>
      <c r="N23" s="32">
        <f>SUM(N15:N22)</f>
        <v>1</v>
      </c>
      <c r="O23" s="32"/>
      <c r="P23" s="32">
        <f t="shared" ref="P23" si="6">SUM(P15:P22)</f>
        <v>8.0672000000000008E-2</v>
      </c>
      <c r="R23" s="6" t="s">
        <v>66</v>
      </c>
      <c r="S23" s="17"/>
      <c r="T23" s="32">
        <f>SUM(T15:T22)</f>
        <v>1</v>
      </c>
      <c r="U23" s="32"/>
      <c r="V23" s="32">
        <f t="shared" ref="V23" ca="1" si="7">SUM(V15:V22)</f>
        <v>8.1280332706196126E-2</v>
      </c>
    </row>
    <row r="24" spans="1:22" x14ac:dyDescent="0.25">
      <c r="A24" s="3"/>
      <c r="B24" s="71"/>
      <c r="C24" s="72"/>
      <c r="D24" s="19" t="s">
        <v>31</v>
      </c>
      <c r="E24" s="20">
        <v>6.3899999999999998E-2</v>
      </c>
      <c r="F24" s="21">
        <v>9.4499999999999987E-2</v>
      </c>
      <c r="G24" s="60"/>
      <c r="H24" s="22">
        <v>0</v>
      </c>
      <c r="I24" s="21">
        <f t="shared" si="0"/>
        <v>0</v>
      </c>
      <c r="J24" s="21">
        <f t="shared" si="1"/>
        <v>0</v>
      </c>
      <c r="L24" s="5"/>
    </row>
    <row r="25" spans="1:22" x14ac:dyDescent="0.25">
      <c r="A25" s="3"/>
      <c r="B25" s="71"/>
      <c r="C25" s="72"/>
      <c r="D25" s="19" t="s">
        <v>32</v>
      </c>
      <c r="E25" s="20">
        <v>3.4999999999999996E-3</v>
      </c>
      <c r="F25" s="21">
        <v>3.6600000000000001E-2</v>
      </c>
      <c r="G25" s="60"/>
      <c r="H25" s="22">
        <v>0</v>
      </c>
      <c r="I25" s="21">
        <f t="shared" si="0"/>
        <v>0</v>
      </c>
      <c r="J25" s="21">
        <f t="shared" si="1"/>
        <v>0</v>
      </c>
      <c r="L25" s="43" t="s">
        <v>75</v>
      </c>
    </row>
    <row r="26" spans="1:22" x14ac:dyDescent="0.25">
      <c r="A26" s="3"/>
      <c r="B26" s="71"/>
      <c r="C26" s="72"/>
      <c r="D26" s="19" t="s">
        <v>33</v>
      </c>
      <c r="E26" s="20">
        <v>3.1899999999999998E-2</v>
      </c>
      <c r="F26" s="21">
        <v>3.4500000000000003E-2</v>
      </c>
      <c r="G26" s="60"/>
      <c r="H26" s="22">
        <v>0</v>
      </c>
      <c r="I26" s="21">
        <f t="shared" si="0"/>
        <v>0</v>
      </c>
      <c r="J26" s="21">
        <f t="shared" si="1"/>
        <v>0</v>
      </c>
      <c r="L26" s="16" t="s">
        <v>10</v>
      </c>
      <c r="M26" s="17" t="s">
        <v>9</v>
      </c>
      <c r="N26" s="18">
        <v>0.2</v>
      </c>
      <c r="O26" s="18">
        <v>-8.2799999999999999E-2</v>
      </c>
      <c r="P26" s="18">
        <f>O26*N26</f>
        <v>-1.6560000000000002E-2</v>
      </c>
      <c r="R26" s="16" t="s">
        <v>10</v>
      </c>
      <c r="S26" s="17" t="s">
        <v>9</v>
      </c>
      <c r="T26" s="18">
        <v>0.2</v>
      </c>
      <c r="U26" s="18">
        <f ca="1">O26*NORMINV(RAND(),1,0.05)</f>
        <v>-7.8125107773941271E-2</v>
      </c>
      <c r="V26" s="18">
        <f ca="1">U26*T26</f>
        <v>-1.5625021554788256E-2</v>
      </c>
    </row>
    <row r="27" spans="1:22" x14ac:dyDescent="0.25">
      <c r="A27" s="3"/>
      <c r="B27" s="71"/>
      <c r="C27" s="72"/>
      <c r="D27" s="19" t="s">
        <v>34</v>
      </c>
      <c r="E27" s="20">
        <v>3.39E-2</v>
      </c>
      <c r="F27" s="21">
        <v>3.44E-2</v>
      </c>
      <c r="G27" s="60"/>
      <c r="H27" s="22">
        <v>0</v>
      </c>
      <c r="I27" s="21">
        <f t="shared" si="0"/>
        <v>0</v>
      </c>
      <c r="J27" s="21">
        <f t="shared" si="1"/>
        <v>0</v>
      </c>
      <c r="L27" s="16" t="s">
        <v>11</v>
      </c>
      <c r="M27" s="17" t="s">
        <v>14</v>
      </c>
      <c r="N27" s="18">
        <v>0.15</v>
      </c>
      <c r="O27" s="18">
        <v>-0.1085</v>
      </c>
      <c r="P27" s="18">
        <f t="shared" ref="P27:P33" si="8">O27*N27</f>
        <v>-1.6274999999999998E-2</v>
      </c>
      <c r="R27" s="16" t="s">
        <v>11</v>
      </c>
      <c r="S27" s="17" t="s">
        <v>14</v>
      </c>
      <c r="T27" s="18">
        <v>0.15</v>
      </c>
      <c r="U27" s="18">
        <f t="shared" ref="U27:U33" ca="1" si="9">O27*NORMINV(RAND(),1,0.05)</f>
        <v>-0.10718744534927041</v>
      </c>
      <c r="V27" s="18">
        <f t="shared" ref="V27:V33" ca="1" si="10">U27*T27</f>
        <v>-1.607811680239056E-2</v>
      </c>
    </row>
    <row r="28" spans="1:22" x14ac:dyDescent="0.25">
      <c r="A28" s="3"/>
      <c r="B28" s="71"/>
      <c r="C28" s="72"/>
      <c r="D28" s="19" t="s">
        <v>35</v>
      </c>
      <c r="E28" s="20">
        <v>1.46E-2</v>
      </c>
      <c r="F28" s="21">
        <v>1.4999999999999999E-2</v>
      </c>
      <c r="G28" s="60"/>
      <c r="H28" s="22">
        <v>0</v>
      </c>
      <c r="I28" s="21">
        <f t="shared" si="0"/>
        <v>0</v>
      </c>
      <c r="J28" s="21">
        <f t="shared" si="1"/>
        <v>0</v>
      </c>
      <c r="L28" s="16" t="s">
        <v>17</v>
      </c>
      <c r="M28" s="17" t="s">
        <v>18</v>
      </c>
      <c r="N28" s="33">
        <v>0.13</v>
      </c>
      <c r="O28" s="18">
        <v>-0.28499999999999998</v>
      </c>
      <c r="P28" s="18">
        <f t="shared" si="8"/>
        <v>-3.705E-2</v>
      </c>
      <c r="R28" s="16" t="s">
        <v>17</v>
      </c>
      <c r="S28" s="17" t="s">
        <v>18</v>
      </c>
      <c r="T28" s="33">
        <v>0.13</v>
      </c>
      <c r="U28" s="18">
        <f t="shared" ca="1" si="9"/>
        <v>-0.29248443691186227</v>
      </c>
      <c r="V28" s="18">
        <f t="shared" ca="1" si="10"/>
        <v>-3.8022976798542094E-2</v>
      </c>
    </row>
    <row r="29" spans="1:22" x14ac:dyDescent="0.25">
      <c r="A29" s="3"/>
      <c r="B29" s="71"/>
      <c r="C29" s="72"/>
      <c r="D29" s="19" t="s">
        <v>36</v>
      </c>
      <c r="E29" s="20">
        <v>1.54E-2</v>
      </c>
      <c r="F29" s="21">
        <v>1.52E-2</v>
      </c>
      <c r="G29" s="60"/>
      <c r="H29" s="22">
        <v>0</v>
      </c>
      <c r="I29" s="21">
        <f t="shared" si="0"/>
        <v>0</v>
      </c>
      <c r="J29" s="21">
        <f t="shared" si="1"/>
        <v>0</v>
      </c>
      <c r="L29" s="16" t="s">
        <v>20</v>
      </c>
      <c r="M29" s="17" t="s">
        <v>23</v>
      </c>
      <c r="N29" s="18">
        <v>0.15999999999999995</v>
      </c>
      <c r="O29" s="18">
        <v>-0.27800000000000002</v>
      </c>
      <c r="P29" s="18">
        <f t="shared" si="8"/>
        <v>-4.4479999999999992E-2</v>
      </c>
      <c r="R29" s="16" t="s">
        <v>20</v>
      </c>
      <c r="S29" s="17" t="s">
        <v>23</v>
      </c>
      <c r="T29" s="18">
        <v>0.15999999999999995</v>
      </c>
      <c r="U29" s="18">
        <f t="shared" ca="1" si="9"/>
        <v>-0.27867838659990024</v>
      </c>
      <c r="V29" s="18">
        <f t="shared" ca="1" si="10"/>
        <v>-4.4588541855984022E-2</v>
      </c>
    </row>
    <row r="30" spans="1:22" ht="27.6" x14ac:dyDescent="0.25">
      <c r="A30" s="3"/>
      <c r="B30" s="71"/>
      <c r="C30" s="72"/>
      <c r="D30" s="19" t="s">
        <v>40</v>
      </c>
      <c r="E30" s="20">
        <v>2.23E-2</v>
      </c>
      <c r="F30" s="21">
        <v>0.18489999999999998</v>
      </c>
      <c r="G30" s="60"/>
      <c r="H30" s="22">
        <v>0</v>
      </c>
      <c r="I30" s="21">
        <f t="shared" si="0"/>
        <v>0</v>
      </c>
      <c r="J30" s="21">
        <f t="shared" si="1"/>
        <v>0</v>
      </c>
      <c r="L30" s="27" t="s">
        <v>100</v>
      </c>
      <c r="M30" s="17" t="s">
        <v>28</v>
      </c>
      <c r="N30" s="33">
        <v>0.15</v>
      </c>
      <c r="O30" s="18">
        <v>0.58140000000000003</v>
      </c>
      <c r="P30" s="18">
        <f t="shared" si="8"/>
        <v>8.7209999999999996E-2</v>
      </c>
      <c r="R30" s="27" t="s">
        <v>100</v>
      </c>
      <c r="S30" s="17" t="s">
        <v>28</v>
      </c>
      <c r="T30" s="33">
        <v>0.15</v>
      </c>
      <c r="U30" s="18">
        <f t="shared" ca="1" si="9"/>
        <v>0.55902794279847734</v>
      </c>
      <c r="V30" s="18">
        <f t="shared" ca="1" si="10"/>
        <v>8.3854191419771601E-2</v>
      </c>
    </row>
    <row r="31" spans="1:22" x14ac:dyDescent="0.25">
      <c r="A31" s="3"/>
      <c r="B31" s="71"/>
      <c r="C31" s="72"/>
      <c r="D31" s="19" t="s">
        <v>21</v>
      </c>
      <c r="E31" s="20">
        <v>5.4000000000000003E-3</v>
      </c>
      <c r="F31" s="21">
        <v>4.9699999999999994E-2</v>
      </c>
      <c r="G31" s="60"/>
      <c r="H31" s="22">
        <v>0</v>
      </c>
      <c r="I31" s="21">
        <f t="shared" si="0"/>
        <v>0</v>
      </c>
      <c r="J31" s="21">
        <f t="shared" si="1"/>
        <v>0</v>
      </c>
      <c r="L31" s="16" t="s">
        <v>37</v>
      </c>
      <c r="M31" s="17" t="s">
        <v>38</v>
      </c>
      <c r="N31" s="18">
        <v>1.0000000000000002E-2</v>
      </c>
      <c r="O31" s="18">
        <v>3.8999999999999998E-3</v>
      </c>
      <c r="P31" s="18">
        <f t="shared" si="8"/>
        <v>3.9000000000000006E-5</v>
      </c>
      <c r="R31" s="16" t="s">
        <v>37</v>
      </c>
      <c r="S31" s="17" t="s">
        <v>38</v>
      </c>
      <c r="T31" s="18">
        <v>1.0000000000000002E-2</v>
      </c>
      <c r="U31" s="18">
        <f t="shared" ca="1" si="9"/>
        <v>4.0614355306753487E-3</v>
      </c>
      <c r="V31" s="18">
        <f t="shared" ca="1" si="10"/>
        <v>4.0614355306753496E-5</v>
      </c>
    </row>
    <row r="32" spans="1:22" x14ac:dyDescent="0.25">
      <c r="A32" s="3"/>
      <c r="B32" s="71"/>
      <c r="C32" s="72"/>
      <c r="D32" s="19" t="s">
        <v>41</v>
      </c>
      <c r="E32" s="20">
        <v>2.5899999999999999E-2</v>
      </c>
      <c r="F32" s="21">
        <v>3.3099999999999997E-2</v>
      </c>
      <c r="G32" s="60"/>
      <c r="H32" s="22">
        <v>0</v>
      </c>
      <c r="I32" s="21">
        <f t="shared" si="0"/>
        <v>0</v>
      </c>
      <c r="J32" s="21">
        <f t="shared" si="1"/>
        <v>0</v>
      </c>
      <c r="L32" s="16" t="s">
        <v>43</v>
      </c>
      <c r="M32" s="17" t="s">
        <v>46</v>
      </c>
      <c r="N32" s="18">
        <v>0.15000000000000002</v>
      </c>
      <c r="O32" s="18">
        <v>-5.74E-2</v>
      </c>
      <c r="P32" s="18">
        <f t="shared" si="8"/>
        <v>-8.6100000000000013E-3</v>
      </c>
      <c r="R32" s="16" t="s">
        <v>43</v>
      </c>
      <c r="S32" s="17" t="s">
        <v>46</v>
      </c>
      <c r="T32" s="18">
        <v>0.15000000000000002</v>
      </c>
      <c r="U32" s="18">
        <f t="shared" ca="1" si="9"/>
        <v>-5.6666795714791759E-2</v>
      </c>
      <c r="V32" s="18">
        <f t="shared" ca="1" si="10"/>
        <v>-8.500019357218766E-3</v>
      </c>
    </row>
    <row r="33" spans="1:22" x14ac:dyDescent="0.25">
      <c r="A33" s="3"/>
      <c r="B33" s="71"/>
      <c r="C33" s="72"/>
      <c r="D33" s="19" t="s">
        <v>22</v>
      </c>
      <c r="E33" s="20">
        <v>1.7000000000000001E-3</v>
      </c>
      <c r="F33" s="21">
        <v>6.0599999999999994E-2</v>
      </c>
      <c r="G33" s="60"/>
      <c r="H33" s="22">
        <v>0</v>
      </c>
      <c r="I33" s="21">
        <f t="shared" si="0"/>
        <v>0</v>
      </c>
      <c r="J33" s="21">
        <f t="shared" si="1"/>
        <v>0</v>
      </c>
      <c r="L33" s="16" t="s">
        <v>49</v>
      </c>
      <c r="M33" s="17" t="s">
        <v>54</v>
      </c>
      <c r="N33" s="18">
        <v>0.05</v>
      </c>
      <c r="O33" s="18">
        <v>-0.13600000000000001</v>
      </c>
      <c r="P33" s="18">
        <f t="shared" si="8"/>
        <v>-6.8000000000000005E-3</v>
      </c>
      <c r="R33" s="16" t="s">
        <v>49</v>
      </c>
      <c r="S33" s="17" t="s">
        <v>54</v>
      </c>
      <c r="T33" s="18">
        <v>0.05</v>
      </c>
      <c r="U33" s="18">
        <f t="shared" ca="1" si="9"/>
        <v>-0.11641195896930513</v>
      </c>
      <c r="V33" s="18">
        <f t="shared" ca="1" si="10"/>
        <v>-5.8205979484652571E-3</v>
      </c>
    </row>
    <row r="34" spans="1:22" ht="16.2" thickBot="1" x14ac:dyDescent="0.3">
      <c r="A34" s="2"/>
      <c r="B34" s="73"/>
      <c r="C34" s="74"/>
      <c r="D34" s="23" t="s">
        <v>42</v>
      </c>
      <c r="E34" s="24">
        <v>3.1899999999999998E-2</v>
      </c>
      <c r="F34" s="25">
        <v>9.3699999999999992E-2</v>
      </c>
      <c r="G34" s="61"/>
      <c r="H34" s="26">
        <v>0</v>
      </c>
      <c r="I34" s="25">
        <f t="shared" si="0"/>
        <v>0</v>
      </c>
      <c r="J34" s="25">
        <f t="shared" si="1"/>
        <v>0</v>
      </c>
      <c r="L34" s="6" t="s">
        <v>66</v>
      </c>
      <c r="M34" s="42"/>
      <c r="N34" s="32">
        <f>SUM(N26:N33)</f>
        <v>1</v>
      </c>
      <c r="O34" s="32"/>
      <c r="P34" s="32">
        <f t="shared" ref="P34" si="11">SUM(P26:P33)</f>
        <v>-4.2526000000000001E-2</v>
      </c>
      <c r="R34" s="6" t="s">
        <v>66</v>
      </c>
      <c r="S34" s="42"/>
      <c r="T34" s="32">
        <f>SUM(T26:T33)</f>
        <v>1</v>
      </c>
      <c r="U34" s="32"/>
      <c r="V34" s="32">
        <f t="shared" ref="V34" ca="1" si="12">SUM(V26:V33)</f>
        <v>-4.4740468542310598E-2</v>
      </c>
    </row>
    <row r="35" spans="1:22" x14ac:dyDescent="0.25">
      <c r="A35" s="1" t="s">
        <v>37</v>
      </c>
      <c r="B35" s="75">
        <v>0.01</v>
      </c>
      <c r="C35" s="76">
        <v>0.05</v>
      </c>
      <c r="D35" s="28" t="s">
        <v>38</v>
      </c>
      <c r="E35" s="29">
        <v>1.8100000000000002E-2</v>
      </c>
      <c r="F35" s="30">
        <v>3.0000000000000001E-3</v>
      </c>
      <c r="G35" s="64">
        <f>SUM(H35:H36)</f>
        <v>1.0000000000000002E-2</v>
      </c>
      <c r="H35" s="31">
        <v>1.0000000000000002E-2</v>
      </c>
      <c r="I35" s="30">
        <f t="shared" si="0"/>
        <v>1.8100000000000006E-4</v>
      </c>
      <c r="J35" s="30">
        <f t="shared" si="1"/>
        <v>3.0000000000000008E-5</v>
      </c>
      <c r="L35" s="5"/>
    </row>
    <row r="36" spans="1:22" ht="14.4" thickBot="1" x14ac:dyDescent="0.3">
      <c r="A36" s="2"/>
      <c r="B36" s="73"/>
      <c r="C36" s="74"/>
      <c r="D36" s="23" t="s">
        <v>39</v>
      </c>
      <c r="E36" s="24">
        <v>1.61E-2</v>
      </c>
      <c r="F36" s="25">
        <v>1.6000000000000001E-3</v>
      </c>
      <c r="G36" s="61"/>
      <c r="H36" s="26">
        <v>0</v>
      </c>
      <c r="I36" s="25">
        <f t="shared" si="0"/>
        <v>0</v>
      </c>
      <c r="J36" s="25">
        <f t="shared" si="1"/>
        <v>0</v>
      </c>
      <c r="L36" s="5"/>
    </row>
    <row r="37" spans="1:22" x14ac:dyDescent="0.25">
      <c r="A37" s="1" t="s">
        <v>43</v>
      </c>
      <c r="B37" s="75">
        <v>0.05</v>
      </c>
      <c r="C37" s="76">
        <v>0.15</v>
      </c>
      <c r="D37" s="28" t="s">
        <v>44</v>
      </c>
      <c r="E37" s="29">
        <v>-1.49E-2</v>
      </c>
      <c r="F37" s="30">
        <v>0.17069999999999999</v>
      </c>
      <c r="G37" s="64">
        <f>SUM(H37:H41)</f>
        <v>0.15000000000000002</v>
      </c>
      <c r="H37" s="31">
        <v>0</v>
      </c>
      <c r="I37" s="30">
        <f t="shared" si="0"/>
        <v>0</v>
      </c>
      <c r="J37" s="30">
        <f t="shared" si="1"/>
        <v>0</v>
      </c>
      <c r="L37" s="5"/>
    </row>
    <row r="38" spans="1:22" x14ac:dyDescent="0.25">
      <c r="A38" s="3"/>
      <c r="B38" s="71"/>
      <c r="C38" s="72"/>
      <c r="D38" s="19" t="s">
        <v>45</v>
      </c>
      <c r="E38" s="20">
        <v>-4.2199999999999994E-2</v>
      </c>
      <c r="F38" s="21">
        <v>0.18210000000000001</v>
      </c>
      <c r="G38" s="60"/>
      <c r="H38" s="22">
        <v>0</v>
      </c>
      <c r="I38" s="21">
        <f t="shared" si="0"/>
        <v>0</v>
      </c>
      <c r="J38" s="21">
        <f t="shared" si="1"/>
        <v>0</v>
      </c>
      <c r="L38" s="5"/>
    </row>
    <row r="39" spans="1:22" x14ac:dyDescent="0.25">
      <c r="A39" s="3"/>
      <c r="B39" s="71"/>
      <c r="C39" s="72"/>
      <c r="D39" s="19" t="s">
        <v>46</v>
      </c>
      <c r="E39" s="20">
        <v>0.11320000000000001</v>
      </c>
      <c r="F39" s="21">
        <v>0.21539999999999998</v>
      </c>
      <c r="G39" s="60"/>
      <c r="H39" s="22">
        <v>0.15000000000000002</v>
      </c>
      <c r="I39" s="21">
        <f t="shared" si="0"/>
        <v>1.6980000000000006E-2</v>
      </c>
      <c r="J39" s="21">
        <f t="shared" si="1"/>
        <v>3.2309999999999998E-2</v>
      </c>
      <c r="L39" s="5"/>
    </row>
    <row r="40" spans="1:22" x14ac:dyDescent="0.25">
      <c r="A40" s="3"/>
      <c r="B40" s="71"/>
      <c r="C40" s="72"/>
      <c r="D40" s="19" t="s">
        <v>47</v>
      </c>
      <c r="E40" s="20">
        <v>-3.3E-3</v>
      </c>
      <c r="F40" s="21">
        <v>0.16829999999999998</v>
      </c>
      <c r="G40" s="60"/>
      <c r="H40" s="22">
        <v>0</v>
      </c>
      <c r="I40" s="21">
        <f t="shared" si="0"/>
        <v>0</v>
      </c>
      <c r="J40" s="21">
        <f t="shared" si="1"/>
        <v>0</v>
      </c>
      <c r="L40" s="5"/>
    </row>
    <row r="41" spans="1:22" ht="14.4" thickBot="1" x14ac:dyDescent="0.3">
      <c r="A41" s="2"/>
      <c r="B41" s="73"/>
      <c r="C41" s="74"/>
      <c r="D41" s="23" t="s">
        <v>48</v>
      </c>
      <c r="E41" s="24">
        <v>-0.17710000000000001</v>
      </c>
      <c r="F41" s="25">
        <v>0.33039999999999997</v>
      </c>
      <c r="G41" s="61"/>
      <c r="H41" s="26">
        <v>0</v>
      </c>
      <c r="I41" s="25">
        <f t="shared" si="0"/>
        <v>0</v>
      </c>
      <c r="J41" s="25">
        <f t="shared" si="1"/>
        <v>0</v>
      </c>
      <c r="L41" s="5"/>
    </row>
    <row r="42" spans="1:22" x14ac:dyDescent="0.25">
      <c r="A42" s="1" t="s">
        <v>49</v>
      </c>
      <c r="B42" s="75">
        <v>0.05</v>
      </c>
      <c r="C42" s="76">
        <v>0.1</v>
      </c>
      <c r="D42" s="28" t="s">
        <v>50</v>
      </c>
      <c r="E42" s="35">
        <v>-7.0400000000000004E-2</v>
      </c>
      <c r="F42" s="30">
        <v>0.19870000000000002</v>
      </c>
      <c r="G42" s="64">
        <f>SUM(H42:H46)</f>
        <v>0.05</v>
      </c>
      <c r="H42" s="31">
        <v>0</v>
      </c>
      <c r="I42" s="30">
        <f t="shared" si="0"/>
        <v>0</v>
      </c>
      <c r="J42" s="30">
        <f t="shared" si="1"/>
        <v>0</v>
      </c>
      <c r="L42" s="5"/>
    </row>
    <row r="43" spans="1:22" x14ac:dyDescent="0.25">
      <c r="A43" s="3"/>
      <c r="B43" s="71"/>
      <c r="C43" s="72"/>
      <c r="D43" s="19" t="s">
        <v>51</v>
      </c>
      <c r="E43" s="36">
        <v>-5.6299999999999996E-2</v>
      </c>
      <c r="F43" s="21">
        <v>0.18010000000000001</v>
      </c>
      <c r="G43" s="60"/>
      <c r="H43" s="22">
        <v>0</v>
      </c>
      <c r="I43" s="21">
        <f t="shared" si="0"/>
        <v>0</v>
      </c>
      <c r="J43" s="21">
        <f t="shared" si="1"/>
        <v>0</v>
      </c>
      <c r="L43" s="5"/>
    </row>
    <row r="44" spans="1:22" x14ac:dyDescent="0.25">
      <c r="A44" s="3"/>
      <c r="B44" s="71"/>
      <c r="C44" s="72"/>
      <c r="D44" s="19" t="s">
        <v>52</v>
      </c>
      <c r="E44" s="36">
        <v>-0.1852</v>
      </c>
      <c r="F44" s="21">
        <v>0.26929999999999998</v>
      </c>
      <c r="G44" s="60"/>
      <c r="H44" s="22">
        <v>0</v>
      </c>
      <c r="I44" s="21">
        <f t="shared" si="0"/>
        <v>0</v>
      </c>
      <c r="J44" s="21">
        <f t="shared" si="1"/>
        <v>0</v>
      </c>
      <c r="L44" s="5"/>
    </row>
    <row r="45" spans="1:22" x14ac:dyDescent="0.25">
      <c r="A45" s="3"/>
      <c r="B45" s="71"/>
      <c r="C45" s="72"/>
      <c r="D45" s="19" t="s">
        <v>53</v>
      </c>
      <c r="E45" s="36">
        <v>-0.11380000000000001</v>
      </c>
      <c r="F45" s="21">
        <v>0.2177</v>
      </c>
      <c r="G45" s="60"/>
      <c r="H45" s="22">
        <v>0</v>
      </c>
      <c r="I45" s="21">
        <f t="shared" si="0"/>
        <v>0</v>
      </c>
      <c r="J45" s="21">
        <f t="shared" si="1"/>
        <v>0</v>
      </c>
      <c r="L45" s="5"/>
    </row>
    <row r="46" spans="1:22" ht="14.4" thickBot="1" x14ac:dyDescent="0.3">
      <c r="A46" s="2"/>
      <c r="B46" s="73"/>
      <c r="C46" s="74"/>
      <c r="D46" s="23" t="s">
        <v>54</v>
      </c>
      <c r="E46" s="37">
        <v>-4.6699999999999998E-2</v>
      </c>
      <c r="F46" s="25">
        <v>0.1128</v>
      </c>
      <c r="G46" s="61"/>
      <c r="H46" s="26">
        <v>0.05</v>
      </c>
      <c r="I46" s="25">
        <f t="shared" si="0"/>
        <v>-2.3349999999999998E-3</v>
      </c>
      <c r="J46" s="25">
        <f t="shared" si="1"/>
        <v>5.64E-3</v>
      </c>
      <c r="L46" s="5"/>
    </row>
    <row r="47" spans="1:22" x14ac:dyDescent="0.25">
      <c r="F47" s="4" t="s">
        <v>58</v>
      </c>
      <c r="G47" s="39">
        <f>SUM(G2:G46)</f>
        <v>1</v>
      </c>
      <c r="H47" s="40">
        <f>SUM(H2:H46)</f>
        <v>1</v>
      </c>
      <c r="I47" s="40">
        <f>SUM(I2:I46)</f>
        <v>0.11243300000000001</v>
      </c>
      <c r="J47" s="39">
        <f>SUM(J2:J46)</f>
        <v>0.20893900000000001</v>
      </c>
    </row>
  </sheetData>
  <mergeCells count="26">
    <mergeCell ref="A2:A6"/>
    <mergeCell ref="A7:A11"/>
    <mergeCell ref="B2:B6"/>
    <mergeCell ref="B7:B11"/>
    <mergeCell ref="G7:G11"/>
    <mergeCell ref="G2:G6"/>
    <mergeCell ref="C2:C6"/>
    <mergeCell ref="C7:C11"/>
    <mergeCell ref="B12:B13"/>
    <mergeCell ref="B14:B19"/>
    <mergeCell ref="G12:G13"/>
    <mergeCell ref="G14:G19"/>
    <mergeCell ref="B20:B34"/>
    <mergeCell ref="G20:G34"/>
    <mergeCell ref="C12:C13"/>
    <mergeCell ref="C14:C19"/>
    <mergeCell ref="C20:C34"/>
    <mergeCell ref="B35:B36"/>
    <mergeCell ref="G35:G36"/>
    <mergeCell ref="B37:B41"/>
    <mergeCell ref="G37:G41"/>
    <mergeCell ref="B42:B46"/>
    <mergeCell ref="G42:G46"/>
    <mergeCell ref="C35:C36"/>
    <mergeCell ref="C37:C41"/>
    <mergeCell ref="C42:C46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4E46-F02F-46F3-9335-9C36DCD8248C}">
  <dimension ref="A1:G46"/>
  <sheetViews>
    <sheetView topLeftCell="A22" workbookViewId="0">
      <selection activeCell="G20" sqref="G20"/>
    </sheetView>
  </sheetViews>
  <sheetFormatPr defaultRowHeight="13.8" x14ac:dyDescent="0.25"/>
  <cols>
    <col min="1" max="1" width="18.77734375" bestFit="1" customWidth="1"/>
    <col min="2" max="2" width="12.109375" bestFit="1" customWidth="1"/>
    <col min="3" max="3" width="12.44140625" customWidth="1"/>
    <col min="5" max="5" width="18.77734375" bestFit="1" customWidth="1"/>
    <col min="6" max="6" width="12.109375" bestFit="1" customWidth="1"/>
    <col min="7" max="7" width="12.44140625" bestFit="1" customWidth="1"/>
  </cols>
  <sheetData>
    <row r="1" spans="1:7" x14ac:dyDescent="0.25">
      <c r="A1" s="7" t="s">
        <v>0</v>
      </c>
      <c r="B1" s="7" t="s">
        <v>83</v>
      </c>
      <c r="C1" s="7" t="s">
        <v>82</v>
      </c>
      <c r="E1" s="99" t="s">
        <v>0</v>
      </c>
      <c r="F1" s="89" t="s">
        <v>83</v>
      </c>
      <c r="G1" s="90" t="s">
        <v>82</v>
      </c>
    </row>
    <row r="2" spans="1:7" ht="14.4" thickBot="1" x14ac:dyDescent="0.3">
      <c r="A2" s="83" t="s">
        <v>10</v>
      </c>
      <c r="B2" s="86">
        <v>0.1</v>
      </c>
      <c r="C2" s="87">
        <v>0.2</v>
      </c>
      <c r="E2" s="91" t="s">
        <v>10</v>
      </c>
      <c r="F2" s="100">
        <v>0.1</v>
      </c>
      <c r="G2" s="96">
        <v>0.2</v>
      </c>
    </row>
    <row r="3" spans="1:7" ht="14.4" thickBot="1" x14ac:dyDescent="0.3">
      <c r="A3" s="84"/>
      <c r="B3" s="81"/>
      <c r="C3" s="82"/>
      <c r="E3" s="92" t="s">
        <v>11</v>
      </c>
      <c r="F3" s="101">
        <v>0.11</v>
      </c>
      <c r="G3" s="97">
        <v>0.15</v>
      </c>
    </row>
    <row r="4" spans="1:7" ht="14.4" thickBot="1" x14ac:dyDescent="0.3">
      <c r="A4" s="84"/>
      <c r="B4" s="81"/>
      <c r="C4" s="82"/>
      <c r="E4" s="93" t="s">
        <v>17</v>
      </c>
      <c r="F4" s="101">
        <v>0.13</v>
      </c>
      <c r="G4" s="97">
        <v>0.23</v>
      </c>
    </row>
    <row r="5" spans="1:7" ht="14.4" thickBot="1" x14ac:dyDescent="0.3">
      <c r="A5" s="84"/>
      <c r="B5" s="81"/>
      <c r="C5" s="82"/>
      <c r="E5" s="93" t="s">
        <v>20</v>
      </c>
      <c r="F5" s="101">
        <v>0.14000000000000001</v>
      </c>
      <c r="G5" s="97">
        <v>0.35</v>
      </c>
    </row>
    <row r="6" spans="1:7" ht="28.2" thickBot="1" x14ac:dyDescent="0.3">
      <c r="A6" s="85"/>
      <c r="B6" s="78"/>
      <c r="C6" s="80"/>
      <c r="E6" s="94" t="s">
        <v>55</v>
      </c>
      <c r="F6" s="101">
        <v>0.05</v>
      </c>
      <c r="G6" s="97">
        <v>0.15</v>
      </c>
    </row>
    <row r="7" spans="1:7" ht="14.4" thickBot="1" x14ac:dyDescent="0.3">
      <c r="A7" s="88" t="s">
        <v>11</v>
      </c>
      <c r="B7" s="77">
        <v>0.11</v>
      </c>
      <c r="C7" s="79">
        <v>0.15</v>
      </c>
      <c r="E7" s="93" t="s">
        <v>37</v>
      </c>
      <c r="F7" s="101">
        <v>0.01</v>
      </c>
      <c r="G7" s="97">
        <v>0.05</v>
      </c>
    </row>
    <row r="8" spans="1:7" ht="14.4" thickBot="1" x14ac:dyDescent="0.3">
      <c r="A8" s="84"/>
      <c r="B8" s="81"/>
      <c r="C8" s="82"/>
      <c r="E8" s="93" t="s">
        <v>43</v>
      </c>
      <c r="F8" s="101">
        <v>0.05</v>
      </c>
      <c r="G8" s="97">
        <v>0.15</v>
      </c>
    </row>
    <row r="9" spans="1:7" ht="14.4" thickBot="1" x14ac:dyDescent="0.3">
      <c r="A9" s="84"/>
      <c r="B9" s="81"/>
      <c r="C9" s="82"/>
      <c r="E9" s="95" t="s">
        <v>49</v>
      </c>
      <c r="F9" s="102">
        <v>0.05</v>
      </c>
      <c r="G9" s="98">
        <v>0.1</v>
      </c>
    </row>
    <row r="10" spans="1:7" x14ac:dyDescent="0.25">
      <c r="A10" s="84"/>
      <c r="B10" s="81"/>
      <c r="C10" s="82"/>
    </row>
    <row r="11" spans="1:7" ht="14.4" thickBot="1" x14ac:dyDescent="0.3">
      <c r="A11" s="85"/>
      <c r="B11" s="78"/>
      <c r="C11" s="80"/>
    </row>
    <row r="12" spans="1:7" x14ac:dyDescent="0.25">
      <c r="A12" s="52" t="s">
        <v>17</v>
      </c>
      <c r="B12" s="77">
        <v>0.13</v>
      </c>
      <c r="C12" s="79">
        <v>0.23</v>
      </c>
    </row>
    <row r="13" spans="1:7" ht="14.4" thickBot="1" x14ac:dyDescent="0.3">
      <c r="A13" s="51"/>
      <c r="B13" s="78"/>
      <c r="C13" s="80"/>
    </row>
    <row r="14" spans="1:7" x14ac:dyDescent="0.25">
      <c r="A14" s="52" t="s">
        <v>20</v>
      </c>
      <c r="B14" s="77">
        <v>0.14000000000000001</v>
      </c>
      <c r="C14" s="79">
        <v>0.35</v>
      </c>
    </row>
    <row r="15" spans="1:7" x14ac:dyDescent="0.25">
      <c r="A15" s="50"/>
      <c r="B15" s="81"/>
      <c r="C15" s="82"/>
    </row>
    <row r="16" spans="1:7" x14ac:dyDescent="0.25">
      <c r="A16" s="50"/>
      <c r="B16" s="81"/>
      <c r="C16" s="82"/>
    </row>
    <row r="17" spans="1:3" x14ac:dyDescent="0.25">
      <c r="A17" s="50"/>
      <c r="B17" s="81"/>
      <c r="C17" s="82"/>
    </row>
    <row r="18" spans="1:3" x14ac:dyDescent="0.25">
      <c r="A18" s="50"/>
      <c r="B18" s="81"/>
      <c r="C18" s="82"/>
    </row>
    <row r="19" spans="1:3" ht="14.4" thickBot="1" x14ac:dyDescent="0.3">
      <c r="A19" s="51"/>
      <c r="B19" s="78"/>
      <c r="C19" s="80"/>
    </row>
    <row r="20" spans="1:3" ht="55.2" x14ac:dyDescent="0.25">
      <c r="A20" s="34" t="s">
        <v>55</v>
      </c>
      <c r="B20" s="77">
        <v>0.05</v>
      </c>
      <c r="C20" s="79">
        <v>0.15</v>
      </c>
    </row>
    <row r="21" spans="1:3" x14ac:dyDescent="0.25">
      <c r="A21" s="50"/>
      <c r="B21" s="81"/>
      <c r="C21" s="82"/>
    </row>
    <row r="22" spans="1:3" x14ac:dyDescent="0.25">
      <c r="A22" s="50"/>
      <c r="B22" s="81"/>
      <c r="C22" s="82"/>
    </row>
    <row r="23" spans="1:3" x14ac:dyDescent="0.25">
      <c r="A23" s="50"/>
      <c r="B23" s="81"/>
      <c r="C23" s="82"/>
    </row>
    <row r="24" spans="1:3" x14ac:dyDescent="0.25">
      <c r="A24" s="50"/>
      <c r="B24" s="81"/>
      <c r="C24" s="82"/>
    </row>
    <row r="25" spans="1:3" x14ac:dyDescent="0.25">
      <c r="A25" s="50"/>
      <c r="B25" s="81"/>
      <c r="C25" s="82"/>
    </row>
    <row r="26" spans="1:3" x14ac:dyDescent="0.25">
      <c r="A26" s="50"/>
      <c r="B26" s="81"/>
      <c r="C26" s="82"/>
    </row>
    <row r="27" spans="1:3" x14ac:dyDescent="0.25">
      <c r="A27" s="50"/>
      <c r="B27" s="81"/>
      <c r="C27" s="82"/>
    </row>
    <row r="28" spans="1:3" x14ac:dyDescent="0.25">
      <c r="A28" s="50"/>
      <c r="B28" s="81"/>
      <c r="C28" s="82"/>
    </row>
    <row r="29" spans="1:3" x14ac:dyDescent="0.25">
      <c r="A29" s="50"/>
      <c r="B29" s="81"/>
      <c r="C29" s="82"/>
    </row>
    <row r="30" spans="1:3" x14ac:dyDescent="0.25">
      <c r="A30" s="50"/>
      <c r="B30" s="81"/>
      <c r="C30" s="82"/>
    </row>
    <row r="31" spans="1:3" x14ac:dyDescent="0.25">
      <c r="A31" s="50"/>
      <c r="B31" s="81"/>
      <c r="C31" s="82"/>
    </row>
    <row r="32" spans="1:3" x14ac:dyDescent="0.25">
      <c r="A32" s="50"/>
      <c r="B32" s="81"/>
      <c r="C32" s="82"/>
    </row>
    <row r="33" spans="1:3" x14ac:dyDescent="0.25">
      <c r="A33" s="50"/>
      <c r="B33" s="81"/>
      <c r="C33" s="82"/>
    </row>
    <row r="34" spans="1:3" ht="14.4" thickBot="1" x14ac:dyDescent="0.3">
      <c r="A34" s="51"/>
      <c r="B34" s="78"/>
      <c r="C34" s="80"/>
    </row>
    <row r="35" spans="1:3" x14ac:dyDescent="0.25">
      <c r="A35" s="52" t="s">
        <v>37</v>
      </c>
      <c r="B35" s="77">
        <v>0.01</v>
      </c>
      <c r="C35" s="79">
        <v>0.05</v>
      </c>
    </row>
    <row r="36" spans="1:3" ht="14.4" thickBot="1" x14ac:dyDescent="0.3">
      <c r="A36" s="51"/>
      <c r="B36" s="78"/>
      <c r="C36" s="80"/>
    </row>
    <row r="37" spans="1:3" x14ac:dyDescent="0.25">
      <c r="A37" s="52" t="s">
        <v>43</v>
      </c>
      <c r="B37" s="77">
        <v>0.05</v>
      </c>
      <c r="C37" s="79">
        <v>0.15</v>
      </c>
    </row>
    <row r="38" spans="1:3" x14ac:dyDescent="0.25">
      <c r="A38" s="50"/>
      <c r="B38" s="81"/>
      <c r="C38" s="82"/>
    </row>
    <row r="39" spans="1:3" x14ac:dyDescent="0.25">
      <c r="A39" s="50"/>
      <c r="B39" s="81"/>
      <c r="C39" s="82"/>
    </row>
    <row r="40" spans="1:3" x14ac:dyDescent="0.25">
      <c r="A40" s="50"/>
      <c r="B40" s="81"/>
      <c r="C40" s="82"/>
    </row>
    <row r="41" spans="1:3" ht="14.4" thickBot="1" x14ac:dyDescent="0.3">
      <c r="A41" s="51"/>
      <c r="B41" s="78"/>
      <c r="C41" s="80"/>
    </row>
    <row r="42" spans="1:3" x14ac:dyDescent="0.25">
      <c r="A42" s="52" t="s">
        <v>49</v>
      </c>
      <c r="B42" s="77">
        <v>0.05</v>
      </c>
      <c r="C42" s="79">
        <v>0.1</v>
      </c>
    </row>
    <row r="43" spans="1:3" x14ac:dyDescent="0.25">
      <c r="A43" s="50"/>
      <c r="B43" s="81"/>
      <c r="C43" s="82"/>
    </row>
    <row r="44" spans="1:3" x14ac:dyDescent="0.25">
      <c r="A44" s="50"/>
      <c r="B44" s="81"/>
      <c r="C44" s="82"/>
    </row>
    <row r="45" spans="1:3" x14ac:dyDescent="0.25">
      <c r="A45" s="50"/>
      <c r="B45" s="81"/>
      <c r="C45" s="82"/>
    </row>
    <row r="46" spans="1:3" ht="14.4" thickBot="1" x14ac:dyDescent="0.3">
      <c r="A46" s="51"/>
      <c r="B46" s="78"/>
      <c r="C46" s="80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9B10-BBE2-4B11-B833-E59192CF9A84}">
  <dimension ref="A1:V47"/>
  <sheetViews>
    <sheetView topLeftCell="I1" workbookViewId="0">
      <selection activeCell="S16" sqref="S16"/>
    </sheetView>
  </sheetViews>
  <sheetFormatPr defaultRowHeight="13.8" x14ac:dyDescent="0.25"/>
  <cols>
    <col min="1" max="1" width="17.5546875" style="10" bestFit="1" customWidth="1"/>
    <col min="2" max="2" width="11.44140625" style="10" bestFit="1" customWidth="1"/>
    <col min="3" max="3" width="11.21875" style="10" bestFit="1" customWidth="1"/>
    <col min="4" max="4" width="8" style="10" bestFit="1" customWidth="1"/>
    <col min="5" max="5" width="10.88671875" style="38" bestFit="1" customWidth="1"/>
    <col min="6" max="6" width="8" style="10" bestFit="1" customWidth="1"/>
    <col min="7" max="7" width="11.21875" style="10" bestFit="1" customWidth="1"/>
    <col min="8" max="9" width="26.77734375" style="41" bestFit="1" customWidth="1"/>
    <col min="10" max="10" width="26.77734375" style="10" bestFit="1" customWidth="1"/>
    <col min="11" max="11" width="8.88671875" style="10"/>
    <col min="12" max="12" width="17.5546875" style="10" bestFit="1" customWidth="1"/>
    <col min="13" max="15" width="8.88671875" style="10"/>
    <col min="16" max="16" width="18.109375" style="10" bestFit="1" customWidth="1"/>
    <col min="17" max="17" width="8.88671875" style="10"/>
    <col min="18" max="18" width="17.5546875" style="10" bestFit="1" customWidth="1"/>
    <col min="19" max="16384" width="8.88671875" style="10"/>
  </cols>
  <sheetData>
    <row r="1" spans="1:22" x14ac:dyDescent="0.25">
      <c r="A1" s="7" t="s">
        <v>0</v>
      </c>
      <c r="B1" s="7" t="s">
        <v>3</v>
      </c>
      <c r="C1" s="7" t="s">
        <v>4</v>
      </c>
      <c r="D1" s="7" t="s">
        <v>1</v>
      </c>
      <c r="E1" s="8" t="s">
        <v>2</v>
      </c>
      <c r="F1" s="7" t="s">
        <v>61</v>
      </c>
      <c r="G1" s="7" t="s">
        <v>56</v>
      </c>
      <c r="H1" s="9" t="s">
        <v>57</v>
      </c>
      <c r="I1" s="9" t="s">
        <v>59</v>
      </c>
      <c r="J1" s="7" t="s">
        <v>60</v>
      </c>
      <c r="L1" s="11" t="s">
        <v>0</v>
      </c>
      <c r="M1" s="11" t="s">
        <v>96</v>
      </c>
      <c r="N1" s="11" t="s">
        <v>63</v>
      </c>
      <c r="O1" s="11" t="s">
        <v>101</v>
      </c>
      <c r="P1" s="11" t="s">
        <v>64</v>
      </c>
    </row>
    <row r="2" spans="1:22" x14ac:dyDescent="0.25">
      <c r="A2" s="53" t="s">
        <v>10</v>
      </c>
      <c r="B2" s="56">
        <v>0.1</v>
      </c>
      <c r="C2" s="59">
        <v>0.2</v>
      </c>
      <c r="D2" s="12" t="s">
        <v>5</v>
      </c>
      <c r="E2" s="13">
        <v>5.0499999999999996E-2</v>
      </c>
      <c r="F2" s="14">
        <v>0.1515</v>
      </c>
      <c r="G2" s="65">
        <f>SUM(H2:H6)</f>
        <v>0.2</v>
      </c>
      <c r="H2" s="15">
        <v>0</v>
      </c>
      <c r="I2" s="14">
        <f>H2*E2</f>
        <v>0</v>
      </c>
      <c r="J2" s="14">
        <f>H2*F2</f>
        <v>0</v>
      </c>
      <c r="L2" s="16" t="s">
        <v>10</v>
      </c>
      <c r="M2" s="17" t="s">
        <v>9</v>
      </c>
      <c r="N2" s="18">
        <v>0.2</v>
      </c>
      <c r="O2" s="18">
        <v>2.7720000000000002E-2</v>
      </c>
      <c r="P2" s="18">
        <v>3.2480000000000002E-2</v>
      </c>
    </row>
    <row r="3" spans="1:22" x14ac:dyDescent="0.25">
      <c r="A3" s="54"/>
      <c r="B3" s="57"/>
      <c r="C3" s="60"/>
      <c r="D3" s="19" t="s">
        <v>6</v>
      </c>
      <c r="E3" s="20">
        <v>5.0499999999999996E-2</v>
      </c>
      <c r="F3" s="21">
        <v>0.15210000000000001</v>
      </c>
      <c r="G3" s="66"/>
      <c r="H3" s="22">
        <v>0</v>
      </c>
      <c r="I3" s="21">
        <f t="shared" ref="I3:I46" si="0">H3*E3</f>
        <v>0</v>
      </c>
      <c r="J3" s="21">
        <f t="shared" ref="J3:J46" si="1">H3*F3</f>
        <v>0</v>
      </c>
      <c r="L3" s="16" t="s">
        <v>11</v>
      </c>
      <c r="M3" s="17" t="s">
        <v>14</v>
      </c>
      <c r="N3" s="18">
        <v>0.15</v>
      </c>
      <c r="O3" s="18">
        <v>2.2200000000000001E-2</v>
      </c>
      <c r="P3" s="18">
        <v>2.5545000000000002E-2</v>
      </c>
    </row>
    <row r="4" spans="1:22" x14ac:dyDescent="0.25">
      <c r="A4" s="54"/>
      <c r="B4" s="57"/>
      <c r="C4" s="60"/>
      <c r="D4" s="19" t="s">
        <v>7</v>
      </c>
      <c r="E4" s="20">
        <v>3.9900000000000005E-2</v>
      </c>
      <c r="F4" s="21">
        <v>0.1583</v>
      </c>
      <c r="G4" s="66"/>
      <c r="H4" s="22">
        <v>0</v>
      </c>
      <c r="I4" s="21">
        <f t="shared" si="0"/>
        <v>0</v>
      </c>
      <c r="J4" s="21">
        <f t="shared" si="1"/>
        <v>0</v>
      </c>
      <c r="L4" s="16" t="s">
        <v>17</v>
      </c>
      <c r="M4" s="17" t="s">
        <v>18</v>
      </c>
      <c r="N4" s="18">
        <v>0.13</v>
      </c>
      <c r="O4" s="18">
        <v>-5.4210000000000005E-3</v>
      </c>
      <c r="P4" s="18">
        <v>2.8417999999999999E-2</v>
      </c>
    </row>
    <row r="5" spans="1:22" x14ac:dyDescent="0.25">
      <c r="A5" s="54"/>
      <c r="B5" s="57"/>
      <c r="C5" s="60"/>
      <c r="D5" s="19" t="s">
        <v>8</v>
      </c>
      <c r="E5" s="20">
        <v>5.0799999999999998E-2</v>
      </c>
      <c r="F5" s="21">
        <v>0.1522</v>
      </c>
      <c r="G5" s="66"/>
      <c r="H5" s="22">
        <v>0</v>
      </c>
      <c r="I5" s="21">
        <f t="shared" si="0"/>
        <v>0</v>
      </c>
      <c r="J5" s="21">
        <f t="shared" si="1"/>
        <v>0</v>
      </c>
      <c r="L5" s="16" t="s">
        <v>20</v>
      </c>
      <c r="M5" s="17" t="s">
        <v>21</v>
      </c>
      <c r="N5" s="18">
        <v>4.2587959343236559E-2</v>
      </c>
      <c r="O5" s="18">
        <v>2.2997498045347744E-4</v>
      </c>
      <c r="P5" s="18">
        <v>2.1166215793588569E-3</v>
      </c>
    </row>
    <row r="6" spans="1:22" ht="14.4" thickBot="1" x14ac:dyDescent="0.3">
      <c r="A6" s="55"/>
      <c r="B6" s="58"/>
      <c r="C6" s="61"/>
      <c r="D6" s="23" t="s">
        <v>9</v>
      </c>
      <c r="E6" s="24">
        <v>0.1386</v>
      </c>
      <c r="F6" s="25">
        <v>0.16239999999999999</v>
      </c>
      <c r="G6" s="67"/>
      <c r="H6" s="26">
        <v>0.2</v>
      </c>
      <c r="I6" s="25">
        <f t="shared" si="0"/>
        <v>2.7720000000000002E-2</v>
      </c>
      <c r="J6" s="25">
        <f t="shared" si="1"/>
        <v>3.2480000000000002E-2</v>
      </c>
      <c r="L6" s="16" t="s">
        <v>20</v>
      </c>
      <c r="M6" s="17" t="s">
        <v>23</v>
      </c>
      <c r="N6" s="18">
        <v>9.7412040656763454E-2</v>
      </c>
      <c r="O6" s="18">
        <v>2.7080547302580239E-3</v>
      </c>
      <c r="P6" s="18">
        <v>1.730037842064119E-2</v>
      </c>
    </row>
    <row r="7" spans="1:22" ht="27.6" x14ac:dyDescent="0.25">
      <c r="A7" s="62" t="s">
        <v>11</v>
      </c>
      <c r="B7" s="63">
        <v>0.11</v>
      </c>
      <c r="C7" s="64">
        <v>0.15</v>
      </c>
      <c r="D7" s="28" t="s">
        <v>12</v>
      </c>
      <c r="E7" s="29">
        <v>0.11169999999999999</v>
      </c>
      <c r="F7" s="30">
        <v>0.1537</v>
      </c>
      <c r="G7" s="68">
        <f>SUM(H7:H11)</f>
        <v>0.15</v>
      </c>
      <c r="H7" s="31">
        <v>0</v>
      </c>
      <c r="I7" s="30">
        <f t="shared" si="0"/>
        <v>0</v>
      </c>
      <c r="J7" s="30">
        <f t="shared" si="1"/>
        <v>0</v>
      </c>
      <c r="L7" s="27" t="s">
        <v>78</v>
      </c>
      <c r="M7" s="17" t="s">
        <v>28</v>
      </c>
      <c r="N7" s="18">
        <v>0.15</v>
      </c>
      <c r="O7" s="18">
        <v>4.8659999999999995E-2</v>
      </c>
      <c r="P7" s="18">
        <v>5.6099999999999997E-2</v>
      </c>
    </row>
    <row r="8" spans="1:22" x14ac:dyDescent="0.25">
      <c r="A8" s="54"/>
      <c r="B8" s="57"/>
      <c r="C8" s="60"/>
      <c r="D8" s="19" t="s">
        <v>13</v>
      </c>
      <c r="E8" s="20">
        <v>0.1275</v>
      </c>
      <c r="F8" s="21">
        <v>0.15620000000000001</v>
      </c>
      <c r="G8" s="66"/>
      <c r="H8" s="22">
        <v>0</v>
      </c>
      <c r="I8" s="21">
        <f t="shared" si="0"/>
        <v>0</v>
      </c>
      <c r="J8" s="21">
        <f t="shared" si="1"/>
        <v>0</v>
      </c>
      <c r="L8" s="16" t="s">
        <v>37</v>
      </c>
      <c r="M8" s="17" t="s">
        <v>38</v>
      </c>
      <c r="N8" s="18">
        <v>2.9999999999999943E-2</v>
      </c>
      <c r="O8" s="18">
        <v>5.42999999999999E-4</v>
      </c>
      <c r="P8" s="18">
        <v>8.9999999999999829E-5</v>
      </c>
    </row>
    <row r="9" spans="1:22" x14ac:dyDescent="0.25">
      <c r="A9" s="54"/>
      <c r="B9" s="57"/>
      <c r="C9" s="60"/>
      <c r="D9" s="19" t="s">
        <v>14</v>
      </c>
      <c r="E9" s="20">
        <v>0.14800000000000002</v>
      </c>
      <c r="F9" s="21">
        <v>0.17030000000000001</v>
      </c>
      <c r="G9" s="66"/>
      <c r="H9" s="22">
        <v>0.15</v>
      </c>
      <c r="I9" s="21">
        <f t="shared" si="0"/>
        <v>2.2200000000000001E-2</v>
      </c>
      <c r="J9" s="21">
        <f t="shared" si="1"/>
        <v>2.5545000000000002E-2</v>
      </c>
      <c r="L9" s="16" t="s">
        <v>43</v>
      </c>
      <c r="M9" s="17" t="s">
        <v>46</v>
      </c>
      <c r="N9" s="18">
        <v>0.15000000000000002</v>
      </c>
      <c r="O9" s="18">
        <v>1.6980000000000006E-2</v>
      </c>
      <c r="P9" s="18">
        <v>3.2309999999999998E-2</v>
      </c>
    </row>
    <row r="10" spans="1:22" x14ac:dyDescent="0.25">
      <c r="A10" s="54"/>
      <c r="B10" s="57"/>
      <c r="C10" s="60"/>
      <c r="D10" s="19" t="s">
        <v>15</v>
      </c>
      <c r="E10" s="20">
        <v>5.0499999999999996E-2</v>
      </c>
      <c r="F10" s="21">
        <v>0.1515</v>
      </c>
      <c r="G10" s="66"/>
      <c r="H10" s="22">
        <v>0</v>
      </c>
      <c r="I10" s="21">
        <f t="shared" si="0"/>
        <v>0</v>
      </c>
      <c r="J10" s="21">
        <f t="shared" si="1"/>
        <v>0</v>
      </c>
      <c r="L10" s="16" t="s">
        <v>49</v>
      </c>
      <c r="M10" s="17" t="s">
        <v>54</v>
      </c>
      <c r="N10" s="18">
        <v>0.05</v>
      </c>
      <c r="O10" s="18">
        <v>-2.3349999999999998E-3</v>
      </c>
      <c r="P10" s="18">
        <v>5.64E-3</v>
      </c>
    </row>
    <row r="11" spans="1:22" ht="14.4" thickBot="1" x14ac:dyDescent="0.3">
      <c r="A11" s="55"/>
      <c r="B11" s="58"/>
      <c r="C11" s="61"/>
      <c r="D11" s="23" t="s">
        <v>16</v>
      </c>
      <c r="E11" s="24">
        <v>4.1299999999999996E-2</v>
      </c>
      <c r="F11" s="25">
        <v>0.17960000000000001</v>
      </c>
      <c r="G11" s="67"/>
      <c r="H11" s="26">
        <v>0</v>
      </c>
      <c r="I11" s="25">
        <f t="shared" si="0"/>
        <v>0</v>
      </c>
      <c r="J11" s="25">
        <f t="shared" si="1"/>
        <v>0</v>
      </c>
      <c r="L11" s="6" t="s">
        <v>66</v>
      </c>
      <c r="M11" s="17"/>
      <c r="N11" s="32">
        <f>SUM(N2:N10)</f>
        <v>1</v>
      </c>
      <c r="O11" s="32">
        <f t="shared" ref="O11:P11" si="2">SUM(O2:O10)</f>
        <v>0.1112850297107115</v>
      </c>
      <c r="P11" s="32">
        <f t="shared" si="2"/>
        <v>0.20000000000000007</v>
      </c>
    </row>
    <row r="12" spans="1:22" x14ac:dyDescent="0.25">
      <c r="A12" s="1" t="s">
        <v>17</v>
      </c>
      <c r="B12" s="63">
        <v>0.13</v>
      </c>
      <c r="C12" s="64">
        <v>0.23</v>
      </c>
      <c r="D12" s="28" t="s">
        <v>18</v>
      </c>
      <c r="E12" s="29">
        <v>-4.1700000000000001E-2</v>
      </c>
      <c r="F12" s="30">
        <v>0.21859999999999999</v>
      </c>
      <c r="G12" s="68">
        <f>SUM(H12:H13)</f>
        <v>0.13</v>
      </c>
      <c r="H12" s="31">
        <v>0.13</v>
      </c>
      <c r="I12" s="30">
        <f t="shared" si="0"/>
        <v>-5.4210000000000005E-3</v>
      </c>
      <c r="J12" s="30">
        <f t="shared" si="1"/>
        <v>2.8417999999999999E-2</v>
      </c>
    </row>
    <row r="13" spans="1:22" ht="14.4" thickBot="1" x14ac:dyDescent="0.3">
      <c r="A13" s="2"/>
      <c r="B13" s="58"/>
      <c r="C13" s="61"/>
      <c r="D13" s="23" t="s">
        <v>19</v>
      </c>
      <c r="E13" s="24">
        <v>-9.3100000000000002E-2</v>
      </c>
      <c r="F13" s="25">
        <v>0.22170000000000001</v>
      </c>
      <c r="G13" s="67"/>
      <c r="H13" s="26">
        <v>0</v>
      </c>
      <c r="I13" s="25">
        <f t="shared" si="0"/>
        <v>0</v>
      </c>
      <c r="J13" s="25">
        <f t="shared" si="1"/>
        <v>0</v>
      </c>
    </row>
    <row r="14" spans="1:22" x14ac:dyDescent="0.25">
      <c r="A14" s="1" t="s">
        <v>20</v>
      </c>
      <c r="B14" s="63">
        <v>0.14000000000000001</v>
      </c>
      <c r="C14" s="64">
        <v>0.35</v>
      </c>
      <c r="D14" s="28" t="s">
        <v>21</v>
      </c>
      <c r="E14" s="29">
        <v>5.4000000000000003E-3</v>
      </c>
      <c r="F14" s="30">
        <v>4.9699999999999994E-2</v>
      </c>
      <c r="G14" s="68">
        <f>SUM(H14:H19)</f>
        <v>0.14000000000000001</v>
      </c>
      <c r="H14" s="31">
        <v>4.2587959343236559E-2</v>
      </c>
      <c r="I14" s="30">
        <f t="shared" si="0"/>
        <v>2.2997498045347744E-4</v>
      </c>
      <c r="J14" s="30">
        <f t="shared" si="1"/>
        <v>2.1166215793588569E-3</v>
      </c>
    </row>
    <row r="15" spans="1:22" x14ac:dyDescent="0.25">
      <c r="A15" s="3"/>
      <c r="B15" s="57"/>
      <c r="C15" s="60"/>
      <c r="D15" s="19" t="s">
        <v>22</v>
      </c>
      <c r="E15" s="20">
        <v>1.7000000000000001E-3</v>
      </c>
      <c r="F15" s="21">
        <v>6.0599999999999994E-2</v>
      </c>
      <c r="G15" s="66"/>
      <c r="H15" s="22">
        <v>0</v>
      </c>
      <c r="I15" s="21">
        <f t="shared" si="0"/>
        <v>0</v>
      </c>
      <c r="J15" s="21">
        <f t="shared" si="1"/>
        <v>0</v>
      </c>
      <c r="L15" s="11" t="s">
        <v>0</v>
      </c>
      <c r="M15" s="11" t="s">
        <v>96</v>
      </c>
      <c r="N15" s="11" t="s">
        <v>63</v>
      </c>
      <c r="O15" s="11" t="s">
        <v>97</v>
      </c>
      <c r="P15" s="11" t="s">
        <v>98</v>
      </c>
      <c r="R15" s="11" t="s">
        <v>0</v>
      </c>
      <c r="S15" s="11" t="s">
        <v>96</v>
      </c>
      <c r="T15" s="11" t="s">
        <v>63</v>
      </c>
      <c r="U15" s="11" t="s">
        <v>97</v>
      </c>
      <c r="V15" s="11" t="s">
        <v>98</v>
      </c>
    </row>
    <row r="16" spans="1:22" x14ac:dyDescent="0.25">
      <c r="A16" s="3"/>
      <c r="B16" s="57"/>
      <c r="C16" s="60"/>
      <c r="D16" s="19" t="s">
        <v>23</v>
      </c>
      <c r="E16" s="20">
        <v>2.7799999999999998E-2</v>
      </c>
      <c r="F16" s="21">
        <v>0.17760000000000001</v>
      </c>
      <c r="G16" s="66"/>
      <c r="H16" s="22">
        <v>9.7412040656763454E-2</v>
      </c>
      <c r="I16" s="21">
        <f t="shared" si="0"/>
        <v>2.7080547302580239E-3</v>
      </c>
      <c r="J16" s="21">
        <f t="shared" si="1"/>
        <v>1.730037842064119E-2</v>
      </c>
      <c r="L16" s="16" t="s">
        <v>10</v>
      </c>
      <c r="M16" s="17" t="s">
        <v>9</v>
      </c>
      <c r="N16" s="18">
        <v>0.2</v>
      </c>
      <c r="O16" s="18">
        <v>0.16059999999999999</v>
      </c>
      <c r="P16" s="18">
        <f>O16*N16</f>
        <v>3.2120000000000003E-2</v>
      </c>
      <c r="R16" s="16" t="s">
        <v>10</v>
      </c>
      <c r="S16" s="17" t="s">
        <v>9</v>
      </c>
      <c r="T16" s="18">
        <v>0.2</v>
      </c>
      <c r="U16" s="18">
        <f ca="1">'optimal 0.25'!U15</f>
        <v>0.16413057998015437</v>
      </c>
      <c r="V16" s="18">
        <f ca="1">U16*T16</f>
        <v>3.2826115996030879E-2</v>
      </c>
    </row>
    <row r="17" spans="1:22" x14ac:dyDescent="0.25">
      <c r="A17" s="3"/>
      <c r="B17" s="57"/>
      <c r="C17" s="60"/>
      <c r="D17" s="19" t="s">
        <v>24</v>
      </c>
      <c r="E17" s="20">
        <v>8.8000000000000005E-3</v>
      </c>
      <c r="F17" s="21">
        <v>9.0299999999999991E-2</v>
      </c>
      <c r="G17" s="66"/>
      <c r="H17" s="22">
        <v>0</v>
      </c>
      <c r="I17" s="21">
        <f t="shared" si="0"/>
        <v>0</v>
      </c>
      <c r="J17" s="21">
        <f t="shared" si="1"/>
        <v>0</v>
      </c>
      <c r="L17" s="16" t="s">
        <v>11</v>
      </c>
      <c r="M17" s="17" t="s">
        <v>14</v>
      </c>
      <c r="N17" s="18">
        <v>0.15</v>
      </c>
      <c r="O17" s="18">
        <v>0.16250000000000001</v>
      </c>
      <c r="P17" s="18">
        <f t="shared" ref="P17:P19" si="3">O17*N17</f>
        <v>2.4375000000000001E-2</v>
      </c>
      <c r="R17" s="16" t="s">
        <v>11</v>
      </c>
      <c r="S17" s="17" t="s">
        <v>14</v>
      </c>
      <c r="T17" s="18">
        <v>0.15</v>
      </c>
      <c r="U17" s="18">
        <f ca="1">'optimal 0.25'!U16</f>
        <v>0.16904251501288739</v>
      </c>
      <c r="V17" s="18">
        <f t="shared" ref="V17:V24" ca="1" si="4">U17*T17</f>
        <v>2.5356377251933109E-2</v>
      </c>
    </row>
    <row r="18" spans="1:22" x14ac:dyDescent="0.25">
      <c r="A18" s="3"/>
      <c r="B18" s="57"/>
      <c r="C18" s="60"/>
      <c r="D18" s="19" t="s">
        <v>25</v>
      </c>
      <c r="E18" s="20">
        <v>-1.3899999999999999E-2</v>
      </c>
      <c r="F18" s="21">
        <v>4.9400000000000006E-2</v>
      </c>
      <c r="G18" s="66"/>
      <c r="H18" s="22">
        <v>0</v>
      </c>
      <c r="I18" s="21">
        <f t="shared" si="0"/>
        <v>0</v>
      </c>
      <c r="J18" s="21">
        <f t="shared" si="1"/>
        <v>0</v>
      </c>
      <c r="L18" s="16" t="s">
        <v>17</v>
      </c>
      <c r="M18" s="17" t="s">
        <v>18</v>
      </c>
      <c r="N18" s="33">
        <v>0.13</v>
      </c>
      <c r="O18" s="18">
        <v>8.2100000000000006E-2</v>
      </c>
      <c r="P18" s="18">
        <f t="shared" si="3"/>
        <v>1.0673000000000002E-2</v>
      </c>
      <c r="R18" s="16" t="s">
        <v>17</v>
      </c>
      <c r="S18" s="17" t="s">
        <v>18</v>
      </c>
      <c r="T18" s="33">
        <v>0.13</v>
      </c>
      <c r="U18" s="18">
        <f ca="1">'optimal 0.25'!U17</f>
        <v>7.9455890883478694E-2</v>
      </c>
      <c r="V18" s="18">
        <f t="shared" ca="1" si="4"/>
        <v>1.032926581485223E-2</v>
      </c>
    </row>
    <row r="19" spans="1:22" ht="14.4" thickBot="1" x14ac:dyDescent="0.3">
      <c r="A19" s="2"/>
      <c r="B19" s="58"/>
      <c r="C19" s="61"/>
      <c r="D19" s="23" t="s">
        <v>26</v>
      </c>
      <c r="E19" s="24">
        <v>-3.0000000000000001E-3</v>
      </c>
      <c r="F19" s="25">
        <v>8.48E-2</v>
      </c>
      <c r="G19" s="67"/>
      <c r="H19" s="26">
        <v>0</v>
      </c>
      <c r="I19" s="25">
        <f t="shared" si="0"/>
        <v>0</v>
      </c>
      <c r="J19" s="25">
        <f t="shared" si="1"/>
        <v>0</v>
      </c>
      <c r="L19" s="16" t="s">
        <v>20</v>
      </c>
      <c r="M19" s="17" t="s">
        <v>21</v>
      </c>
      <c r="N19" s="18">
        <v>4.2599999999999999E-2</v>
      </c>
      <c r="O19" s="18">
        <v>1.7100000000000001E-2</v>
      </c>
      <c r="P19" s="18">
        <f t="shared" si="3"/>
        <v>7.2846E-4</v>
      </c>
      <c r="R19" s="16" t="s">
        <v>20</v>
      </c>
      <c r="S19" s="17" t="s">
        <v>21</v>
      </c>
      <c r="T19" s="18">
        <v>4.2599999999999999E-2</v>
      </c>
      <c r="U19" s="18">
        <f ca="1">O19*NORMINV(RAND(),1,0.05)</f>
        <v>1.7627458103560589E-2</v>
      </c>
      <c r="V19" s="18">
        <f t="shared" ca="1" si="4"/>
        <v>7.5092971521168112E-4</v>
      </c>
    </row>
    <row r="20" spans="1:22" ht="27.6" x14ac:dyDescent="0.25">
      <c r="A20" s="34" t="s">
        <v>55</v>
      </c>
      <c r="B20" s="63">
        <v>0.05</v>
      </c>
      <c r="C20" s="64">
        <v>0.15</v>
      </c>
      <c r="D20" s="28" t="s">
        <v>27</v>
      </c>
      <c r="E20" s="29">
        <v>4.7599999999999996E-2</v>
      </c>
      <c r="F20" s="30">
        <v>3.2000000000000001E-2</v>
      </c>
      <c r="G20" s="68">
        <f>SUM(H20:H34)</f>
        <v>0.15</v>
      </c>
      <c r="H20" s="31">
        <v>0</v>
      </c>
      <c r="I20" s="30">
        <f t="shared" si="0"/>
        <v>0</v>
      </c>
      <c r="J20" s="30">
        <f t="shared" si="1"/>
        <v>0</v>
      </c>
      <c r="L20" s="16" t="s">
        <v>20</v>
      </c>
      <c r="M20" s="17" t="s">
        <v>23</v>
      </c>
      <c r="N20" s="18">
        <v>9.74E-2</v>
      </c>
      <c r="O20" s="18">
        <v>9.3700000000000006E-2</v>
      </c>
      <c r="P20" s="18">
        <f t="shared" ref="P20" si="5">O20*N20</f>
        <v>9.1263799999999999E-3</v>
      </c>
      <c r="R20" s="16" t="s">
        <v>20</v>
      </c>
      <c r="S20" s="17" t="s">
        <v>23</v>
      </c>
      <c r="T20" s="18">
        <v>9.74E-2</v>
      </c>
      <c r="U20" s="18">
        <f ca="1">'optimal 0.25'!U18</f>
        <v>9.2511318813422616E-2</v>
      </c>
      <c r="V20" s="18">
        <f t="shared" ca="1" si="4"/>
        <v>9.0106024524273624E-3</v>
      </c>
    </row>
    <row r="21" spans="1:22" ht="27.6" x14ac:dyDescent="0.25">
      <c r="A21" s="3"/>
      <c r="B21" s="57"/>
      <c r="C21" s="60"/>
      <c r="D21" s="19" t="s">
        <v>28</v>
      </c>
      <c r="E21" s="20">
        <v>0.32439999999999997</v>
      </c>
      <c r="F21" s="21">
        <v>0.374</v>
      </c>
      <c r="G21" s="66"/>
      <c r="H21" s="22">
        <v>0.15</v>
      </c>
      <c r="I21" s="21">
        <f t="shared" si="0"/>
        <v>4.8659999999999995E-2</v>
      </c>
      <c r="J21" s="21">
        <f t="shared" si="1"/>
        <v>5.6099999999999997E-2</v>
      </c>
      <c r="L21" s="27" t="s">
        <v>78</v>
      </c>
      <c r="M21" s="17" t="s">
        <v>28</v>
      </c>
      <c r="N21" s="33">
        <v>0.15</v>
      </c>
      <c r="O21" s="18">
        <v>-0.1108</v>
      </c>
      <c r="P21" s="18">
        <f t="shared" ref="P21:P24" si="6">O21*N21</f>
        <v>-1.6619999999999999E-2</v>
      </c>
      <c r="R21" s="27" t="s">
        <v>55</v>
      </c>
      <c r="S21" s="17" t="s">
        <v>28</v>
      </c>
      <c r="T21" s="33">
        <v>0.15</v>
      </c>
      <c r="U21" s="18">
        <f ca="1">'optimal 0.25'!U19</f>
        <v>-0.11564064332542547</v>
      </c>
      <c r="V21" s="18">
        <f t="shared" ca="1" si="4"/>
        <v>-1.7346096498813818E-2</v>
      </c>
    </row>
    <row r="22" spans="1:22" x14ac:dyDescent="0.25">
      <c r="A22" s="3"/>
      <c r="B22" s="57"/>
      <c r="C22" s="60"/>
      <c r="D22" s="19" t="s">
        <v>29</v>
      </c>
      <c r="E22" s="20">
        <v>4.9599999999999998E-2</v>
      </c>
      <c r="F22" s="21">
        <v>0.124</v>
      </c>
      <c r="G22" s="66"/>
      <c r="H22" s="22">
        <v>0</v>
      </c>
      <c r="I22" s="21">
        <f t="shared" si="0"/>
        <v>0</v>
      </c>
      <c r="J22" s="21">
        <f t="shared" si="1"/>
        <v>0</v>
      </c>
      <c r="L22" s="16" t="s">
        <v>37</v>
      </c>
      <c r="M22" s="17" t="s">
        <v>38</v>
      </c>
      <c r="N22" s="18">
        <v>0.03</v>
      </c>
      <c r="O22" s="18">
        <v>-8.0000000000000004E-4</v>
      </c>
      <c r="P22" s="18">
        <f t="shared" si="6"/>
        <v>-2.4000000000000001E-5</v>
      </c>
      <c r="R22" s="16" t="s">
        <v>37</v>
      </c>
      <c r="S22" s="17" t="s">
        <v>38</v>
      </c>
      <c r="T22" s="18">
        <v>0.03</v>
      </c>
      <c r="U22" s="18">
        <f ca="1">'optimal 0.25'!U20</f>
        <v>-8.0509413728254646E-4</v>
      </c>
      <c r="V22" s="18">
        <f t="shared" ca="1" si="4"/>
        <v>-2.4152824118476391E-5</v>
      </c>
    </row>
    <row r="23" spans="1:22" x14ac:dyDescent="0.25">
      <c r="A23" s="3"/>
      <c r="B23" s="57"/>
      <c r="C23" s="60"/>
      <c r="D23" s="19" t="s">
        <v>30</v>
      </c>
      <c r="E23" s="20">
        <v>0.10210000000000001</v>
      </c>
      <c r="F23" s="21">
        <v>7.3800000000000004E-2</v>
      </c>
      <c r="G23" s="66"/>
      <c r="H23" s="22">
        <v>0</v>
      </c>
      <c r="I23" s="21">
        <f t="shared" si="0"/>
        <v>0</v>
      </c>
      <c r="J23" s="21">
        <f t="shared" si="1"/>
        <v>0</v>
      </c>
      <c r="L23" s="16" t="s">
        <v>43</v>
      </c>
      <c r="M23" s="17" t="s">
        <v>46</v>
      </c>
      <c r="N23" s="18">
        <v>0.15000000000000002</v>
      </c>
      <c r="O23" s="18">
        <v>7.2499999999999995E-2</v>
      </c>
      <c r="P23" s="18">
        <f t="shared" si="6"/>
        <v>1.0875000000000001E-2</v>
      </c>
      <c r="R23" s="16" t="s">
        <v>43</v>
      </c>
      <c r="S23" s="17" t="s">
        <v>46</v>
      </c>
      <c r="T23" s="18">
        <v>0.15000000000000002</v>
      </c>
      <c r="U23" s="18">
        <f ca="1">'optimal 0.25'!U21</f>
        <v>7.2627601450599405E-2</v>
      </c>
      <c r="V23" s="18">
        <f t="shared" ca="1" si="4"/>
        <v>1.0894140217589913E-2</v>
      </c>
    </row>
    <row r="24" spans="1:22" x14ac:dyDescent="0.25">
      <c r="A24" s="3"/>
      <c r="B24" s="57"/>
      <c r="C24" s="60"/>
      <c r="D24" s="19" t="s">
        <v>31</v>
      </c>
      <c r="E24" s="20">
        <v>6.3899999999999998E-2</v>
      </c>
      <c r="F24" s="21">
        <v>9.4499999999999987E-2</v>
      </c>
      <c r="G24" s="66"/>
      <c r="H24" s="22">
        <v>0</v>
      </c>
      <c r="I24" s="21">
        <f t="shared" si="0"/>
        <v>0</v>
      </c>
      <c r="J24" s="21">
        <f t="shared" si="1"/>
        <v>0</v>
      </c>
      <c r="L24" s="16" t="s">
        <v>49</v>
      </c>
      <c r="M24" s="17" t="s">
        <v>54</v>
      </c>
      <c r="N24" s="18">
        <v>0.05</v>
      </c>
      <c r="O24" s="18">
        <v>8.5300000000000001E-2</v>
      </c>
      <c r="P24" s="18">
        <f t="shared" si="6"/>
        <v>4.2650000000000006E-3</v>
      </c>
      <c r="R24" s="16" t="s">
        <v>49</v>
      </c>
      <c r="S24" s="17" t="s">
        <v>54</v>
      </c>
      <c r="T24" s="18">
        <v>0.05</v>
      </c>
      <c r="U24" s="18">
        <f ca="1">'optimal 0.25'!U22</f>
        <v>8.8535397116580261E-2</v>
      </c>
      <c r="V24" s="18">
        <f t="shared" ca="1" si="4"/>
        <v>4.4267698558290132E-3</v>
      </c>
    </row>
    <row r="25" spans="1:22" x14ac:dyDescent="0.25">
      <c r="A25" s="3"/>
      <c r="B25" s="57"/>
      <c r="C25" s="60"/>
      <c r="D25" s="19" t="s">
        <v>32</v>
      </c>
      <c r="E25" s="20">
        <v>3.4999999999999996E-3</v>
      </c>
      <c r="F25" s="21">
        <v>3.6600000000000001E-2</v>
      </c>
      <c r="G25" s="66"/>
      <c r="H25" s="22">
        <v>0</v>
      </c>
      <c r="I25" s="21">
        <f t="shared" si="0"/>
        <v>0</v>
      </c>
      <c r="J25" s="21">
        <f t="shared" si="1"/>
        <v>0</v>
      </c>
      <c r="L25" s="6" t="s">
        <v>66</v>
      </c>
      <c r="M25" s="17"/>
      <c r="N25" s="32">
        <f>SUM(N16:N24)</f>
        <v>1</v>
      </c>
      <c r="O25" s="32"/>
      <c r="P25" s="32">
        <f t="shared" ref="P25" si="7">SUM(P16:P24)</f>
        <v>7.5518840000000018E-2</v>
      </c>
      <c r="R25" s="6" t="s">
        <v>66</v>
      </c>
      <c r="S25" s="17"/>
      <c r="T25" s="32">
        <f>SUM(T16:T24)</f>
        <v>1</v>
      </c>
      <c r="U25" s="32"/>
      <c r="V25" s="32">
        <f t="shared" ref="V25" ca="1" si="8">SUM(V16:V24)</f>
        <v>7.6223951980941895E-2</v>
      </c>
    </row>
    <row r="26" spans="1:22" x14ac:dyDescent="0.25">
      <c r="A26" s="3"/>
      <c r="B26" s="57"/>
      <c r="C26" s="60"/>
      <c r="D26" s="19" t="s">
        <v>33</v>
      </c>
      <c r="E26" s="20">
        <v>3.1899999999999998E-2</v>
      </c>
      <c r="F26" s="21">
        <v>3.4500000000000003E-2</v>
      </c>
      <c r="G26" s="66"/>
      <c r="H26" s="22">
        <v>0</v>
      </c>
      <c r="I26" s="21">
        <f t="shared" si="0"/>
        <v>0</v>
      </c>
      <c r="J26" s="21">
        <f t="shared" si="1"/>
        <v>0</v>
      </c>
    </row>
    <row r="27" spans="1:22" x14ac:dyDescent="0.25">
      <c r="A27" s="3"/>
      <c r="B27" s="57"/>
      <c r="C27" s="60"/>
      <c r="D27" s="19" t="s">
        <v>34</v>
      </c>
      <c r="E27" s="20">
        <v>3.39E-2</v>
      </c>
      <c r="F27" s="21">
        <v>3.44E-2</v>
      </c>
      <c r="G27" s="66"/>
      <c r="H27" s="22">
        <v>0</v>
      </c>
      <c r="I27" s="21">
        <f t="shared" si="0"/>
        <v>0</v>
      </c>
      <c r="J27" s="21">
        <f t="shared" si="1"/>
        <v>0</v>
      </c>
      <c r="L27" s="11" t="s">
        <v>0</v>
      </c>
      <c r="M27" s="11" t="s">
        <v>96</v>
      </c>
      <c r="N27" s="11" t="s">
        <v>63</v>
      </c>
      <c r="O27" s="11" t="s">
        <v>97</v>
      </c>
      <c r="P27" s="11" t="s">
        <v>98</v>
      </c>
      <c r="R27" s="11" t="s">
        <v>62</v>
      </c>
      <c r="S27" s="11" t="s">
        <v>1</v>
      </c>
      <c r="T27" s="11" t="s">
        <v>63</v>
      </c>
      <c r="U27" s="11" t="s">
        <v>68</v>
      </c>
      <c r="V27" s="11" t="s">
        <v>69</v>
      </c>
    </row>
    <row r="28" spans="1:22" x14ac:dyDescent="0.25">
      <c r="A28" s="3"/>
      <c r="B28" s="57"/>
      <c r="C28" s="60"/>
      <c r="D28" s="19" t="s">
        <v>35</v>
      </c>
      <c r="E28" s="20">
        <v>1.46E-2</v>
      </c>
      <c r="F28" s="21">
        <v>1.4999999999999999E-2</v>
      </c>
      <c r="G28" s="66"/>
      <c r="H28" s="22">
        <v>0</v>
      </c>
      <c r="I28" s="21">
        <f t="shared" si="0"/>
        <v>0</v>
      </c>
      <c r="J28" s="21">
        <f t="shared" si="1"/>
        <v>0</v>
      </c>
      <c r="L28" s="16" t="s">
        <v>10</v>
      </c>
      <c r="M28" s="17" t="s">
        <v>9</v>
      </c>
      <c r="N28" s="18">
        <v>0.2</v>
      </c>
      <c r="O28" s="18">
        <v>-8.2799999999999999E-2</v>
      </c>
      <c r="P28" s="18">
        <f>O28*N28</f>
        <v>-1.6560000000000002E-2</v>
      </c>
      <c r="R28" s="16" t="s">
        <v>10</v>
      </c>
      <c r="S28" s="17" t="s">
        <v>9</v>
      </c>
      <c r="T28" s="18">
        <v>0.2</v>
      </c>
      <c r="U28" s="18">
        <f ca="1">'optimal 0.25'!U26</f>
        <v>-7.8125107773941271E-2</v>
      </c>
      <c r="V28" s="18">
        <f ca="1">U28*T28</f>
        <v>-1.5625021554788256E-2</v>
      </c>
    </row>
    <row r="29" spans="1:22" x14ac:dyDescent="0.25">
      <c r="A29" s="3"/>
      <c r="B29" s="57"/>
      <c r="C29" s="60"/>
      <c r="D29" s="19" t="s">
        <v>36</v>
      </c>
      <c r="E29" s="20">
        <v>1.54E-2</v>
      </c>
      <c r="F29" s="21">
        <v>1.52E-2</v>
      </c>
      <c r="G29" s="66"/>
      <c r="H29" s="22">
        <v>0</v>
      </c>
      <c r="I29" s="21">
        <f t="shared" si="0"/>
        <v>0</v>
      </c>
      <c r="J29" s="21">
        <f t="shared" si="1"/>
        <v>0</v>
      </c>
      <c r="L29" s="16" t="s">
        <v>11</v>
      </c>
      <c r="M29" s="17" t="s">
        <v>14</v>
      </c>
      <c r="N29" s="18">
        <v>0.15</v>
      </c>
      <c r="O29" s="18">
        <v>-0.1085</v>
      </c>
      <c r="P29" s="18">
        <f t="shared" ref="P29:P36" si="9">O29*N29</f>
        <v>-1.6274999999999998E-2</v>
      </c>
      <c r="R29" s="16" t="s">
        <v>11</v>
      </c>
      <c r="S29" s="17" t="s">
        <v>14</v>
      </c>
      <c r="T29" s="18">
        <v>0.15</v>
      </c>
      <c r="U29" s="18">
        <f ca="1">'optimal 0.25'!U27</f>
        <v>-0.10718744534927041</v>
      </c>
      <c r="V29" s="18">
        <f t="shared" ref="V29:V36" ca="1" si="10">U29*T29</f>
        <v>-1.607811680239056E-2</v>
      </c>
    </row>
    <row r="30" spans="1:22" x14ac:dyDescent="0.25">
      <c r="A30" s="3"/>
      <c r="B30" s="57"/>
      <c r="C30" s="60"/>
      <c r="D30" s="19" t="s">
        <v>40</v>
      </c>
      <c r="E30" s="20">
        <v>2.23E-2</v>
      </c>
      <c r="F30" s="21">
        <v>0.18489999999999998</v>
      </c>
      <c r="G30" s="66"/>
      <c r="H30" s="22">
        <v>0</v>
      </c>
      <c r="I30" s="21">
        <f t="shared" si="0"/>
        <v>0</v>
      </c>
      <c r="J30" s="21">
        <f t="shared" si="1"/>
        <v>0</v>
      </c>
      <c r="L30" s="16" t="s">
        <v>17</v>
      </c>
      <c r="M30" s="17" t="s">
        <v>18</v>
      </c>
      <c r="N30" s="33">
        <v>0.13</v>
      </c>
      <c r="O30" s="18">
        <v>-0.28499999999999998</v>
      </c>
      <c r="P30" s="18">
        <f t="shared" si="9"/>
        <v>-3.705E-2</v>
      </c>
      <c r="R30" s="16" t="s">
        <v>17</v>
      </c>
      <c r="S30" s="17" t="s">
        <v>18</v>
      </c>
      <c r="T30" s="33">
        <v>0.13</v>
      </c>
      <c r="U30" s="18">
        <f ca="1">'optimal 0.25'!U28</f>
        <v>-0.29248443691186227</v>
      </c>
      <c r="V30" s="18">
        <f t="shared" ca="1" si="10"/>
        <v>-3.8022976798542094E-2</v>
      </c>
    </row>
    <row r="31" spans="1:22" x14ac:dyDescent="0.25">
      <c r="A31" s="3"/>
      <c r="B31" s="57"/>
      <c r="C31" s="60"/>
      <c r="D31" s="19" t="s">
        <v>21</v>
      </c>
      <c r="E31" s="20">
        <v>5.4000000000000003E-3</v>
      </c>
      <c r="F31" s="21">
        <v>4.9699999999999994E-2</v>
      </c>
      <c r="G31" s="66"/>
      <c r="H31" s="22">
        <v>0</v>
      </c>
      <c r="I31" s="21">
        <f t="shared" si="0"/>
        <v>0</v>
      </c>
      <c r="J31" s="21">
        <f t="shared" si="1"/>
        <v>0</v>
      </c>
      <c r="L31" s="16" t="s">
        <v>20</v>
      </c>
      <c r="M31" s="17" t="s">
        <v>21</v>
      </c>
      <c r="N31" s="18">
        <v>4.2599999999999999E-2</v>
      </c>
      <c r="O31" s="18">
        <v>-6.2100000000000002E-2</v>
      </c>
      <c r="P31" s="18">
        <f t="shared" si="9"/>
        <v>-2.6454600000000001E-3</v>
      </c>
      <c r="R31" s="16" t="s">
        <v>20</v>
      </c>
      <c r="S31" s="17" t="s">
        <v>21</v>
      </c>
      <c r="T31" s="18">
        <v>4.2599999999999999E-2</v>
      </c>
      <c r="U31" s="18">
        <f ca="1">O31*NORMINV(RAND(),1,0.05)</f>
        <v>-5.7414807811507179E-2</v>
      </c>
      <c r="V31" s="18">
        <f t="shared" ca="1" si="10"/>
        <v>-2.4458708127702059E-3</v>
      </c>
    </row>
    <row r="32" spans="1:22" x14ac:dyDescent="0.25">
      <c r="A32" s="3"/>
      <c r="B32" s="57"/>
      <c r="C32" s="60"/>
      <c r="D32" s="19" t="s">
        <v>41</v>
      </c>
      <c r="E32" s="20">
        <v>2.5899999999999999E-2</v>
      </c>
      <c r="F32" s="21">
        <v>3.3099999999999997E-2</v>
      </c>
      <c r="G32" s="66"/>
      <c r="H32" s="22">
        <v>0</v>
      </c>
      <c r="I32" s="21">
        <f t="shared" si="0"/>
        <v>0</v>
      </c>
      <c r="J32" s="21">
        <f t="shared" si="1"/>
        <v>0</v>
      </c>
      <c r="L32" s="16" t="s">
        <v>20</v>
      </c>
      <c r="M32" s="17" t="s">
        <v>23</v>
      </c>
      <c r="N32" s="18">
        <v>9.74E-2</v>
      </c>
      <c r="O32" s="18">
        <v>-0.27800000000000002</v>
      </c>
      <c r="P32" s="18">
        <f t="shared" si="9"/>
        <v>-2.7077200000000003E-2</v>
      </c>
      <c r="R32" s="16" t="s">
        <v>20</v>
      </c>
      <c r="S32" s="17" t="s">
        <v>23</v>
      </c>
      <c r="T32" s="18">
        <v>9.74E-2</v>
      </c>
      <c r="U32" s="18">
        <f ca="1">'optimal 0.25'!U29</f>
        <v>-0.27867838659990024</v>
      </c>
      <c r="V32" s="18">
        <f t="shared" ca="1" si="10"/>
        <v>-2.7143274854830285E-2</v>
      </c>
    </row>
    <row r="33" spans="1:22" ht="27.6" x14ac:dyDescent="0.25">
      <c r="A33" s="3"/>
      <c r="B33" s="57"/>
      <c r="C33" s="60"/>
      <c r="D33" s="19" t="s">
        <v>22</v>
      </c>
      <c r="E33" s="20">
        <v>1.7000000000000001E-3</v>
      </c>
      <c r="F33" s="21">
        <v>6.0599999999999994E-2</v>
      </c>
      <c r="G33" s="66"/>
      <c r="H33" s="22">
        <v>0</v>
      </c>
      <c r="I33" s="21">
        <f t="shared" si="0"/>
        <v>0</v>
      </c>
      <c r="J33" s="21">
        <f t="shared" si="1"/>
        <v>0</v>
      </c>
      <c r="L33" s="27" t="s">
        <v>78</v>
      </c>
      <c r="M33" s="17" t="s">
        <v>28</v>
      </c>
      <c r="N33" s="33">
        <v>0.15</v>
      </c>
      <c r="O33" s="18">
        <v>0.58140000000000003</v>
      </c>
      <c r="P33" s="18">
        <f t="shared" si="9"/>
        <v>8.7209999999999996E-2</v>
      </c>
      <c r="R33" s="27" t="s">
        <v>55</v>
      </c>
      <c r="S33" s="17" t="s">
        <v>28</v>
      </c>
      <c r="T33" s="33">
        <v>0.15</v>
      </c>
      <c r="U33" s="18">
        <f ca="1">'optimal 0.25'!U30</f>
        <v>0.55902794279847734</v>
      </c>
      <c r="V33" s="18">
        <f t="shared" ca="1" si="10"/>
        <v>8.3854191419771601E-2</v>
      </c>
    </row>
    <row r="34" spans="1:22" ht="14.4" thickBot="1" x14ac:dyDescent="0.3">
      <c r="A34" s="2"/>
      <c r="B34" s="58"/>
      <c r="C34" s="61"/>
      <c r="D34" s="23" t="s">
        <v>42</v>
      </c>
      <c r="E34" s="24">
        <v>3.1899999999999998E-2</v>
      </c>
      <c r="F34" s="25">
        <v>9.3699999999999992E-2</v>
      </c>
      <c r="G34" s="67"/>
      <c r="H34" s="26">
        <v>0</v>
      </c>
      <c r="I34" s="25">
        <f t="shared" si="0"/>
        <v>0</v>
      </c>
      <c r="J34" s="25">
        <f t="shared" si="1"/>
        <v>0</v>
      </c>
      <c r="L34" s="16" t="s">
        <v>37</v>
      </c>
      <c r="M34" s="17" t="s">
        <v>38</v>
      </c>
      <c r="N34" s="18">
        <v>0.03</v>
      </c>
      <c r="O34" s="18">
        <v>3.8999999999999998E-3</v>
      </c>
      <c r="P34" s="18">
        <f t="shared" si="9"/>
        <v>1.1699999999999998E-4</v>
      </c>
      <c r="R34" s="16" t="s">
        <v>37</v>
      </c>
      <c r="S34" s="17" t="s">
        <v>38</v>
      </c>
      <c r="T34" s="18">
        <v>0.03</v>
      </c>
      <c r="U34" s="18">
        <f ca="1">'optimal 0.25'!U31</f>
        <v>4.0614355306753487E-3</v>
      </c>
      <c r="V34" s="18">
        <f t="shared" ca="1" si="10"/>
        <v>1.2184306592026045E-4</v>
      </c>
    </row>
    <row r="35" spans="1:22" x14ac:dyDescent="0.25">
      <c r="A35" s="1" t="s">
        <v>37</v>
      </c>
      <c r="B35" s="63">
        <v>0.01</v>
      </c>
      <c r="C35" s="64">
        <v>0.05</v>
      </c>
      <c r="D35" s="28" t="s">
        <v>38</v>
      </c>
      <c r="E35" s="29">
        <v>1.8100000000000002E-2</v>
      </c>
      <c r="F35" s="30">
        <v>3.0000000000000001E-3</v>
      </c>
      <c r="G35" s="68">
        <f>SUM(H35:H36)</f>
        <v>2.9999999999999943E-2</v>
      </c>
      <c r="H35" s="31">
        <v>2.9999999999999943E-2</v>
      </c>
      <c r="I35" s="30">
        <f t="shared" si="0"/>
        <v>5.42999999999999E-4</v>
      </c>
      <c r="J35" s="30">
        <f t="shared" si="1"/>
        <v>8.9999999999999829E-5</v>
      </c>
      <c r="L35" s="16" t="s">
        <v>43</v>
      </c>
      <c r="M35" s="17" t="s">
        <v>46</v>
      </c>
      <c r="N35" s="18">
        <v>0.15000000000000002</v>
      </c>
      <c r="O35" s="18">
        <v>-5.74E-2</v>
      </c>
      <c r="P35" s="18">
        <f t="shared" si="9"/>
        <v>-8.6100000000000013E-3</v>
      </c>
      <c r="R35" s="16" t="s">
        <v>43</v>
      </c>
      <c r="S35" s="17" t="s">
        <v>46</v>
      </c>
      <c r="T35" s="18">
        <v>0.15000000000000002</v>
      </c>
      <c r="U35" s="18">
        <f ca="1">'optimal 0.25'!U32</f>
        <v>-5.6666795714791759E-2</v>
      </c>
      <c r="V35" s="18">
        <f t="shared" ca="1" si="10"/>
        <v>-8.500019357218766E-3</v>
      </c>
    </row>
    <row r="36" spans="1:22" ht="14.4" thickBot="1" x14ac:dyDescent="0.3">
      <c r="A36" s="2"/>
      <c r="B36" s="58"/>
      <c r="C36" s="61"/>
      <c r="D36" s="23" t="s">
        <v>39</v>
      </c>
      <c r="E36" s="24">
        <v>1.61E-2</v>
      </c>
      <c r="F36" s="25">
        <v>1.6000000000000001E-3</v>
      </c>
      <c r="G36" s="67"/>
      <c r="H36" s="26">
        <v>0</v>
      </c>
      <c r="I36" s="25">
        <f t="shared" si="0"/>
        <v>0</v>
      </c>
      <c r="J36" s="25">
        <f t="shared" si="1"/>
        <v>0</v>
      </c>
      <c r="L36" s="16" t="s">
        <v>49</v>
      </c>
      <c r="M36" s="17" t="s">
        <v>54</v>
      </c>
      <c r="N36" s="18">
        <v>0.05</v>
      </c>
      <c r="O36" s="18">
        <v>-0.13600000000000001</v>
      </c>
      <c r="P36" s="18">
        <f t="shared" si="9"/>
        <v>-6.8000000000000005E-3</v>
      </c>
      <c r="R36" s="16" t="s">
        <v>49</v>
      </c>
      <c r="S36" s="17" t="s">
        <v>54</v>
      </c>
      <c r="T36" s="18">
        <v>0.05</v>
      </c>
      <c r="U36" s="18">
        <f ca="1">'optimal 0.25'!U33</f>
        <v>-0.11641195896930513</v>
      </c>
      <c r="V36" s="18">
        <f t="shared" ca="1" si="10"/>
        <v>-5.8205979484652571E-3</v>
      </c>
    </row>
    <row r="37" spans="1:22" x14ac:dyDescent="0.25">
      <c r="A37" s="1" t="s">
        <v>43</v>
      </c>
      <c r="B37" s="63">
        <v>0.05</v>
      </c>
      <c r="C37" s="64">
        <v>0.15</v>
      </c>
      <c r="D37" s="28" t="s">
        <v>44</v>
      </c>
      <c r="E37" s="29">
        <v>-1.49E-2</v>
      </c>
      <c r="F37" s="30">
        <v>0.17069999999999999</v>
      </c>
      <c r="G37" s="68">
        <f>SUM(H37:H41)</f>
        <v>0.15000000000000002</v>
      </c>
      <c r="H37" s="31">
        <v>0</v>
      </c>
      <c r="I37" s="30">
        <f t="shared" si="0"/>
        <v>0</v>
      </c>
      <c r="J37" s="30">
        <f t="shared" si="1"/>
        <v>0</v>
      </c>
      <c r="L37" s="6" t="s">
        <v>66</v>
      </c>
      <c r="M37" s="17"/>
      <c r="N37" s="32">
        <f>SUM(N28:N36)</f>
        <v>1</v>
      </c>
      <c r="O37" s="32"/>
      <c r="P37" s="32">
        <f t="shared" ref="P37" si="11">SUM(P28:P36)</f>
        <v>-2.769066000000002E-2</v>
      </c>
      <c r="R37" s="6" t="s">
        <v>66</v>
      </c>
      <c r="S37" s="17"/>
      <c r="T37" s="32">
        <f>SUM(T28:T36)</f>
        <v>1</v>
      </c>
      <c r="U37" s="32"/>
      <c r="V37" s="32">
        <f t="shared" ref="V37" ca="1" si="12">SUM(V28:V36)</f>
        <v>-2.9659843643313564E-2</v>
      </c>
    </row>
    <row r="38" spans="1:22" x14ac:dyDescent="0.25">
      <c r="A38" s="3"/>
      <c r="B38" s="57"/>
      <c r="C38" s="60"/>
      <c r="D38" s="19" t="s">
        <v>45</v>
      </c>
      <c r="E38" s="20">
        <v>-4.2199999999999994E-2</v>
      </c>
      <c r="F38" s="21">
        <v>0.18210000000000001</v>
      </c>
      <c r="G38" s="66"/>
      <c r="H38" s="22">
        <v>0</v>
      </c>
      <c r="I38" s="21">
        <f t="shared" si="0"/>
        <v>0</v>
      </c>
      <c r="J38" s="21">
        <f t="shared" si="1"/>
        <v>0</v>
      </c>
    </row>
    <row r="39" spans="1:22" x14ac:dyDescent="0.25">
      <c r="A39" s="3"/>
      <c r="B39" s="57"/>
      <c r="C39" s="60"/>
      <c r="D39" s="19" t="s">
        <v>46</v>
      </c>
      <c r="E39" s="20">
        <v>0.11320000000000001</v>
      </c>
      <c r="F39" s="21">
        <v>0.21539999999999998</v>
      </c>
      <c r="G39" s="66"/>
      <c r="H39" s="22">
        <v>0.15000000000000002</v>
      </c>
      <c r="I39" s="21">
        <f t="shared" si="0"/>
        <v>1.6980000000000006E-2</v>
      </c>
      <c r="J39" s="21">
        <f t="shared" si="1"/>
        <v>3.2309999999999998E-2</v>
      </c>
    </row>
    <row r="40" spans="1:22" x14ac:dyDescent="0.25">
      <c r="A40" s="3"/>
      <c r="B40" s="57"/>
      <c r="C40" s="60"/>
      <c r="D40" s="19" t="s">
        <v>47</v>
      </c>
      <c r="E40" s="20">
        <v>-3.3E-3</v>
      </c>
      <c r="F40" s="21">
        <v>0.16829999999999998</v>
      </c>
      <c r="G40" s="66"/>
      <c r="H40" s="22">
        <v>0</v>
      </c>
      <c r="I40" s="21">
        <f t="shared" si="0"/>
        <v>0</v>
      </c>
      <c r="J40" s="21">
        <f t="shared" si="1"/>
        <v>0</v>
      </c>
    </row>
    <row r="41" spans="1:22" ht="14.4" thickBot="1" x14ac:dyDescent="0.3">
      <c r="A41" s="2"/>
      <c r="B41" s="58"/>
      <c r="C41" s="61"/>
      <c r="D41" s="23" t="s">
        <v>48</v>
      </c>
      <c r="E41" s="24">
        <v>-0.17710000000000001</v>
      </c>
      <c r="F41" s="25">
        <v>0.33039999999999997</v>
      </c>
      <c r="G41" s="67"/>
      <c r="H41" s="26">
        <v>0</v>
      </c>
      <c r="I41" s="25">
        <f t="shared" si="0"/>
        <v>0</v>
      </c>
      <c r="J41" s="25">
        <f t="shared" si="1"/>
        <v>0</v>
      </c>
    </row>
    <row r="42" spans="1:22" x14ac:dyDescent="0.25">
      <c r="A42" s="1" t="s">
        <v>49</v>
      </c>
      <c r="B42" s="63">
        <v>0.05</v>
      </c>
      <c r="C42" s="64">
        <v>0.1</v>
      </c>
      <c r="D42" s="28" t="s">
        <v>50</v>
      </c>
      <c r="E42" s="35">
        <v>-7.0400000000000004E-2</v>
      </c>
      <c r="F42" s="30">
        <v>0.19870000000000002</v>
      </c>
      <c r="G42" s="68">
        <f>SUM(H42:H46)</f>
        <v>0.05</v>
      </c>
      <c r="H42" s="31">
        <v>0</v>
      </c>
      <c r="I42" s="30">
        <f t="shared" si="0"/>
        <v>0</v>
      </c>
      <c r="J42" s="30">
        <f t="shared" si="1"/>
        <v>0</v>
      </c>
    </row>
    <row r="43" spans="1:22" x14ac:dyDescent="0.25">
      <c r="A43" s="3"/>
      <c r="B43" s="57"/>
      <c r="C43" s="60"/>
      <c r="D43" s="19" t="s">
        <v>51</v>
      </c>
      <c r="E43" s="36">
        <v>-5.6299999999999996E-2</v>
      </c>
      <c r="F43" s="21">
        <v>0.18010000000000001</v>
      </c>
      <c r="G43" s="66"/>
      <c r="H43" s="22">
        <v>0</v>
      </c>
      <c r="I43" s="21">
        <f t="shared" si="0"/>
        <v>0</v>
      </c>
      <c r="J43" s="21">
        <f t="shared" si="1"/>
        <v>0</v>
      </c>
    </row>
    <row r="44" spans="1:22" x14ac:dyDescent="0.25">
      <c r="A44" s="3"/>
      <c r="B44" s="57"/>
      <c r="C44" s="60"/>
      <c r="D44" s="19" t="s">
        <v>52</v>
      </c>
      <c r="E44" s="36">
        <v>-0.1852</v>
      </c>
      <c r="F44" s="21">
        <v>0.26929999999999998</v>
      </c>
      <c r="G44" s="66"/>
      <c r="H44" s="22">
        <v>0</v>
      </c>
      <c r="I44" s="21">
        <f t="shared" si="0"/>
        <v>0</v>
      </c>
      <c r="J44" s="21">
        <f t="shared" si="1"/>
        <v>0</v>
      </c>
    </row>
    <row r="45" spans="1:22" x14ac:dyDescent="0.25">
      <c r="A45" s="3"/>
      <c r="B45" s="57"/>
      <c r="C45" s="60"/>
      <c r="D45" s="19" t="s">
        <v>53</v>
      </c>
      <c r="E45" s="36">
        <v>-0.11380000000000001</v>
      </c>
      <c r="F45" s="21">
        <v>0.2177</v>
      </c>
      <c r="G45" s="66"/>
      <c r="H45" s="22">
        <v>0</v>
      </c>
      <c r="I45" s="21">
        <f t="shared" si="0"/>
        <v>0</v>
      </c>
      <c r="J45" s="21">
        <f t="shared" si="1"/>
        <v>0</v>
      </c>
    </row>
    <row r="46" spans="1:22" ht="14.4" thickBot="1" x14ac:dyDescent="0.3">
      <c r="A46" s="2"/>
      <c r="B46" s="58"/>
      <c r="C46" s="61"/>
      <c r="D46" s="23" t="s">
        <v>54</v>
      </c>
      <c r="E46" s="37">
        <v>-4.6699999999999998E-2</v>
      </c>
      <c r="F46" s="25">
        <v>0.1128</v>
      </c>
      <c r="G46" s="67"/>
      <c r="H46" s="26">
        <v>0.05</v>
      </c>
      <c r="I46" s="25">
        <f t="shared" si="0"/>
        <v>-2.3349999999999998E-3</v>
      </c>
      <c r="J46" s="25">
        <f t="shared" si="1"/>
        <v>5.64E-3</v>
      </c>
    </row>
    <row r="47" spans="1:22" x14ac:dyDescent="0.25">
      <c r="F47" s="4" t="s">
        <v>58</v>
      </c>
      <c r="G47" s="39">
        <f>SUM(G2:G46)</f>
        <v>1</v>
      </c>
      <c r="H47" s="40">
        <f>SUM(H2:H46)</f>
        <v>1</v>
      </c>
      <c r="I47" s="40">
        <f>SUM(I2:I46)</f>
        <v>0.1112850297107115</v>
      </c>
      <c r="J47" s="39">
        <f>SUM(J2:J46)</f>
        <v>0.20000000000000007</v>
      </c>
    </row>
  </sheetData>
  <mergeCells count="26">
    <mergeCell ref="B37:B41"/>
    <mergeCell ref="C37:C41"/>
    <mergeCell ref="G37:G41"/>
    <mergeCell ref="B42:B46"/>
    <mergeCell ref="C42:C46"/>
    <mergeCell ref="G42:G46"/>
    <mergeCell ref="B20:B34"/>
    <mergeCell ref="C20:C34"/>
    <mergeCell ref="G20:G34"/>
    <mergeCell ref="B35:B36"/>
    <mergeCell ref="C35:C36"/>
    <mergeCell ref="G35:G36"/>
    <mergeCell ref="B12:B13"/>
    <mergeCell ref="C12:C13"/>
    <mergeCell ref="G12:G13"/>
    <mergeCell ref="B14:B19"/>
    <mergeCell ref="C14:C19"/>
    <mergeCell ref="G14:G19"/>
    <mergeCell ref="A2:A6"/>
    <mergeCell ref="B2:B6"/>
    <mergeCell ref="C2:C6"/>
    <mergeCell ref="G2:G6"/>
    <mergeCell ref="A7:A11"/>
    <mergeCell ref="B7:B11"/>
    <mergeCell ref="C7:C11"/>
    <mergeCell ref="G7:G1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88A4B-54E4-49D8-855B-B8FAF8D420F2}">
  <dimension ref="A1:V47"/>
  <sheetViews>
    <sheetView topLeftCell="J16" workbookViewId="0">
      <selection activeCell="P11" sqref="L1:P11"/>
    </sheetView>
  </sheetViews>
  <sheetFormatPr defaultRowHeight="13.8" x14ac:dyDescent="0.25"/>
  <cols>
    <col min="1" max="1" width="17.5546875" style="10" bestFit="1" customWidth="1"/>
    <col min="2" max="2" width="11.44140625" style="10" bestFit="1" customWidth="1"/>
    <col min="3" max="3" width="11.21875" style="10" bestFit="1" customWidth="1"/>
    <col min="4" max="4" width="8" style="10" bestFit="1" customWidth="1"/>
    <col min="5" max="5" width="10.88671875" style="38" bestFit="1" customWidth="1"/>
    <col min="6" max="6" width="8" style="10" bestFit="1" customWidth="1"/>
    <col min="7" max="7" width="11.21875" style="10" bestFit="1" customWidth="1"/>
    <col min="8" max="9" width="26.77734375" style="41" bestFit="1" customWidth="1"/>
    <col min="10" max="10" width="26.77734375" style="10" bestFit="1" customWidth="1"/>
    <col min="11" max="11" width="8.88671875" style="10"/>
    <col min="12" max="12" width="17.5546875" style="10" bestFit="1" customWidth="1"/>
    <col min="13" max="17" width="8.88671875" style="10"/>
    <col min="18" max="18" width="17.5546875" style="10" bestFit="1" customWidth="1"/>
    <col min="19" max="16384" width="8.88671875" style="10"/>
  </cols>
  <sheetData>
    <row r="1" spans="1:22" x14ac:dyDescent="0.25">
      <c r="A1" s="7" t="s">
        <v>0</v>
      </c>
      <c r="B1" s="7" t="s">
        <v>3</v>
      </c>
      <c r="C1" s="7" t="s">
        <v>4</v>
      </c>
      <c r="D1" s="7" t="s">
        <v>1</v>
      </c>
      <c r="E1" s="8" t="s">
        <v>2</v>
      </c>
      <c r="F1" s="7" t="s">
        <v>61</v>
      </c>
      <c r="G1" s="7" t="s">
        <v>56</v>
      </c>
      <c r="H1" s="9" t="s">
        <v>57</v>
      </c>
      <c r="I1" s="9" t="s">
        <v>59</v>
      </c>
      <c r="J1" s="7" t="s">
        <v>60</v>
      </c>
      <c r="L1" s="11" t="s">
        <v>0</v>
      </c>
      <c r="M1" s="11" t="s">
        <v>96</v>
      </c>
      <c r="N1" s="11" t="s">
        <v>63</v>
      </c>
      <c r="O1" s="11" t="s">
        <v>101</v>
      </c>
      <c r="P1" s="11" t="s">
        <v>64</v>
      </c>
    </row>
    <row r="2" spans="1:22" x14ac:dyDescent="0.25">
      <c r="A2" s="53" t="s">
        <v>10</v>
      </c>
      <c r="B2" s="56">
        <v>0.1</v>
      </c>
      <c r="C2" s="59">
        <v>0.2</v>
      </c>
      <c r="D2" s="12" t="s">
        <v>5</v>
      </c>
      <c r="E2" s="13">
        <v>5.0499999999999996E-2</v>
      </c>
      <c r="F2" s="14">
        <v>0.1515</v>
      </c>
      <c r="G2" s="59">
        <f>SUM(H2:H6)</f>
        <v>0.2</v>
      </c>
      <c r="H2" s="15">
        <v>0</v>
      </c>
      <c r="I2" s="14">
        <f>H2*E2</f>
        <v>0</v>
      </c>
      <c r="J2" s="14">
        <f>H2*F2</f>
        <v>0</v>
      </c>
      <c r="L2" s="16" t="s">
        <v>10</v>
      </c>
      <c r="M2" s="17" t="s">
        <v>9</v>
      </c>
      <c r="N2" s="18">
        <v>0.2</v>
      </c>
      <c r="O2" s="18">
        <v>2.7720000000000002E-2</v>
      </c>
      <c r="P2" s="18">
        <v>3.2480000000000002E-2</v>
      </c>
    </row>
    <row r="3" spans="1:22" x14ac:dyDescent="0.25">
      <c r="A3" s="54"/>
      <c r="B3" s="57"/>
      <c r="C3" s="60"/>
      <c r="D3" s="19" t="s">
        <v>6</v>
      </c>
      <c r="E3" s="20">
        <v>5.0499999999999996E-2</v>
      </c>
      <c r="F3" s="21">
        <v>0.15210000000000001</v>
      </c>
      <c r="G3" s="60"/>
      <c r="H3" s="22">
        <v>0</v>
      </c>
      <c r="I3" s="21">
        <f t="shared" ref="I3:I46" si="0">H3*E3</f>
        <v>0</v>
      </c>
      <c r="J3" s="21">
        <f t="shared" ref="J3:J46" si="1">H3*F3</f>
        <v>0</v>
      </c>
      <c r="L3" s="16" t="s">
        <v>11</v>
      </c>
      <c r="M3" s="17" t="s">
        <v>14</v>
      </c>
      <c r="N3" s="18">
        <v>0.15</v>
      </c>
      <c r="O3" s="18">
        <v>2.2200000000000001E-2</v>
      </c>
      <c r="P3" s="18">
        <v>2.5545000000000002E-2</v>
      </c>
    </row>
    <row r="4" spans="1:22" x14ac:dyDescent="0.25">
      <c r="A4" s="54"/>
      <c r="B4" s="57"/>
      <c r="C4" s="60"/>
      <c r="D4" s="19" t="s">
        <v>7</v>
      </c>
      <c r="E4" s="20">
        <v>3.9900000000000005E-2</v>
      </c>
      <c r="F4" s="21">
        <v>0.1583</v>
      </c>
      <c r="G4" s="60"/>
      <c r="H4" s="22">
        <v>0</v>
      </c>
      <c r="I4" s="21">
        <f t="shared" si="0"/>
        <v>0</v>
      </c>
      <c r="J4" s="21">
        <f t="shared" si="1"/>
        <v>0</v>
      </c>
      <c r="L4" s="16" t="s">
        <v>17</v>
      </c>
      <c r="M4" s="17" t="s">
        <v>18</v>
      </c>
      <c r="N4" s="18">
        <v>0.13</v>
      </c>
      <c r="O4" s="18">
        <v>-5.4210000000000005E-3</v>
      </c>
      <c r="P4" s="18">
        <v>2.8417999999999999E-2</v>
      </c>
    </row>
    <row r="5" spans="1:22" x14ac:dyDescent="0.25">
      <c r="A5" s="54"/>
      <c r="B5" s="57"/>
      <c r="C5" s="60"/>
      <c r="D5" s="19" t="s">
        <v>8</v>
      </c>
      <c r="E5" s="20">
        <v>5.0799999999999998E-2</v>
      </c>
      <c r="F5" s="21">
        <v>0.1522</v>
      </c>
      <c r="G5" s="60"/>
      <c r="H5" s="22">
        <v>0</v>
      </c>
      <c r="I5" s="21">
        <f t="shared" si="0"/>
        <v>0</v>
      </c>
      <c r="J5" s="21">
        <f t="shared" si="1"/>
        <v>0</v>
      </c>
      <c r="L5" s="16" t="s">
        <v>20</v>
      </c>
      <c r="M5" s="17" t="s">
        <v>21</v>
      </c>
      <c r="N5" s="18">
        <v>0.21999999999999995</v>
      </c>
      <c r="O5" s="18">
        <v>1.1879999999999998E-3</v>
      </c>
      <c r="P5" s="18">
        <v>1.0933999999999996E-2</v>
      </c>
    </row>
    <row r="6" spans="1:22" ht="28.2" thickBot="1" x14ac:dyDescent="0.3">
      <c r="A6" s="55"/>
      <c r="B6" s="58"/>
      <c r="C6" s="61"/>
      <c r="D6" s="23" t="s">
        <v>9</v>
      </c>
      <c r="E6" s="24">
        <v>0.1386</v>
      </c>
      <c r="F6" s="25">
        <v>0.16239999999999999</v>
      </c>
      <c r="G6" s="61"/>
      <c r="H6" s="26">
        <v>0.2</v>
      </c>
      <c r="I6" s="25">
        <f t="shared" si="0"/>
        <v>2.7720000000000002E-2</v>
      </c>
      <c r="J6" s="25">
        <f t="shared" si="1"/>
        <v>3.2480000000000002E-2</v>
      </c>
      <c r="L6" s="27" t="s">
        <v>55</v>
      </c>
      <c r="M6" s="17" t="s">
        <v>28</v>
      </c>
      <c r="N6" s="18">
        <v>8.3254497001998717E-2</v>
      </c>
      <c r="O6" s="18">
        <v>2.700775882744838E-2</v>
      </c>
      <c r="P6" s="18">
        <v>3.1137181878747519E-2</v>
      </c>
    </row>
    <row r="7" spans="1:22" ht="27.6" x14ac:dyDescent="0.25">
      <c r="A7" s="62" t="s">
        <v>11</v>
      </c>
      <c r="B7" s="63">
        <v>0.11</v>
      </c>
      <c r="C7" s="64">
        <v>0.15</v>
      </c>
      <c r="D7" s="28" t="s">
        <v>12</v>
      </c>
      <c r="E7" s="29">
        <v>0.11169999999999999</v>
      </c>
      <c r="F7" s="30">
        <v>0.1537</v>
      </c>
      <c r="G7" s="64">
        <f>SUM(H7:H11)</f>
        <v>0.15</v>
      </c>
      <c r="H7" s="31">
        <v>0</v>
      </c>
      <c r="I7" s="30">
        <f t="shared" si="0"/>
        <v>0</v>
      </c>
      <c r="J7" s="30">
        <f t="shared" si="1"/>
        <v>0</v>
      </c>
      <c r="L7" s="27" t="s">
        <v>55</v>
      </c>
      <c r="M7" s="19" t="s">
        <v>30</v>
      </c>
      <c r="N7" s="18">
        <v>6.6745502998001277E-2</v>
      </c>
      <c r="O7" s="18">
        <v>6.814715856095931E-3</v>
      </c>
      <c r="P7" s="18">
        <v>4.9258181212524944E-3</v>
      </c>
    </row>
    <row r="8" spans="1:22" x14ac:dyDescent="0.25">
      <c r="A8" s="54"/>
      <c r="B8" s="57"/>
      <c r="C8" s="60"/>
      <c r="D8" s="19" t="s">
        <v>13</v>
      </c>
      <c r="E8" s="20">
        <v>0.1275</v>
      </c>
      <c r="F8" s="21">
        <v>0.15620000000000001</v>
      </c>
      <c r="G8" s="60"/>
      <c r="H8" s="22">
        <v>0</v>
      </c>
      <c r="I8" s="21">
        <f t="shared" si="0"/>
        <v>0</v>
      </c>
      <c r="J8" s="21">
        <f t="shared" si="1"/>
        <v>0</v>
      </c>
      <c r="L8" s="16" t="s">
        <v>37</v>
      </c>
      <c r="M8" s="17" t="s">
        <v>38</v>
      </c>
      <c r="N8" s="18">
        <v>0.05</v>
      </c>
      <c r="O8" s="18">
        <v>9.050000000000001E-4</v>
      </c>
      <c r="P8" s="18">
        <v>1.5000000000000001E-4</v>
      </c>
    </row>
    <row r="9" spans="1:22" x14ac:dyDescent="0.25">
      <c r="A9" s="54"/>
      <c r="B9" s="57"/>
      <c r="C9" s="60"/>
      <c r="D9" s="19" t="s">
        <v>14</v>
      </c>
      <c r="E9" s="20">
        <v>0.14800000000000002</v>
      </c>
      <c r="F9" s="21">
        <v>0.17030000000000001</v>
      </c>
      <c r="G9" s="60"/>
      <c r="H9" s="22">
        <v>0.15</v>
      </c>
      <c r="I9" s="21">
        <f t="shared" si="0"/>
        <v>2.2200000000000001E-2</v>
      </c>
      <c r="J9" s="21">
        <f t="shared" si="1"/>
        <v>2.5545000000000002E-2</v>
      </c>
      <c r="L9" s="16" t="s">
        <v>43</v>
      </c>
      <c r="M9" s="17" t="s">
        <v>46</v>
      </c>
      <c r="N9" s="18">
        <v>0.05</v>
      </c>
      <c r="O9" s="18">
        <v>5.660000000000001E-3</v>
      </c>
      <c r="P9" s="18">
        <v>1.077E-2</v>
      </c>
    </row>
    <row r="10" spans="1:22" x14ac:dyDescent="0.25">
      <c r="A10" s="54"/>
      <c r="B10" s="57"/>
      <c r="C10" s="60"/>
      <c r="D10" s="19" t="s">
        <v>15</v>
      </c>
      <c r="E10" s="20">
        <v>5.0499999999999996E-2</v>
      </c>
      <c r="F10" s="21">
        <v>0.1515</v>
      </c>
      <c r="G10" s="60"/>
      <c r="H10" s="22">
        <v>0</v>
      </c>
      <c r="I10" s="21">
        <f t="shared" si="0"/>
        <v>0</v>
      </c>
      <c r="J10" s="21">
        <f t="shared" si="1"/>
        <v>0</v>
      </c>
      <c r="L10" s="16" t="s">
        <v>49</v>
      </c>
      <c r="M10" s="17" t="s">
        <v>54</v>
      </c>
      <c r="N10" s="18">
        <v>0.05</v>
      </c>
      <c r="O10" s="18">
        <v>-2.3349999999999998E-3</v>
      </c>
      <c r="P10" s="18">
        <v>5.64E-3</v>
      </c>
    </row>
    <row r="11" spans="1:22" ht="14.4" thickBot="1" x14ac:dyDescent="0.3">
      <c r="A11" s="55"/>
      <c r="B11" s="58"/>
      <c r="C11" s="61"/>
      <c r="D11" s="23" t="s">
        <v>16</v>
      </c>
      <c r="E11" s="24">
        <v>4.1299999999999996E-2</v>
      </c>
      <c r="F11" s="25">
        <v>0.17960000000000001</v>
      </c>
      <c r="G11" s="61"/>
      <c r="H11" s="26">
        <v>0</v>
      </c>
      <c r="I11" s="25">
        <f t="shared" si="0"/>
        <v>0</v>
      </c>
      <c r="J11" s="25">
        <f t="shared" si="1"/>
        <v>0</v>
      </c>
      <c r="L11" s="6" t="s">
        <v>66</v>
      </c>
      <c r="M11" s="17"/>
      <c r="N11" s="32">
        <f>SUM(N2:N10)</f>
        <v>1</v>
      </c>
      <c r="O11" s="32">
        <f t="shared" ref="O11:P11" si="2">SUM(O2:O10)</f>
        <v>8.3739474683544313E-2</v>
      </c>
      <c r="P11" s="32">
        <f t="shared" si="2"/>
        <v>0.15000000000000005</v>
      </c>
    </row>
    <row r="12" spans="1:22" x14ac:dyDescent="0.25">
      <c r="A12" s="1" t="s">
        <v>17</v>
      </c>
      <c r="B12" s="63">
        <v>0.13</v>
      </c>
      <c r="C12" s="64">
        <v>0.23</v>
      </c>
      <c r="D12" s="28" t="s">
        <v>18</v>
      </c>
      <c r="E12" s="29">
        <v>-4.1700000000000001E-2</v>
      </c>
      <c r="F12" s="30">
        <v>0.21859999999999999</v>
      </c>
      <c r="G12" s="64">
        <f>SUM(H12:H13)</f>
        <v>0.13</v>
      </c>
      <c r="H12" s="31">
        <v>0.13</v>
      </c>
      <c r="I12" s="30">
        <f t="shared" si="0"/>
        <v>-5.4210000000000005E-3</v>
      </c>
      <c r="J12" s="30">
        <f t="shared" si="1"/>
        <v>2.8417999999999999E-2</v>
      </c>
    </row>
    <row r="13" spans="1:22" ht="14.4" thickBot="1" x14ac:dyDescent="0.3">
      <c r="A13" s="2"/>
      <c r="B13" s="58"/>
      <c r="C13" s="61"/>
      <c r="D13" s="23" t="s">
        <v>19</v>
      </c>
      <c r="E13" s="24">
        <v>-9.3100000000000002E-2</v>
      </c>
      <c r="F13" s="25">
        <v>0.22170000000000001</v>
      </c>
      <c r="G13" s="61"/>
      <c r="H13" s="26">
        <v>0</v>
      </c>
      <c r="I13" s="25">
        <f t="shared" si="0"/>
        <v>0</v>
      </c>
      <c r="J13" s="25">
        <f t="shared" si="1"/>
        <v>0</v>
      </c>
      <c r="L13" s="11" t="s">
        <v>62</v>
      </c>
      <c r="M13" s="11" t="s">
        <v>1</v>
      </c>
      <c r="N13" s="11" t="s">
        <v>63</v>
      </c>
      <c r="O13" s="11" t="s">
        <v>68</v>
      </c>
      <c r="P13" s="11" t="s">
        <v>69</v>
      </c>
      <c r="R13" s="11" t="s">
        <v>62</v>
      </c>
      <c r="S13" s="11" t="s">
        <v>1</v>
      </c>
      <c r="T13" s="11" t="s">
        <v>63</v>
      </c>
      <c r="U13" s="11" t="s">
        <v>68</v>
      </c>
      <c r="V13" s="11" t="s">
        <v>69</v>
      </c>
    </row>
    <row r="14" spans="1:22" x14ac:dyDescent="0.25">
      <c r="A14" s="1" t="s">
        <v>20</v>
      </c>
      <c r="B14" s="63">
        <v>0.14000000000000001</v>
      </c>
      <c r="C14" s="64">
        <v>0.35</v>
      </c>
      <c r="D14" s="28" t="s">
        <v>21</v>
      </c>
      <c r="E14" s="29">
        <v>5.4000000000000003E-3</v>
      </c>
      <c r="F14" s="30">
        <v>4.9699999999999994E-2</v>
      </c>
      <c r="G14" s="64">
        <f>SUM(H14:H19)</f>
        <v>0.21999999999999995</v>
      </c>
      <c r="H14" s="31">
        <v>0.21999999999999995</v>
      </c>
      <c r="I14" s="30">
        <f t="shared" si="0"/>
        <v>1.1879999999999998E-3</v>
      </c>
      <c r="J14" s="30">
        <f t="shared" si="1"/>
        <v>1.0933999999999996E-2</v>
      </c>
      <c r="L14" s="16" t="s">
        <v>10</v>
      </c>
      <c r="M14" s="17" t="s">
        <v>9</v>
      </c>
      <c r="N14" s="18">
        <v>0.2</v>
      </c>
      <c r="O14" s="18">
        <v>0.16059999999999999</v>
      </c>
      <c r="P14" s="18">
        <f>O14*N14</f>
        <v>3.2120000000000003E-2</v>
      </c>
      <c r="R14" s="16" t="s">
        <v>10</v>
      </c>
      <c r="S14" s="17" t="s">
        <v>9</v>
      </c>
      <c r="T14" s="18">
        <v>0.2</v>
      </c>
      <c r="U14" s="18">
        <f ca="1">'optimal 0.2'!U16</f>
        <v>0.16413057998015437</v>
      </c>
      <c r="V14" s="18">
        <f ca="1">U14*T14</f>
        <v>3.2826115996030879E-2</v>
      </c>
    </row>
    <row r="15" spans="1:22" x14ac:dyDescent="0.25">
      <c r="A15" s="3"/>
      <c r="B15" s="57"/>
      <c r="C15" s="60"/>
      <c r="D15" s="19" t="s">
        <v>22</v>
      </c>
      <c r="E15" s="20">
        <v>1.7000000000000001E-3</v>
      </c>
      <c r="F15" s="21">
        <v>6.0599999999999994E-2</v>
      </c>
      <c r="G15" s="60"/>
      <c r="H15" s="22">
        <v>0</v>
      </c>
      <c r="I15" s="21">
        <f t="shared" si="0"/>
        <v>0</v>
      </c>
      <c r="J15" s="21">
        <f t="shared" si="1"/>
        <v>0</v>
      </c>
      <c r="L15" s="16" t="s">
        <v>11</v>
      </c>
      <c r="M15" s="17" t="s">
        <v>14</v>
      </c>
      <c r="N15" s="18">
        <v>0.15</v>
      </c>
      <c r="O15" s="18">
        <v>0.16250000000000001</v>
      </c>
      <c r="P15" s="18">
        <f t="shared" ref="P15:P17" si="3">O15*N15</f>
        <v>2.4375000000000001E-2</v>
      </c>
      <c r="R15" s="16" t="s">
        <v>11</v>
      </c>
      <c r="S15" s="17" t="s">
        <v>14</v>
      </c>
      <c r="T15" s="18">
        <v>0.15</v>
      </c>
      <c r="U15" s="18">
        <f ca="1">'optimal 0.2'!U17</f>
        <v>0.16904251501288739</v>
      </c>
      <c r="V15" s="18">
        <f t="shared" ref="V15:V22" ca="1" si="4">U15*T15</f>
        <v>2.5356377251933109E-2</v>
      </c>
    </row>
    <row r="16" spans="1:22" x14ac:dyDescent="0.25">
      <c r="A16" s="3"/>
      <c r="B16" s="57"/>
      <c r="C16" s="60"/>
      <c r="D16" s="19" t="s">
        <v>23</v>
      </c>
      <c r="E16" s="20">
        <v>2.7799999999999998E-2</v>
      </c>
      <c r="F16" s="21">
        <v>0.17760000000000001</v>
      </c>
      <c r="G16" s="60"/>
      <c r="H16" s="22">
        <v>0</v>
      </c>
      <c r="I16" s="21">
        <f t="shared" si="0"/>
        <v>0</v>
      </c>
      <c r="J16" s="21">
        <f t="shared" si="1"/>
        <v>0</v>
      </c>
      <c r="L16" s="16" t="s">
        <v>17</v>
      </c>
      <c r="M16" s="17" t="s">
        <v>18</v>
      </c>
      <c r="N16" s="33">
        <v>0.13</v>
      </c>
      <c r="O16" s="18">
        <v>8.2100000000000006E-2</v>
      </c>
      <c r="P16" s="18">
        <f t="shared" si="3"/>
        <v>1.0673000000000002E-2</v>
      </c>
      <c r="R16" s="16" t="s">
        <v>17</v>
      </c>
      <c r="S16" s="17" t="s">
        <v>18</v>
      </c>
      <c r="T16" s="33">
        <v>0.13</v>
      </c>
      <c r="U16" s="18">
        <f ca="1">'optimal 0.2'!U18</f>
        <v>7.9455890883478694E-2</v>
      </c>
      <c r="V16" s="18">
        <f t="shared" ca="1" si="4"/>
        <v>1.032926581485223E-2</v>
      </c>
    </row>
    <row r="17" spans="1:22" x14ac:dyDescent="0.25">
      <c r="A17" s="3"/>
      <c r="B17" s="57"/>
      <c r="C17" s="60"/>
      <c r="D17" s="19" t="s">
        <v>24</v>
      </c>
      <c r="E17" s="20">
        <v>8.8000000000000005E-3</v>
      </c>
      <c r="F17" s="21">
        <v>9.0299999999999991E-2</v>
      </c>
      <c r="G17" s="60"/>
      <c r="H17" s="22">
        <v>0</v>
      </c>
      <c r="I17" s="21">
        <f t="shared" si="0"/>
        <v>0</v>
      </c>
      <c r="J17" s="21">
        <f t="shared" si="1"/>
        <v>0</v>
      </c>
      <c r="L17" s="16" t="s">
        <v>20</v>
      </c>
      <c r="M17" s="17" t="s">
        <v>21</v>
      </c>
      <c r="N17" s="18">
        <v>0.22</v>
      </c>
      <c r="O17" s="18">
        <v>1.7100000000000001E-2</v>
      </c>
      <c r="P17" s="18">
        <f t="shared" si="3"/>
        <v>3.7620000000000002E-3</v>
      </c>
      <c r="R17" s="16" t="s">
        <v>20</v>
      </c>
      <c r="S17" s="17" t="s">
        <v>21</v>
      </c>
      <c r="T17" s="18">
        <v>0.22</v>
      </c>
      <c r="U17" s="18">
        <f ca="1">'optimal 0.2'!U19</f>
        <v>1.7627458103560589E-2</v>
      </c>
      <c r="V17" s="18">
        <f t="shared" ca="1" si="4"/>
        <v>3.8780407827833296E-3</v>
      </c>
    </row>
    <row r="18" spans="1:22" ht="27.6" x14ac:dyDescent="0.25">
      <c r="A18" s="3"/>
      <c r="B18" s="57"/>
      <c r="C18" s="60"/>
      <c r="D18" s="19" t="s">
        <v>25</v>
      </c>
      <c r="E18" s="20">
        <v>-1.3899999999999999E-2</v>
      </c>
      <c r="F18" s="21">
        <v>4.9400000000000006E-2</v>
      </c>
      <c r="G18" s="60"/>
      <c r="H18" s="22">
        <v>0</v>
      </c>
      <c r="I18" s="21">
        <f t="shared" si="0"/>
        <v>0</v>
      </c>
      <c r="J18" s="21">
        <f t="shared" si="1"/>
        <v>0</v>
      </c>
      <c r="L18" s="27" t="s">
        <v>55</v>
      </c>
      <c r="M18" s="17" t="s">
        <v>28</v>
      </c>
      <c r="N18" s="33">
        <v>8.3299999999999999E-2</v>
      </c>
      <c r="O18" s="18">
        <v>-0.1108</v>
      </c>
      <c r="P18" s="18">
        <f t="shared" ref="P18:P19" si="5">O18*N18</f>
        <v>-9.229639999999999E-3</v>
      </c>
      <c r="R18" s="27" t="s">
        <v>55</v>
      </c>
      <c r="S18" s="17" t="s">
        <v>28</v>
      </c>
      <c r="T18" s="33">
        <v>8.3299999999999999E-2</v>
      </c>
      <c r="U18" s="18">
        <f ca="1">'optimal 0.2'!U21</f>
        <v>-0.11564064332542547</v>
      </c>
      <c r="V18" s="18">
        <f t="shared" ca="1" si="4"/>
        <v>-9.6328655890079405E-3</v>
      </c>
    </row>
    <row r="19" spans="1:22" ht="28.2" thickBot="1" x14ac:dyDescent="0.3">
      <c r="A19" s="2"/>
      <c r="B19" s="58"/>
      <c r="C19" s="61"/>
      <c r="D19" s="23" t="s">
        <v>26</v>
      </c>
      <c r="E19" s="24">
        <v>-3.0000000000000001E-3</v>
      </c>
      <c r="F19" s="25">
        <v>8.48E-2</v>
      </c>
      <c r="G19" s="61"/>
      <c r="H19" s="26">
        <v>0</v>
      </c>
      <c r="I19" s="25">
        <f t="shared" si="0"/>
        <v>0</v>
      </c>
      <c r="J19" s="25">
        <f t="shared" si="1"/>
        <v>0</v>
      </c>
      <c r="L19" s="27" t="s">
        <v>55</v>
      </c>
      <c r="M19" s="19" t="s">
        <v>30</v>
      </c>
      <c r="N19" s="18">
        <v>6.6699999999999995E-2</v>
      </c>
      <c r="O19" s="18">
        <v>-8.0000000000000004E-4</v>
      </c>
      <c r="P19" s="18">
        <f t="shared" si="5"/>
        <v>-5.3359999999999997E-5</v>
      </c>
      <c r="R19" s="27" t="s">
        <v>55</v>
      </c>
      <c r="S19" s="19" t="s">
        <v>30</v>
      </c>
      <c r="T19" s="18">
        <v>6.6699999999999995E-2</v>
      </c>
      <c r="U19" s="18">
        <f ca="1">O19*NORMINV(RAND(),1,0.05)</f>
        <v>-7.7152628561749301E-4</v>
      </c>
      <c r="V19" s="18">
        <f t="shared" ca="1" si="4"/>
        <v>-5.1460803250686782E-5</v>
      </c>
    </row>
    <row r="20" spans="1:22" ht="27.6" x14ac:dyDescent="0.25">
      <c r="A20" s="34" t="s">
        <v>55</v>
      </c>
      <c r="B20" s="63">
        <v>0.05</v>
      </c>
      <c r="C20" s="64">
        <v>0.15</v>
      </c>
      <c r="D20" s="28" t="s">
        <v>27</v>
      </c>
      <c r="E20" s="29">
        <v>4.7599999999999996E-2</v>
      </c>
      <c r="F20" s="30">
        <v>3.2000000000000001E-2</v>
      </c>
      <c r="G20" s="64">
        <f>SUM(H20:H34)</f>
        <v>0.15</v>
      </c>
      <c r="H20" s="31">
        <v>0</v>
      </c>
      <c r="I20" s="30">
        <f t="shared" si="0"/>
        <v>0</v>
      </c>
      <c r="J20" s="30">
        <f t="shared" si="1"/>
        <v>0</v>
      </c>
      <c r="L20" s="16" t="s">
        <v>37</v>
      </c>
      <c r="M20" s="17" t="s">
        <v>38</v>
      </c>
      <c r="N20" s="18">
        <v>0.05</v>
      </c>
      <c r="O20" s="18">
        <v>-8.0000000000000004E-4</v>
      </c>
      <c r="P20" s="18">
        <f t="shared" ref="P20:P22" si="6">O20*N20</f>
        <v>-4.0000000000000003E-5</v>
      </c>
      <c r="R20" s="16" t="s">
        <v>37</v>
      </c>
      <c r="S20" s="17" t="s">
        <v>38</v>
      </c>
      <c r="T20" s="18">
        <v>0.05</v>
      </c>
      <c r="U20" s="18">
        <f ca="1">'optimal 0.2'!U22</f>
        <v>-8.0509413728254646E-4</v>
      </c>
      <c r="V20" s="18">
        <f t="shared" ca="1" si="4"/>
        <v>-4.0254706864127328E-5</v>
      </c>
    </row>
    <row r="21" spans="1:22" x14ac:dyDescent="0.25">
      <c r="A21" s="3"/>
      <c r="B21" s="57"/>
      <c r="C21" s="60"/>
      <c r="D21" s="19" t="s">
        <v>28</v>
      </c>
      <c r="E21" s="20">
        <v>0.32439999999999997</v>
      </c>
      <c r="F21" s="21">
        <v>0.374</v>
      </c>
      <c r="G21" s="60"/>
      <c r="H21" s="22">
        <v>8.3254497001998717E-2</v>
      </c>
      <c r="I21" s="21">
        <f t="shared" si="0"/>
        <v>2.700775882744838E-2</v>
      </c>
      <c r="J21" s="21">
        <f t="shared" si="1"/>
        <v>3.1137181878747519E-2</v>
      </c>
      <c r="L21" s="16" t="s">
        <v>43</v>
      </c>
      <c r="M21" s="17" t="s">
        <v>46</v>
      </c>
      <c r="N21" s="18">
        <v>0.05</v>
      </c>
      <c r="O21" s="18">
        <v>7.2499999999999995E-2</v>
      </c>
      <c r="P21" s="18">
        <f t="shared" si="6"/>
        <v>3.6249999999999998E-3</v>
      </c>
      <c r="R21" s="16" t="s">
        <v>43</v>
      </c>
      <c r="S21" s="17" t="s">
        <v>46</v>
      </c>
      <c r="T21" s="18">
        <v>0.05</v>
      </c>
      <c r="U21" s="18">
        <f ca="1">'optimal 0.2'!U23</f>
        <v>7.2627601450599405E-2</v>
      </c>
      <c r="V21" s="18">
        <f t="shared" ca="1" si="4"/>
        <v>3.6313800725299703E-3</v>
      </c>
    </row>
    <row r="22" spans="1:22" x14ac:dyDescent="0.25">
      <c r="A22" s="3"/>
      <c r="B22" s="57"/>
      <c r="C22" s="60"/>
      <c r="D22" s="19" t="s">
        <v>29</v>
      </c>
      <c r="E22" s="20">
        <v>4.9599999999999998E-2</v>
      </c>
      <c r="F22" s="21">
        <v>0.124</v>
      </c>
      <c r="G22" s="60"/>
      <c r="H22" s="22">
        <v>0</v>
      </c>
      <c r="I22" s="21">
        <f t="shared" si="0"/>
        <v>0</v>
      </c>
      <c r="J22" s="21">
        <f t="shared" si="1"/>
        <v>0</v>
      </c>
      <c r="L22" s="16" t="s">
        <v>49</v>
      </c>
      <c r="M22" s="17" t="s">
        <v>54</v>
      </c>
      <c r="N22" s="18">
        <v>0.05</v>
      </c>
      <c r="O22" s="18">
        <v>8.5300000000000001E-2</v>
      </c>
      <c r="P22" s="18">
        <f t="shared" si="6"/>
        <v>4.2650000000000006E-3</v>
      </c>
      <c r="R22" s="16" t="s">
        <v>49</v>
      </c>
      <c r="S22" s="17" t="s">
        <v>54</v>
      </c>
      <c r="T22" s="18">
        <v>0.05</v>
      </c>
      <c r="U22" s="18">
        <f ca="1">'optimal 0.2'!U24</f>
        <v>8.8535397116580261E-2</v>
      </c>
      <c r="V22" s="18">
        <f t="shared" ca="1" si="4"/>
        <v>4.4267698558290132E-3</v>
      </c>
    </row>
    <row r="23" spans="1:22" x14ac:dyDescent="0.25">
      <c r="A23" s="3"/>
      <c r="B23" s="57"/>
      <c r="C23" s="60"/>
      <c r="D23" s="19" t="s">
        <v>30</v>
      </c>
      <c r="E23" s="20">
        <v>0.10210000000000001</v>
      </c>
      <c r="F23" s="21">
        <v>7.3800000000000004E-2</v>
      </c>
      <c r="G23" s="60"/>
      <c r="H23" s="22">
        <v>6.6745502998001277E-2</v>
      </c>
      <c r="I23" s="21">
        <f t="shared" si="0"/>
        <v>6.814715856095931E-3</v>
      </c>
      <c r="J23" s="21">
        <f t="shared" si="1"/>
        <v>4.9258181212524944E-3</v>
      </c>
      <c r="L23" s="6" t="s">
        <v>66</v>
      </c>
      <c r="M23" s="17"/>
      <c r="N23" s="32">
        <f>SUM(N14:N22)</f>
        <v>1</v>
      </c>
      <c r="O23" s="32"/>
      <c r="P23" s="32">
        <f t="shared" ref="P23" si="7">SUM(P14:P22)</f>
        <v>6.9497000000000017E-2</v>
      </c>
      <c r="R23" s="6" t="s">
        <v>66</v>
      </c>
      <c r="S23" s="17"/>
      <c r="T23" s="32">
        <f>SUM(T14:T22)</f>
        <v>1</v>
      </c>
      <c r="U23" s="32"/>
      <c r="V23" s="32">
        <f t="shared" ref="V23" ca="1" si="8">SUM(V14:V22)</f>
        <v>7.0723368674835765E-2</v>
      </c>
    </row>
    <row r="24" spans="1:22" x14ac:dyDescent="0.25">
      <c r="A24" s="3"/>
      <c r="B24" s="57"/>
      <c r="C24" s="60"/>
      <c r="D24" s="19" t="s">
        <v>31</v>
      </c>
      <c r="E24" s="20">
        <v>6.3899999999999998E-2</v>
      </c>
      <c r="F24" s="21">
        <v>9.4499999999999987E-2</v>
      </c>
      <c r="G24" s="60"/>
      <c r="H24" s="22">
        <v>0</v>
      </c>
      <c r="I24" s="21">
        <f t="shared" si="0"/>
        <v>0</v>
      </c>
      <c r="J24" s="21">
        <f t="shared" si="1"/>
        <v>0</v>
      </c>
    </row>
    <row r="25" spans="1:22" x14ac:dyDescent="0.25">
      <c r="A25" s="3"/>
      <c r="B25" s="57"/>
      <c r="C25" s="60"/>
      <c r="D25" s="19" t="s">
        <v>32</v>
      </c>
      <c r="E25" s="20">
        <v>3.4999999999999996E-3</v>
      </c>
      <c r="F25" s="21">
        <v>3.6600000000000001E-2</v>
      </c>
      <c r="G25" s="60"/>
      <c r="H25" s="22">
        <v>0</v>
      </c>
      <c r="I25" s="21">
        <f t="shared" si="0"/>
        <v>0</v>
      </c>
      <c r="J25" s="21">
        <f t="shared" si="1"/>
        <v>0</v>
      </c>
      <c r="L25" s="11" t="s">
        <v>62</v>
      </c>
      <c r="M25" s="11" t="s">
        <v>1</v>
      </c>
      <c r="N25" s="11" t="s">
        <v>63</v>
      </c>
      <c r="O25" s="11" t="s">
        <v>68</v>
      </c>
      <c r="P25" s="11" t="s">
        <v>69</v>
      </c>
      <c r="R25" s="11" t="s">
        <v>62</v>
      </c>
      <c r="S25" s="11" t="s">
        <v>1</v>
      </c>
      <c r="T25" s="11" t="s">
        <v>63</v>
      </c>
      <c r="U25" s="11" t="s">
        <v>68</v>
      </c>
      <c r="V25" s="11" t="s">
        <v>69</v>
      </c>
    </row>
    <row r="26" spans="1:22" x14ac:dyDescent="0.25">
      <c r="A26" s="3"/>
      <c r="B26" s="57"/>
      <c r="C26" s="60"/>
      <c r="D26" s="19" t="s">
        <v>33</v>
      </c>
      <c r="E26" s="20">
        <v>3.1899999999999998E-2</v>
      </c>
      <c r="F26" s="21">
        <v>3.4500000000000003E-2</v>
      </c>
      <c r="G26" s="60"/>
      <c r="H26" s="22">
        <v>0</v>
      </c>
      <c r="I26" s="21">
        <f t="shared" si="0"/>
        <v>0</v>
      </c>
      <c r="J26" s="21">
        <f t="shared" si="1"/>
        <v>0</v>
      </c>
      <c r="L26" s="16" t="s">
        <v>10</v>
      </c>
      <c r="M26" s="17" t="s">
        <v>9</v>
      </c>
      <c r="N26" s="18">
        <v>0.2</v>
      </c>
      <c r="O26" s="18">
        <v>-8.2799999999999999E-2</v>
      </c>
      <c r="P26" s="18">
        <f>O26*N26</f>
        <v>-1.6560000000000002E-2</v>
      </c>
      <c r="R26" s="16" t="s">
        <v>10</v>
      </c>
      <c r="S26" s="17" t="s">
        <v>9</v>
      </c>
      <c r="T26" s="18">
        <v>0.2</v>
      </c>
      <c r="U26" s="18">
        <f ca="1">'optimal 0.2'!U28</f>
        <v>-7.8125107773941271E-2</v>
      </c>
      <c r="V26" s="18">
        <f ca="1">U26*T26</f>
        <v>-1.5625021554788256E-2</v>
      </c>
    </row>
    <row r="27" spans="1:22" x14ac:dyDescent="0.25">
      <c r="A27" s="3"/>
      <c r="B27" s="57"/>
      <c r="C27" s="60"/>
      <c r="D27" s="19" t="s">
        <v>34</v>
      </c>
      <c r="E27" s="20">
        <v>3.39E-2</v>
      </c>
      <c r="F27" s="21">
        <v>3.44E-2</v>
      </c>
      <c r="G27" s="60"/>
      <c r="H27" s="22">
        <v>0</v>
      </c>
      <c r="I27" s="21">
        <f t="shared" si="0"/>
        <v>0</v>
      </c>
      <c r="J27" s="21">
        <f t="shared" si="1"/>
        <v>0</v>
      </c>
      <c r="L27" s="16" t="s">
        <v>11</v>
      </c>
      <c r="M27" s="17" t="s">
        <v>14</v>
      </c>
      <c r="N27" s="18">
        <v>0.15</v>
      </c>
      <c r="O27" s="18">
        <v>-0.1085</v>
      </c>
      <c r="P27" s="18">
        <f t="shared" ref="P27:P34" si="9">O27*N27</f>
        <v>-1.6274999999999998E-2</v>
      </c>
      <c r="R27" s="16" t="s">
        <v>11</v>
      </c>
      <c r="S27" s="17" t="s">
        <v>14</v>
      </c>
      <c r="T27" s="18">
        <v>0.15</v>
      </c>
      <c r="U27" s="18">
        <f ca="1">'optimal 0.2'!U29</f>
        <v>-0.10718744534927041</v>
      </c>
      <c r="V27" s="18">
        <f t="shared" ref="V27:V34" ca="1" si="10">U27*T27</f>
        <v>-1.607811680239056E-2</v>
      </c>
    </row>
    <row r="28" spans="1:22" x14ac:dyDescent="0.25">
      <c r="A28" s="3"/>
      <c r="B28" s="57"/>
      <c r="C28" s="60"/>
      <c r="D28" s="19" t="s">
        <v>35</v>
      </c>
      <c r="E28" s="20">
        <v>1.46E-2</v>
      </c>
      <c r="F28" s="21">
        <v>1.4999999999999999E-2</v>
      </c>
      <c r="G28" s="60"/>
      <c r="H28" s="22">
        <v>0</v>
      </c>
      <c r="I28" s="21">
        <f t="shared" si="0"/>
        <v>0</v>
      </c>
      <c r="J28" s="21">
        <f t="shared" si="1"/>
        <v>0</v>
      </c>
      <c r="L28" s="16" t="s">
        <v>17</v>
      </c>
      <c r="M28" s="17" t="s">
        <v>18</v>
      </c>
      <c r="N28" s="33">
        <v>0.13</v>
      </c>
      <c r="O28" s="18">
        <v>-0.28499999999999998</v>
      </c>
      <c r="P28" s="18">
        <f t="shared" si="9"/>
        <v>-3.705E-2</v>
      </c>
      <c r="R28" s="16" t="s">
        <v>17</v>
      </c>
      <c r="S28" s="17" t="s">
        <v>18</v>
      </c>
      <c r="T28" s="33">
        <v>0.13</v>
      </c>
      <c r="U28" s="18">
        <f ca="1">'optimal 0.2'!U30</f>
        <v>-0.29248443691186227</v>
      </c>
      <c r="V28" s="18">
        <f t="shared" ca="1" si="10"/>
        <v>-3.8022976798542094E-2</v>
      </c>
    </row>
    <row r="29" spans="1:22" x14ac:dyDescent="0.25">
      <c r="A29" s="3"/>
      <c r="B29" s="57"/>
      <c r="C29" s="60"/>
      <c r="D29" s="19" t="s">
        <v>36</v>
      </c>
      <c r="E29" s="20">
        <v>1.54E-2</v>
      </c>
      <c r="F29" s="21">
        <v>1.52E-2</v>
      </c>
      <c r="G29" s="60"/>
      <c r="H29" s="22">
        <v>0</v>
      </c>
      <c r="I29" s="21">
        <f t="shared" si="0"/>
        <v>0</v>
      </c>
      <c r="J29" s="21">
        <f t="shared" si="1"/>
        <v>0</v>
      </c>
      <c r="L29" s="16" t="s">
        <v>20</v>
      </c>
      <c r="M29" s="17" t="s">
        <v>21</v>
      </c>
      <c r="N29" s="18">
        <v>0.22</v>
      </c>
      <c r="O29" s="18">
        <v>-6.2100000000000002E-2</v>
      </c>
      <c r="P29" s="18">
        <f t="shared" si="9"/>
        <v>-1.3662000000000001E-2</v>
      </c>
      <c r="R29" s="16" t="s">
        <v>20</v>
      </c>
      <c r="S29" s="17" t="s">
        <v>21</v>
      </c>
      <c r="T29" s="18">
        <v>0.22</v>
      </c>
      <c r="U29" s="18">
        <f ca="1">'optimal 0.2'!U31</f>
        <v>-5.7414807811507179E-2</v>
      </c>
      <c r="V29" s="18">
        <f t="shared" ca="1" si="10"/>
        <v>-1.263125771853158E-2</v>
      </c>
    </row>
    <row r="30" spans="1:22" ht="27.6" x14ac:dyDescent="0.25">
      <c r="A30" s="3"/>
      <c r="B30" s="57"/>
      <c r="C30" s="60"/>
      <c r="D30" s="19" t="s">
        <v>40</v>
      </c>
      <c r="E30" s="20">
        <v>2.23E-2</v>
      </c>
      <c r="F30" s="21">
        <v>0.18489999999999998</v>
      </c>
      <c r="G30" s="60"/>
      <c r="H30" s="22">
        <v>0</v>
      </c>
      <c r="I30" s="21">
        <f t="shared" si="0"/>
        <v>0</v>
      </c>
      <c r="J30" s="21">
        <f t="shared" si="1"/>
        <v>0</v>
      </c>
      <c r="L30" s="27" t="s">
        <v>55</v>
      </c>
      <c r="M30" s="17" t="s">
        <v>28</v>
      </c>
      <c r="N30" s="33">
        <v>8.3299999999999999E-2</v>
      </c>
      <c r="O30" s="18">
        <v>0.58140000000000003</v>
      </c>
      <c r="P30" s="18">
        <f t="shared" si="9"/>
        <v>4.8430620000000001E-2</v>
      </c>
      <c r="R30" s="27" t="s">
        <v>55</v>
      </c>
      <c r="S30" s="17" t="s">
        <v>28</v>
      </c>
      <c r="T30" s="33">
        <v>8.3299999999999999E-2</v>
      </c>
      <c r="U30" s="18">
        <f ca="1">'optimal 0.2'!U33</f>
        <v>0.55902794279847734</v>
      </c>
      <c r="V30" s="18">
        <f t="shared" ca="1" si="10"/>
        <v>4.656702763511316E-2</v>
      </c>
    </row>
    <row r="31" spans="1:22" ht="27.6" x14ac:dyDescent="0.25">
      <c r="A31" s="3"/>
      <c r="B31" s="57"/>
      <c r="C31" s="60"/>
      <c r="D31" s="19" t="s">
        <v>21</v>
      </c>
      <c r="E31" s="20">
        <v>5.4000000000000003E-3</v>
      </c>
      <c r="F31" s="21">
        <v>4.9699999999999994E-2</v>
      </c>
      <c r="G31" s="60"/>
      <c r="H31" s="22">
        <v>0</v>
      </c>
      <c r="I31" s="21">
        <f t="shared" si="0"/>
        <v>0</v>
      </c>
      <c r="J31" s="21">
        <f t="shared" si="1"/>
        <v>0</v>
      </c>
      <c r="L31" s="27" t="s">
        <v>55</v>
      </c>
      <c r="M31" s="19" t="s">
        <v>30</v>
      </c>
      <c r="N31" s="18">
        <v>6.6699999999999995E-2</v>
      </c>
      <c r="O31" s="18">
        <v>0.22869999999999999</v>
      </c>
      <c r="P31" s="18">
        <f t="shared" si="9"/>
        <v>1.5254289999999998E-2</v>
      </c>
      <c r="R31" s="27" t="s">
        <v>55</v>
      </c>
      <c r="S31" s="19" t="s">
        <v>30</v>
      </c>
      <c r="T31" s="18">
        <v>6.6699999999999995E-2</v>
      </c>
      <c r="U31" s="18">
        <f ca="1">O31*NORMINV(RAND(),1,0.05)</f>
        <v>0.22036988133039892</v>
      </c>
      <c r="V31" s="18">
        <f t="shared" ca="1" si="10"/>
        <v>1.4698671084737608E-2</v>
      </c>
    </row>
    <row r="32" spans="1:22" x14ac:dyDescent="0.25">
      <c r="A32" s="3"/>
      <c r="B32" s="57"/>
      <c r="C32" s="60"/>
      <c r="D32" s="19" t="s">
        <v>41</v>
      </c>
      <c r="E32" s="20">
        <v>2.5899999999999999E-2</v>
      </c>
      <c r="F32" s="21">
        <v>3.3099999999999997E-2</v>
      </c>
      <c r="G32" s="60"/>
      <c r="H32" s="22">
        <v>0</v>
      </c>
      <c r="I32" s="21">
        <f t="shared" si="0"/>
        <v>0</v>
      </c>
      <c r="J32" s="21">
        <f t="shared" si="1"/>
        <v>0</v>
      </c>
      <c r="L32" s="16" t="s">
        <v>37</v>
      </c>
      <c r="M32" s="17" t="s">
        <v>38</v>
      </c>
      <c r="N32" s="18">
        <v>0.05</v>
      </c>
      <c r="O32" s="18">
        <v>3.8999999999999998E-3</v>
      </c>
      <c r="P32" s="18">
        <f t="shared" si="9"/>
        <v>1.95E-4</v>
      </c>
      <c r="R32" s="16" t="s">
        <v>37</v>
      </c>
      <c r="S32" s="17" t="s">
        <v>38</v>
      </c>
      <c r="T32" s="18">
        <v>0.05</v>
      </c>
      <c r="U32" s="18">
        <f ca="1">'optimal 0.2'!U34</f>
        <v>4.0614355306753487E-3</v>
      </c>
      <c r="V32" s="18">
        <f t="shared" ca="1" si="10"/>
        <v>2.0307177653376744E-4</v>
      </c>
    </row>
    <row r="33" spans="1:22" x14ac:dyDescent="0.25">
      <c r="A33" s="3"/>
      <c r="B33" s="57"/>
      <c r="C33" s="60"/>
      <c r="D33" s="19" t="s">
        <v>22</v>
      </c>
      <c r="E33" s="20">
        <v>1.7000000000000001E-3</v>
      </c>
      <c r="F33" s="21">
        <v>6.0599999999999994E-2</v>
      </c>
      <c r="G33" s="60"/>
      <c r="H33" s="22">
        <v>0</v>
      </c>
      <c r="I33" s="21">
        <f t="shared" si="0"/>
        <v>0</v>
      </c>
      <c r="J33" s="21">
        <f t="shared" si="1"/>
        <v>0</v>
      </c>
      <c r="L33" s="16" t="s">
        <v>43</v>
      </c>
      <c r="M33" s="17" t="s">
        <v>46</v>
      </c>
      <c r="N33" s="18">
        <v>0.05</v>
      </c>
      <c r="O33" s="18">
        <v>-5.74E-2</v>
      </c>
      <c r="P33" s="18">
        <f t="shared" si="9"/>
        <v>-2.8700000000000002E-3</v>
      </c>
      <c r="R33" s="16" t="s">
        <v>43</v>
      </c>
      <c r="S33" s="17" t="s">
        <v>46</v>
      </c>
      <c r="T33" s="18">
        <v>0.05</v>
      </c>
      <c r="U33" s="18">
        <f ca="1">'optimal 0.2'!U35</f>
        <v>-5.6666795714791759E-2</v>
      </c>
      <c r="V33" s="18">
        <f t="shared" ca="1" si="10"/>
        <v>-2.8333397857395882E-3</v>
      </c>
    </row>
    <row r="34" spans="1:22" ht="14.4" thickBot="1" x14ac:dyDescent="0.3">
      <c r="A34" s="2"/>
      <c r="B34" s="58"/>
      <c r="C34" s="61"/>
      <c r="D34" s="23" t="s">
        <v>42</v>
      </c>
      <c r="E34" s="24">
        <v>3.1899999999999998E-2</v>
      </c>
      <c r="F34" s="25">
        <v>9.3699999999999992E-2</v>
      </c>
      <c r="G34" s="61"/>
      <c r="H34" s="26">
        <v>0</v>
      </c>
      <c r="I34" s="25">
        <f t="shared" si="0"/>
        <v>0</v>
      </c>
      <c r="J34" s="25">
        <f t="shared" si="1"/>
        <v>0</v>
      </c>
      <c r="L34" s="16" t="s">
        <v>49</v>
      </c>
      <c r="M34" s="17" t="s">
        <v>54</v>
      </c>
      <c r="N34" s="18">
        <v>0.05</v>
      </c>
      <c r="O34" s="18">
        <v>-0.13600000000000001</v>
      </c>
      <c r="P34" s="18">
        <f t="shared" si="9"/>
        <v>-6.8000000000000005E-3</v>
      </c>
      <c r="R34" s="16" t="s">
        <v>49</v>
      </c>
      <c r="S34" s="17" t="s">
        <v>54</v>
      </c>
      <c r="T34" s="18">
        <v>0.05</v>
      </c>
      <c r="U34" s="18">
        <f ca="1">'optimal 0.2'!U36</f>
        <v>-0.11641195896930513</v>
      </c>
      <c r="V34" s="18">
        <f t="shared" ca="1" si="10"/>
        <v>-5.8205979484652571E-3</v>
      </c>
    </row>
    <row r="35" spans="1:22" x14ac:dyDescent="0.25">
      <c r="A35" s="1" t="s">
        <v>37</v>
      </c>
      <c r="B35" s="63">
        <v>0.01</v>
      </c>
      <c r="C35" s="64">
        <v>0.05</v>
      </c>
      <c r="D35" s="28" t="s">
        <v>38</v>
      </c>
      <c r="E35" s="29">
        <v>1.8100000000000002E-2</v>
      </c>
      <c r="F35" s="30">
        <v>3.0000000000000001E-3</v>
      </c>
      <c r="G35" s="64">
        <f>SUM(H35:H36)</f>
        <v>0.05</v>
      </c>
      <c r="H35" s="31">
        <v>0.05</v>
      </c>
      <c r="I35" s="30">
        <f t="shared" si="0"/>
        <v>9.050000000000001E-4</v>
      </c>
      <c r="J35" s="30">
        <f t="shared" si="1"/>
        <v>1.5000000000000001E-4</v>
      </c>
      <c r="L35" s="6" t="s">
        <v>66</v>
      </c>
      <c r="M35" s="17"/>
      <c r="N35" s="32">
        <f>SUM(N26:N34)</f>
        <v>1</v>
      </c>
      <c r="O35" s="32"/>
      <c r="P35" s="32">
        <f t="shared" ref="P35" si="11">SUM(P26:P34)</f>
        <v>-2.9337090000000014E-2</v>
      </c>
      <c r="R35" s="6" t="s">
        <v>66</v>
      </c>
      <c r="S35" s="17"/>
      <c r="T35" s="32">
        <f>SUM(T26:T34)</f>
        <v>1</v>
      </c>
      <c r="U35" s="32"/>
      <c r="V35" s="32">
        <f t="shared" ref="V35" ca="1" si="12">SUM(V26:V34)</f>
        <v>-2.9542540112072798E-2</v>
      </c>
    </row>
    <row r="36" spans="1:22" ht="14.4" thickBot="1" x14ac:dyDescent="0.3">
      <c r="A36" s="2"/>
      <c r="B36" s="58"/>
      <c r="C36" s="61"/>
      <c r="D36" s="23" t="s">
        <v>39</v>
      </c>
      <c r="E36" s="24">
        <v>1.61E-2</v>
      </c>
      <c r="F36" s="25">
        <v>1.6000000000000001E-3</v>
      </c>
      <c r="G36" s="61"/>
      <c r="H36" s="26">
        <v>0</v>
      </c>
      <c r="I36" s="25">
        <f t="shared" si="0"/>
        <v>0</v>
      </c>
      <c r="J36" s="25">
        <f t="shared" si="1"/>
        <v>0</v>
      </c>
    </row>
    <row r="37" spans="1:22" x14ac:dyDescent="0.25">
      <c r="A37" s="1" t="s">
        <v>43</v>
      </c>
      <c r="B37" s="63">
        <v>0.05</v>
      </c>
      <c r="C37" s="64">
        <v>0.15</v>
      </c>
      <c r="D37" s="28" t="s">
        <v>44</v>
      </c>
      <c r="E37" s="29">
        <v>-1.49E-2</v>
      </c>
      <c r="F37" s="30">
        <v>0.17069999999999999</v>
      </c>
      <c r="G37" s="64">
        <f>SUM(H37:H41)</f>
        <v>0.05</v>
      </c>
      <c r="H37" s="31">
        <v>0</v>
      </c>
      <c r="I37" s="30">
        <f t="shared" si="0"/>
        <v>0</v>
      </c>
      <c r="J37" s="30">
        <f t="shared" si="1"/>
        <v>0</v>
      </c>
    </row>
    <row r="38" spans="1:22" x14ac:dyDescent="0.25">
      <c r="A38" s="3"/>
      <c r="B38" s="57"/>
      <c r="C38" s="60"/>
      <c r="D38" s="19" t="s">
        <v>45</v>
      </c>
      <c r="E38" s="20">
        <v>-4.2199999999999994E-2</v>
      </c>
      <c r="F38" s="21">
        <v>0.18210000000000001</v>
      </c>
      <c r="G38" s="60"/>
      <c r="H38" s="22">
        <v>0</v>
      </c>
      <c r="I38" s="21">
        <f t="shared" si="0"/>
        <v>0</v>
      </c>
      <c r="J38" s="21">
        <f t="shared" si="1"/>
        <v>0</v>
      </c>
    </row>
    <row r="39" spans="1:22" x14ac:dyDescent="0.25">
      <c r="A39" s="3"/>
      <c r="B39" s="57"/>
      <c r="C39" s="60"/>
      <c r="D39" s="19" t="s">
        <v>46</v>
      </c>
      <c r="E39" s="20">
        <v>0.11320000000000001</v>
      </c>
      <c r="F39" s="21">
        <v>0.21539999999999998</v>
      </c>
      <c r="G39" s="60"/>
      <c r="H39" s="22">
        <v>0.05</v>
      </c>
      <c r="I39" s="21">
        <f t="shared" si="0"/>
        <v>5.660000000000001E-3</v>
      </c>
      <c r="J39" s="21">
        <f t="shared" si="1"/>
        <v>1.077E-2</v>
      </c>
    </row>
    <row r="40" spans="1:22" x14ac:dyDescent="0.25">
      <c r="A40" s="3"/>
      <c r="B40" s="57"/>
      <c r="C40" s="60"/>
      <c r="D40" s="19" t="s">
        <v>47</v>
      </c>
      <c r="E40" s="20">
        <v>-3.3E-3</v>
      </c>
      <c r="F40" s="21">
        <v>0.16829999999999998</v>
      </c>
      <c r="G40" s="60"/>
      <c r="H40" s="22">
        <v>0</v>
      </c>
      <c r="I40" s="21">
        <f t="shared" si="0"/>
        <v>0</v>
      </c>
      <c r="J40" s="21">
        <f t="shared" si="1"/>
        <v>0</v>
      </c>
    </row>
    <row r="41" spans="1:22" ht="14.4" thickBot="1" x14ac:dyDescent="0.3">
      <c r="A41" s="2"/>
      <c r="B41" s="58"/>
      <c r="C41" s="61"/>
      <c r="D41" s="23" t="s">
        <v>48</v>
      </c>
      <c r="E41" s="24">
        <v>-0.17710000000000001</v>
      </c>
      <c r="F41" s="25">
        <v>0.33039999999999997</v>
      </c>
      <c r="G41" s="61"/>
      <c r="H41" s="26">
        <v>0</v>
      </c>
      <c r="I41" s="25">
        <f t="shared" si="0"/>
        <v>0</v>
      </c>
      <c r="J41" s="25">
        <f t="shared" si="1"/>
        <v>0</v>
      </c>
    </row>
    <row r="42" spans="1:22" x14ac:dyDescent="0.25">
      <c r="A42" s="1" t="s">
        <v>49</v>
      </c>
      <c r="B42" s="63">
        <v>0.05</v>
      </c>
      <c r="C42" s="64">
        <v>0.1</v>
      </c>
      <c r="D42" s="28" t="s">
        <v>50</v>
      </c>
      <c r="E42" s="35">
        <v>-7.0400000000000004E-2</v>
      </c>
      <c r="F42" s="30">
        <v>0.19870000000000002</v>
      </c>
      <c r="G42" s="64">
        <f>SUM(H42:H46)</f>
        <v>0.05</v>
      </c>
      <c r="H42" s="31">
        <v>0</v>
      </c>
      <c r="I42" s="30">
        <f t="shared" si="0"/>
        <v>0</v>
      </c>
      <c r="J42" s="30">
        <f t="shared" si="1"/>
        <v>0</v>
      </c>
    </row>
    <row r="43" spans="1:22" x14ac:dyDescent="0.25">
      <c r="A43" s="3"/>
      <c r="B43" s="57"/>
      <c r="C43" s="60"/>
      <c r="D43" s="19" t="s">
        <v>51</v>
      </c>
      <c r="E43" s="36">
        <v>-5.6299999999999996E-2</v>
      </c>
      <c r="F43" s="21">
        <v>0.18010000000000001</v>
      </c>
      <c r="G43" s="60"/>
      <c r="H43" s="22">
        <v>0</v>
      </c>
      <c r="I43" s="21">
        <f t="shared" si="0"/>
        <v>0</v>
      </c>
      <c r="J43" s="21">
        <f t="shared" si="1"/>
        <v>0</v>
      </c>
    </row>
    <row r="44" spans="1:22" x14ac:dyDescent="0.25">
      <c r="A44" s="3"/>
      <c r="B44" s="57"/>
      <c r="C44" s="60"/>
      <c r="D44" s="19" t="s">
        <v>52</v>
      </c>
      <c r="E44" s="36">
        <v>-0.1852</v>
      </c>
      <c r="F44" s="21">
        <v>0.26929999999999998</v>
      </c>
      <c r="G44" s="60"/>
      <c r="H44" s="22">
        <v>0</v>
      </c>
      <c r="I44" s="21">
        <f t="shared" si="0"/>
        <v>0</v>
      </c>
      <c r="J44" s="21">
        <f t="shared" si="1"/>
        <v>0</v>
      </c>
    </row>
    <row r="45" spans="1:22" x14ac:dyDescent="0.25">
      <c r="A45" s="3"/>
      <c r="B45" s="57"/>
      <c r="C45" s="60"/>
      <c r="D45" s="19" t="s">
        <v>53</v>
      </c>
      <c r="E45" s="36">
        <v>-0.11380000000000001</v>
      </c>
      <c r="F45" s="21">
        <v>0.2177</v>
      </c>
      <c r="G45" s="60"/>
      <c r="H45" s="22">
        <v>0</v>
      </c>
      <c r="I45" s="21">
        <f t="shared" si="0"/>
        <v>0</v>
      </c>
      <c r="J45" s="21">
        <f t="shared" si="1"/>
        <v>0</v>
      </c>
    </row>
    <row r="46" spans="1:22" ht="14.4" thickBot="1" x14ac:dyDescent="0.3">
      <c r="A46" s="2"/>
      <c r="B46" s="58"/>
      <c r="C46" s="61"/>
      <c r="D46" s="23" t="s">
        <v>54</v>
      </c>
      <c r="E46" s="37">
        <v>-4.6699999999999998E-2</v>
      </c>
      <c r="F46" s="25">
        <v>0.1128</v>
      </c>
      <c r="G46" s="61"/>
      <c r="H46" s="26">
        <v>0.05</v>
      </c>
      <c r="I46" s="25">
        <f t="shared" si="0"/>
        <v>-2.3349999999999998E-3</v>
      </c>
      <c r="J46" s="25">
        <f t="shared" si="1"/>
        <v>5.64E-3</v>
      </c>
    </row>
    <row r="47" spans="1:22" x14ac:dyDescent="0.25">
      <c r="F47" s="4" t="s">
        <v>58</v>
      </c>
      <c r="G47" s="39">
        <f>SUM(G2:G46)</f>
        <v>1</v>
      </c>
      <c r="H47" s="40">
        <f>SUM(H2:H46)</f>
        <v>1</v>
      </c>
      <c r="I47" s="40">
        <f>SUM(I2:I46)</f>
        <v>8.3739474683544313E-2</v>
      </c>
      <c r="J47" s="39">
        <f>SUM(J2:J46)</f>
        <v>0.15000000000000005</v>
      </c>
    </row>
  </sheetData>
  <mergeCells count="26">
    <mergeCell ref="B37:B41"/>
    <mergeCell ref="C37:C41"/>
    <mergeCell ref="G37:G41"/>
    <mergeCell ref="B42:B46"/>
    <mergeCell ref="C42:C46"/>
    <mergeCell ref="G42:G46"/>
    <mergeCell ref="B20:B34"/>
    <mergeCell ref="C20:C34"/>
    <mergeCell ref="G20:G34"/>
    <mergeCell ref="B35:B36"/>
    <mergeCell ref="C35:C36"/>
    <mergeCell ref="G35:G36"/>
    <mergeCell ref="B12:B13"/>
    <mergeCell ref="C12:C13"/>
    <mergeCell ref="G12:G13"/>
    <mergeCell ref="B14:B19"/>
    <mergeCell ref="C14:C19"/>
    <mergeCell ref="G14:G19"/>
    <mergeCell ref="A2:A6"/>
    <mergeCell ref="B2:B6"/>
    <mergeCell ref="C2:C6"/>
    <mergeCell ref="G2:G6"/>
    <mergeCell ref="A7:A11"/>
    <mergeCell ref="B7:B11"/>
    <mergeCell ref="C7:C11"/>
    <mergeCell ref="G7:G1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Traditional</vt:lpstr>
      <vt:lpstr>optimal 0.05</vt:lpstr>
      <vt:lpstr>optimal 0.1</vt:lpstr>
      <vt:lpstr>Aggreate</vt:lpstr>
      <vt:lpstr>Aggreate2</vt:lpstr>
      <vt:lpstr>optimal 0.25</vt:lpstr>
      <vt:lpstr>Sheet1</vt:lpstr>
      <vt:lpstr>optimal 0.2</vt:lpstr>
      <vt:lpstr>optimal 0.15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lulux</dc:creator>
  <cp:lastModifiedBy>lulux</cp:lastModifiedBy>
  <dcterms:created xsi:type="dcterms:W3CDTF">2015-06-05T18:17:20Z</dcterms:created>
  <dcterms:modified xsi:type="dcterms:W3CDTF">2020-04-26T19:10:40Z</dcterms:modified>
</cp:coreProperties>
</file>