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20" yWindow="-120" windowWidth="20730" windowHeight="11310" activeTab="1"/>
  </bookViews>
  <sheets>
    <sheet name="Sheet1" sheetId="1" r:id="rId1"/>
    <sheet name="Sheet2" sheetId="2"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0" i="2" l="1"/>
  <c r="U49" i="2"/>
  <c r="U48" i="2"/>
  <c r="U47" i="2"/>
  <c r="U46" i="2"/>
  <c r="Z37" i="2"/>
  <c r="Z36" i="2"/>
  <c r="R30" i="2"/>
  <c r="R29" i="2"/>
  <c r="Y28" i="2" s="1"/>
  <c r="R28" i="2"/>
  <c r="X29" i="2" s="1"/>
  <c r="R27" i="2"/>
  <c r="W28" i="2" s="1"/>
  <c r="R26" i="2"/>
  <c r="V26" i="2" s="1"/>
  <c r="R25" i="2"/>
  <c r="U29" i="2"/>
  <c r="Y42" i="2" l="1"/>
  <c r="Y38" i="2"/>
  <c r="Y34" i="2"/>
  <c r="Y30" i="2"/>
  <c r="Y26" i="2"/>
  <c r="Y43" i="2"/>
  <c r="Y39" i="2"/>
  <c r="Y35" i="2"/>
  <c r="Y31" i="2"/>
  <c r="Y27" i="2"/>
  <c r="Y41" i="2"/>
  <c r="Y37" i="2"/>
  <c r="Y33" i="2"/>
  <c r="Y29" i="2"/>
  <c r="Y25" i="2"/>
  <c r="Y40" i="2"/>
  <c r="Y36" i="2"/>
  <c r="Y32" i="2"/>
  <c r="X25" i="2"/>
  <c r="X40" i="2"/>
  <c r="X36" i="2"/>
  <c r="X32" i="2"/>
  <c r="X28" i="2"/>
  <c r="X43" i="2"/>
  <c r="X41" i="2"/>
  <c r="X37" i="2"/>
  <c r="X33" i="2"/>
  <c r="X39" i="2"/>
  <c r="X35" i="2"/>
  <c r="X31" i="2"/>
  <c r="X27" i="2"/>
  <c r="X42" i="2"/>
  <c r="X38" i="2"/>
  <c r="X34" i="2"/>
  <c r="X30" i="2"/>
  <c r="X26" i="2"/>
  <c r="W42" i="2"/>
  <c r="W38" i="2"/>
  <c r="W34" i="2"/>
  <c r="W30" i="2"/>
  <c r="W26" i="2"/>
  <c r="W43" i="2"/>
  <c r="W39" i="2"/>
  <c r="W35" i="2"/>
  <c r="W31" i="2"/>
  <c r="W27" i="2"/>
  <c r="W41" i="2"/>
  <c r="W37" i="2"/>
  <c r="W33" i="2"/>
  <c r="W29" i="2"/>
  <c r="W25" i="2"/>
  <c r="W40" i="2"/>
  <c r="W36" i="2"/>
  <c r="W32" i="2"/>
  <c r="V25" i="2"/>
  <c r="V40" i="2"/>
  <c r="V36" i="2"/>
  <c r="V32" i="2"/>
  <c r="V28" i="2"/>
  <c r="V41" i="2"/>
  <c r="V37" i="2"/>
  <c r="V33" i="2"/>
  <c r="V29" i="2"/>
  <c r="V43" i="2"/>
  <c r="V39" i="2"/>
  <c r="V35" i="2"/>
  <c r="V31" i="2"/>
  <c r="V27" i="2"/>
  <c r="V42" i="2"/>
  <c r="V38" i="2"/>
  <c r="V34" i="2"/>
  <c r="V30" i="2"/>
  <c r="U43" i="2"/>
  <c r="U39" i="2"/>
  <c r="U35" i="2"/>
  <c r="U31" i="2"/>
  <c r="U27" i="2"/>
  <c r="U25" i="2"/>
  <c r="U40" i="2"/>
  <c r="U36" i="2"/>
  <c r="U32" i="2"/>
  <c r="U28" i="2"/>
  <c r="U42" i="2"/>
  <c r="U38" i="2"/>
  <c r="U34" i="2"/>
  <c r="U30" i="2"/>
  <c r="U26" i="2"/>
  <c r="U41" i="2"/>
  <c r="U37" i="2"/>
  <c r="U33" i="2"/>
  <c r="J15" i="2"/>
  <c r="J14" i="2"/>
  <c r="I14" i="2"/>
  <c r="K36" i="2" s="1"/>
  <c r="O7" i="2"/>
  <c r="O8" i="2"/>
  <c r="O13" i="2"/>
  <c r="O14" i="2"/>
  <c r="M36" i="2" s="1"/>
  <c r="O15" i="2"/>
  <c r="O16" i="2"/>
  <c r="O18" i="2"/>
  <c r="O19" i="2"/>
  <c r="N4" i="2"/>
  <c r="N5" i="2"/>
  <c r="N6" i="2"/>
  <c r="N7" i="2"/>
  <c r="N8" i="2"/>
  <c r="N13" i="2"/>
  <c r="N14" i="2"/>
  <c r="N15" i="2"/>
  <c r="N17" i="2"/>
  <c r="P4" i="2"/>
  <c r="P5" i="2"/>
  <c r="P6" i="2"/>
  <c r="P7" i="2"/>
  <c r="P8" i="2"/>
  <c r="P14" i="2"/>
  <c r="P15" i="2"/>
  <c r="P20" i="2"/>
  <c r="P21" i="2"/>
  <c r="Q4" i="2"/>
  <c r="Q5" i="2"/>
  <c r="Q6" i="2"/>
  <c r="Q7" i="2"/>
  <c r="Q8" i="2"/>
  <c r="Q13" i="2"/>
  <c r="Q14" i="2"/>
  <c r="Q15" i="2"/>
  <c r="Q16" i="2"/>
  <c r="M4" i="2"/>
  <c r="M5" i="2"/>
  <c r="M6" i="2"/>
  <c r="M7" i="2"/>
  <c r="M8" i="2"/>
  <c r="M9" i="2"/>
  <c r="M10" i="2"/>
  <c r="M11" i="2"/>
  <c r="M12" i="2"/>
  <c r="N3" i="2"/>
  <c r="P3" i="2"/>
  <c r="Q3" i="2"/>
  <c r="M3" i="2"/>
  <c r="I21" i="2"/>
  <c r="L43" i="2" s="1"/>
  <c r="I4" i="2"/>
  <c r="M26" i="2" s="1"/>
  <c r="I5" i="2"/>
  <c r="M27" i="2" s="1"/>
  <c r="I6" i="2"/>
  <c r="M28" i="2" s="1"/>
  <c r="I7" i="2"/>
  <c r="I8" i="2"/>
  <c r="I9" i="2"/>
  <c r="O31" i="2" s="1"/>
  <c r="I10" i="2"/>
  <c r="O32" i="2" s="1"/>
  <c r="I11" i="2"/>
  <c r="O33" i="2" s="1"/>
  <c r="I12" i="2"/>
  <c r="O34" i="2" s="1"/>
  <c r="I13" i="2"/>
  <c r="K35" i="2" s="1"/>
  <c r="I15" i="2"/>
  <c r="K37" i="2" s="1"/>
  <c r="I16" i="2"/>
  <c r="L38" i="2" s="1"/>
  <c r="I17" i="2"/>
  <c r="K39" i="2" s="1"/>
  <c r="I18" i="2"/>
  <c r="L40" i="2" s="1"/>
  <c r="I19" i="2"/>
  <c r="L41" i="2" s="1"/>
  <c r="I20" i="2"/>
  <c r="L42" i="2" s="1"/>
  <c r="I3" i="2"/>
  <c r="M25" i="2" s="1"/>
  <c r="O29" i="2" l="1"/>
  <c r="N43" i="2"/>
  <c r="M38" i="2"/>
  <c r="L35" i="2"/>
  <c r="L27" i="2"/>
  <c r="O35" i="2"/>
  <c r="O27" i="2"/>
  <c r="L29" i="2"/>
  <c r="K32" i="2"/>
  <c r="O37" i="2"/>
  <c r="N30" i="2"/>
  <c r="N26" i="2"/>
  <c r="L25" i="2"/>
  <c r="K31" i="2"/>
  <c r="K27" i="2"/>
  <c r="O36" i="2"/>
  <c r="O28" i="2"/>
  <c r="N42" i="2"/>
  <c r="N29" i="2"/>
  <c r="L39" i="2"/>
  <c r="L30" i="2"/>
  <c r="L26" i="2"/>
  <c r="M37" i="2"/>
  <c r="M29" i="2"/>
  <c r="K34" i="2"/>
  <c r="M41" i="2"/>
  <c r="K25" i="2"/>
  <c r="K30" i="2"/>
  <c r="K26" i="2"/>
  <c r="N37" i="2"/>
  <c r="N28" i="2"/>
  <c r="L37" i="2"/>
  <c r="O25" i="2"/>
  <c r="K33" i="2"/>
  <c r="K29" i="2"/>
  <c r="O38" i="2"/>
  <c r="O30" i="2"/>
  <c r="O26" i="2"/>
  <c r="N36" i="2"/>
  <c r="N27" i="2"/>
  <c r="L36" i="2"/>
  <c r="L28" i="2"/>
  <c r="M40" i="2"/>
  <c r="M35" i="2"/>
  <c r="N25" i="2"/>
  <c r="K28" i="2"/>
  <c r="M30" i="2"/>
  <c r="N31" i="2"/>
  <c r="N32" i="2"/>
  <c r="N33" i="2"/>
  <c r="N34" i="2"/>
  <c r="K40" i="2"/>
  <c r="N38" i="2"/>
  <c r="O39" i="2"/>
  <c r="O40" i="2"/>
  <c r="O41" i="2"/>
  <c r="O42" i="2"/>
  <c r="O43" i="2"/>
  <c r="M31" i="2"/>
  <c r="M32" i="2"/>
  <c r="M33" i="2"/>
  <c r="M34" i="2"/>
  <c r="K41" i="2"/>
  <c r="N35" i="2"/>
  <c r="N39" i="2"/>
  <c r="N40" i="2"/>
  <c r="N41" i="2"/>
  <c r="L31" i="2"/>
  <c r="L32" i="2"/>
  <c r="L33" i="2"/>
  <c r="L34" i="2"/>
  <c r="K38" i="2"/>
  <c r="K42" i="2"/>
  <c r="M39" i="2"/>
  <c r="M42" i="2"/>
  <c r="M43" i="2"/>
  <c r="K43" i="2"/>
</calcChain>
</file>

<file path=xl/sharedStrings.xml><?xml version="1.0" encoding="utf-8"?>
<sst xmlns="http://schemas.openxmlformats.org/spreadsheetml/2006/main" count="211" uniqueCount="138">
  <si>
    <t>Title</t>
  </si>
  <si>
    <t>Content</t>
  </si>
  <si>
    <t>332.184 Orang Gunakan MRT Jakarta Pada Minggu Pertama Operasi</t>
  </si>
  <si>
    <t>Ketua Wantimpres RI Apresiasi MRT Jakarta</t>
  </si>
  <si>
    <t>Masyarakat Mulai Gunakan MRT Jakarta ke Tempat Kerja</t>
  </si>
  <si>
    <t>MRT Jakarta Terapkan Perda DKI Jakarta Nomor 13 Tahun 2013</t>
  </si>
  <si>
    <t>Rata-rata 78 ribu orang Per Hari Gunakan MRT Jakarta</t>
  </si>
  <si>
    <t>Selama April 2019, Tarif MRT Jakarta Dipotong 50 Persen</t>
  </si>
  <si>
    <t>Sejak beroperasi secara resmi pada Senin, 25 Maret 2019 lalu, tercatat hingga Kamis, 28 Maret 2019 lalu, sebanyak 332.184 orang telah menggunakan MRT Jakarta. Persentase lalu lintas penumpang terbanyak tercatat di Stasiun Bundaran Hotel Indonesia lalu Stasiun Lebak Bulus. MRT Jakarta telah melakukan evaluasi selama masa operasi gratis ini, dan menghasilkan sejumlah hal misalnya kampanye jangka pendek terhadap hal-hal seperti membiasakan penumpang untuk tidak duduk di lantai, tidak membuang sampah sembarangan, dan tidak makan serta minum di area berbayar beranda peron (concourse paid area). Meski demikian, dapat terlihat masyarakat pun sudah mulai tertib dan disiplin untuk antre di garis kuning peron sebelum masuk kereta, begitu juga berdiri di sisi kiri eskalator.
Hal tersebut disampaikan oleh Direktur Utama PT MRT Jakarta, William Sabandar, dalam kegiatan rutin bulanan “Forum Jurnalis MRT Jakarta” di salah satu hotel di kawasan Dukuh Atas, Jakarta pusat, pada Jumat (29-3-2019) lalu. Hadir dalam acara tersebut, Direktur Konstruksi Silvia Halim dan Direktur Operasi dan Perawatan Muhammad Effendi. Acara tersebut dihadiri oleh sekitar 30-an pekerja media, baik daring maupun cetak.
Muhammad Effendi pun menjelaskan rencana operasi komersial MRT Jakarta yang akan dimulai per 1 April 2019 mendatang. “Kita akan operasikan tujuh rangkaian kereta dan satu cadangan dengan selang waktu keberangkatan antar-rangkaian kereta 10 menit dan waktu operasi dimulai pada 05.30 WIB hinggga 22.30 WIB. Mulai 1 Mei, kita akan tambah menjadi 14 rangkaian kereta dan waktu operasional dimulai pukul 05.00 WIB hingga 24.00 WIB setiap hari,” ujar ia sembari menunjukkan gambar pola operasi. “Pada waktu sibuk, yaitu pukul 07.00 WIB hingga 09.00 WIB, selang waktu keberangkatan antar-rangkaian kereta adalah 5 menit, dan di luar waktu sibuk menjadi 10 menit. Di akhir pekan, kita akan operasikan tujuh rangkaian kereta dengan selang waktu keberangkatan antar-rangkaian kereta 10 menit,” lanjut ia. Muhammad Effendi juga menjelaskan tentang penggunaan tiket kereta.
“Tiket yang bisa digunakan adalah single trip ticket atau tiket harian dengan satu tiket pengetapan masuk dan pengetapan keluar, bisa dikembalikan langsung dan mengambil deposit Rp15 ribu atau bisa dipergunakan kembali selama tujuh hari ke depan dengan melakukan top up perjalanan di mesin penjual tiket,” jelas ia. “Tiket berupa kartu uang elektronik yang dikeluarkan oleh bank juga bisa dipergunakan. Tiket multi trip sedang dalam proses perizinan oleh Bank Indonesia,” ujar pria yang akrab disapa Effendi ini.
Terkait aplikasi MRT-J di telepon pintar, William Sabandar menyampaikan informasi apa saja yang bisa didapatkan oleh penggunanya. “Aplikasi MRT-J sudah bisa diunduh di tele+B2pon pintar, baik dengan sistem iOS maupun Android. Pengguna dapat mengetahui sejumlah hal seperti waktu tempuh antarstasiun-MRT Jakarta dan gerai-gerai yang terdapat di setiap stasiun. Pengguna juga dapat melihat interkoneksi antarmoda dan stasiun MRT Jakarta di aplikasi ini,” jelas ia. “MRT Jakarta juga telah mengeluarkan peta integrasi dengan bus Transjakarta, termasuk 10 rute integrasi baru transjakarta dan empat rute pengumpan ke stasiun MRT Jakarta, “ujar ia.
Direktur Konstruksi Silvia Halim juga menyampaikan perkembangan persiapan fase II. “Rencananya akan memulai pembangunan dari Bundaran HI ke Kota. Sekadar mengingatkan kembali ada tujuh stasiun, yaitu Sarinah, Monas, Harmoni, Sawah Besar, Mangga Besar, Glodok dan Kota. Kemarin ketika peresmian fase I, sekaligus pencanangan fase II. Tahun ini juga kita akan mulai pembangunan CP200 gardu induk listrik di kawasan Monas,” jelas ia. “Pekerjaan fase II terdiri dari CP201 pekerjaan sipil Stasiun Sarinah dan Monas; CP202 pekerjaan sipil Stasiun Harmoni, Sawah Besar, dan Mangga besar; CP203 pekerjaan sipil Stasiun Glodok dan Kota. Sedangkan CP204 pekerjaan sistem railways dan CP205 pekerjaan kereta atau rolling stock,” ungkap ia sembari menunjukkan maket Stasiun Monas.</t>
  </si>
  <si>
    <t>Dalam kunjungannya ke Kantor Pusat PT MRT Jakarta pada Kamis (25-4-2019) lalu, Ketua Dewan Pertimbangan Presiden, Prof. Sri Adiningsih, menyampaikan apresiasinya kepada MRT Jakarta. “Kehadiran moda raya terpadu (MRT) dan juga konsep yang dikembangkan sangat luar biasa, bukan hanya masalah transportasi saja yang diusung namun juga bagaimana mengubah gaya hidup kita, termasuk berdampak peningkatan ekonomi dan bisnis kehidupan masyarakat di Jakarta dan sekitarnya,” ungkap ia.
Rombongan diterima langsung oleh Direktur Utama PT MRT Jakarta, William Sabandar, dan Kepala Divisi Sekretaris Perusahaan PT MRT Jakarta, Muhamad Kamaluddin. Dalam kunjungan yang berjalan penuh keakraban tersebut, William Sabandar berkesempatan memaparkan pembangunan MRT Jakarta fase I dan sejumlah rencana pembangunan di masa depan.
William menyampaikan mandat PT MRT Jakarta. “Kami diminta untuk membangun infrastruktur sarana dan prasarana, mengoperasikan, serta mengembangkan bisnis, karena kalau hanya dari pemasukan tiket tidak akan sustain, sehingga akan ada pengembangan railway dengan pengelolaan kawasan sekitar stasiun,” ungkap ia. “Saat ini kami sudah membangun 16 kilometer dari Lebak Buluh hingga Bundaran HI dengan 13 stasiun yang terdiri dari enam stasiun bawah tanah dan tujuh stasiun layang. Sekarang baru delapan rangkaian dengan selang waktu keberangkatan antar-rangkaian kereta 10 menit. Bulan depan kita akan operasikan 14 rangkaian kereta dengan headway lima menit,” ucap William. Ke depannya, lanjut ia, MRT Jakarta akan membangun hingga kawasan Kota. Ia pun menunjukkan sejumlah foto proses pembangunan fase I.
Terkait fase operasi, William juga memaparkan bagaimana integrasi antarmoda dan pengembangan kawasan berorientasi transit di masa depan. “Kawasan Dukuh Atas misalnya di sana ada pertemuan beberapa moda transportasi seperti kereta commuterline, bus transjakarta, kereta bandara. Sekarang sudah terintegrasi. Akses pejalan kaki di Terowongan Jalan Kendal juga sudah dibangu+B3n dan ada atraksi musik di akhir pekan,” tutur William. “Kita juga bicara dengan ojek daring terkait pengaturan di setiap stasiun,” ujar ia. Ia juga menyampaikan jumlah rata-rata pengguna MRT per hari saat ini yang mencapai 82 ribu orang.
Sebelum mengakhiri kunjungannya, Prof. Sri Adiningsih menyampaikan harapannya akan hadirnya MRT di Jakarta. “Saya juga melihat antusiasme masyarakat yang tinggi sehingga target (ridership) terlampaui. Saya berharap MRT Jakarta makin dicintai masyarakat, bukan hanya Jakarta namun juga Indonesia. Dan saya juga berharap agar MRT Jakarta bisa memberikan pelayanan terbaik. Saya yakin benar akan bisa membuat masyarakat Jakarta dan sekitarnya berubah dari pemakai kendaraan pribadi menjadi pengguna kendaraan umum yang terntegrasi dengan MRT Jakarta,” pungkas ia.</t>
  </si>
  <si>
    <t>Sebagai bagian dari upaya menjaga kebersihan di stasiun dan kereta MRT Jakarta dan mengedukasi masyarakat terkait pengurangan penggunaan produk yang berpotensi meninggalkan sampah, PT MRT Jakarta tidak menyediakan tempat sampah di area stasiun dan kereta.  Dengan tidak disediakannya tempat sampah, diharapkan masyarakat tidak membawa sampahnya masuk ke dalam stasiun atau kereta. Hal berbeda untuk gerai-gerai yang menjual makanan dan minuman di area beranda peron tidak berbayar (unpaid concourse area) di mana masyarakat diperbolehkan untuk mengonsumsi makanan dan minuman dan setiap gerai wajib menyediakan tempat sampah.
Meski demikian, manajemen MRT Jakarta tetap bekerja sama secara intensif dengan Pemerintah Provinsi DKI dalam menjalankan aksi bersama untuk mencegah buang sampah di MRT Jakarta. “Kita akan menerapkan Peraturan Daerah Nomor 3 Tahun 2013 Tentang Pengelolaan Sampah yang salah satu pasalnya menyatakan bahwa setiap orang dengan sengaja atau terbukti membuang, menumpuk sampah dan/atau bangkai binatang ke sungai/kali/kanal, waduk, situ, saluran air limbah, di jalan, taman, atau tempat umum, dikenakan uang paksa paling banyak Rp500.000,00 (lima ratus ribu rupiah),” ujar Kepala Divisi Sekretaris Perusahaan PT MRT Jakarta, Muhamad Kamaluddin.
“Kita juga akan melaksanakan patroli bersama di area-area sekitar stasiun. Dari perusahaan sendiri, akan mengampanyekan Tahan-Simpan-Pungut, yaitu imbauan kepada masyarakat agar menahan diri untuk tidak membawa barang yang berpotensi menjadi sampah ke dalam stasiun dan kereta MRT. Simpan berarti bila penumpang sudah membawa bungkus makanan atau minuman, harus disimpan dulu, entah di tas atau di saku, diharapkan dibawa dulu,” jelas pria yang akrab disapa Kamal ini. Sedangkan pungut, lanjut Kamal, berarti para penumpang diharapkan berinisiatif memungut sampah yang mereka temui di stasiun dan kereta MRT kemudian menyimpannya.
Meski demikian, Kamal menilai bahwa kurang dari sebulan sejak stasiun dan kereta MRT Jakarta dibuka untuk umum, kesadaran pengguna MRT terkait sampah ini, terlihat semakin baik setiap hari. “Tidak banyak lagi yang buang sampah. Bahkan komunitas-komunitas masyarakat banyak yang menginisiasi gerakan pungut sampah. Itu sukarela dari warga masyarakat sendiri,” ungkap ia. MRT Jakarta pun mengapresiasi inisiatif-inisiatif seperti ini dan berharap agar budaya untuk mulai mengurangi penggunakan produk yang berpotensi menghasilkan sampah dapat bertahan sehingga budaya menjaga kebersihan dan tidak membawa sampah di fasilitas publik atau moda transportasi umum lainnya dapat menjadi kebiasaan warga dalam kesehariannya.</t>
  </si>
  <si>
    <t>Source</t>
  </si>
  <si>
    <t>https://www.jakartamrt.co.id/2019/04/25/ketua-wantimpres-ri-apresiasi-mrt-jakarta/</t>
  </si>
  <si>
    <t>https://www.jakartamrt.co.id/2019/03/26/masyarakat-mulai-gunakan-mrt-jakarta-ke-tempat-kerja/</t>
  </si>
  <si>
    <t>https://www.jakartamrt.co.id/2019/04/03/mrt-jakarta-terapkan-perda-dki-jakarta-nomor-13-tahun-2013/</t>
  </si>
  <si>
    <t xml:space="preserve">Hal tersebut disampaikan oleh Direktur Utama PT MRT Jakarta, William Sabandar, ketika memberikan paparan di hadapan sekitar 200-an karyawan perusahaan yang hadir dalam acara bulanan “Townhall” yang pada April 2019 ini dilaksanakan pada Jumat (12-4-2019) lalu di Gedung Administrasi Depo Lebak Bulus, Jakarta Selatan. Kali ini, townhall mengusung tema “Achieving Our First Future”. Terlihat seluruh direksi hadir dalam acara yang bertujuan untuk memaparkan perkembangan terbaru perusahaan dan menjalin dialog langsung dengan seluruh lapisan perusahaan.
“Mari kita bersyukur dan mengucapkan terima kasih pada setiap orang dan pihak yang bekerja membangun dan mewujudkan MRT pertama di Indonesia setelah melalui perjuangan panjang sejak tahun 80-an. Teman-teman sekalian boleh berbangga karena teman-teman semua adalah bagian dari sejarah dan warisan kita untuk generasi yang akan datang,” ujar William disambut gemuruh tepuk tangan. “Ada banyak yang berjasa dalam mengantarkan MRT Jakarta sampai ke tahap ini. Setidaknya ada 253 ribu pekerja tercatat dalam membangun proyek ini,” ucap ia. Pada 24 Maret 2019 lalu, lanjut William, juga dilakukan pencanangan pembangunan fase II. “Kita sedang merencanakan untuk membuat semacam galeri di Stasiun Bundaran HI untuk menuliskan nama-nama pekerja dan pihak terkait yang terlibat dalam pembangunan fase I MRT Jakarta,” ungkap pria yang akrab disapai Willy ini.
William juga menunjukkan grafik jumlah penumpang harian sejak dimulainya operasi komersial pada 1 April 2019 lalu yang menunjukkan angka mulai dari 62 ribu penumpang hingga tembus ke 93 ribu penumpang per hari. “Rata-rata penumpang harian MRT Jakarta mencapai 78 ribu selama 2-10 April 2019 lalu,” ungkap ia disambut riuh peserta townhall. “Mulai 1 Mei kita akan mulai dengan tarif penuh. Tantangan kita adalah bagaiman memberikan layanan terbaik. Mari kita gunakan momentum ini untuk menjaga standar pelayanan sebagai operator kelas internasional yang sudah kita janjikan kepada masyarakat,” kata William.
Townhall kali ini dimulai dengan safety talk oleh Tim Depo Workshop Equipment (DWE) Maintenance yang memaparkan topik Simple Injury Prevention for Balai Yasa MRTJ Operation Standard (SIPBOS) atau kebiasaan sederhana yang bisa dilakukan untuk mencegah cedera dalam kerja seperti posisi yang baik dan benar ketika mengangkat barang atau bagaimana cara berjalan menyamping yang benar ketika membawa barang dan melewati rintangan. Safety talk ini adalah budaya yang dilakukan oleh tim MRT Jakarta yang dilakukan setiap minggu dengan topik yang berbeda-beda menyesuaikan unit kerja. Setelah itu, dilanjutkan dengan perkenalan karyawan baru, dan karyawan yang mutasi, rotasi, dan promosi antardivisi atau dalam divisinya masing-masing.
Sebelum townhall berakhir, juga diberikan penghargaan kepada karyawan unit kerja pemeliharaan rel yang telah bekerja dengan baik dan juga pemenang lomba poster desain Core Values perusahaan, I CAN, di mana panitia menerima kiriman 26 desain poster. </t>
  </si>
  <si>
    <t>https://www.jakartamrt.co.id/2019/04/12/rata-rata-78746-orang-per-hari-gunakan-mrt-jakarta/</t>
  </si>
  <si>
    <t>Operasi komersial MRT Jakarta telah dimulai pada 1 April 2019. Selama satu bulan pertama, penumpang cukup membayar 50 persen dari tarif seharusnya. Misalnya perjalanan dari Stasiun Bundaran Hotel Indonesia ke Stasiun Lebak Bulus yang dikenakan tarif maksimal Rp14 ribu, selama April 2019, penumpang cukup membayar Rp7 ribu. Atau tarif perjalanan dari Stasiun Lebak Bulus menuju Stasiun Senayan yang seharusnya Rp10 ribu, penumpang cukup membayar Rp5 ribu.
Masyarakat dapat menggunakan kartu uang elektronik yang dikeluarkan oleh bank, seperti e-money oleh Bank Mandiri, Tapcash oleh BNI, Brizzi oleh BRI, Flazz oleh BCA, dan Jakcard oleh Bank DKI. Masyarakat juga dapat menggunakan kartu JakLingko. Selain itu, MRT Jakarta juga mengeluarkan dua jenis tiket, yaitu Jelajah Single Trip dan Jelajah Multi Trip. Kartu MRT Jakarta yang diberi nama Jelajah, dapat dibeli di mesin penjual tiket dan loket yang tersedia di setiap stasiun. Untuk saat ini, masyarakat hanya bisa membeli tiket Jelajah Single Trip karena tiket Jelajah Multi Trip masih dapat proses perizinan dari Bank Indonesia. Harga kartu Jelajah Single Trip sebesar Rp15 ribu dan akan dikembalikan setelah penggunaan maksimal tujuh hari dan dalam kondisi masih dapat dipergunakan kembali. Harga tiket Jelajah Multi Trip sebesar Rp25 ribu dan dapat digunakan selama saldo masih mencukupi.
Kepala Divisi Sekretaris Perusahaan PT MRT Jakarta, Muhammad Kamaluddin, menyampaikan tujuan pemberian diskon tersebut. “Kami ingin mendorong lebih banyak masyarakat menggunakan MRT Jakarta. Dengan makin banyak pengguna, akan semakin banyak masyarakat dapat melihat fitur dan fasilitas di kereta dan stasiun,” ucap ia. “Sehingga masyarakat tersebut dapat terlibat lebih jauh dalam menyosialisasikan cara penggunaan MRT Jakarta baik melalui kanal media sosial pribadi maupun secara langsung ke lingkungannya,” lanjut ia.
Selama bulan pertama operasi komersialnya, kereta pertama dari Stasiun Lebak Bulus menuju Stasiun Bundaran Hotel Indonesia akan berangkat pukul 05.30 WIB sedangkan kereta pertama dari Stasiun Bundaran Hotel Indonesia akan berangkat pukul 05.36 WIB. Kereta terakhir dari Stasiun Bundaran Hotel Indonesia menuju Stasiun Lebak Bulus pada pukul 22.01 WIB. Kereta akan berangkat dengan selang waktu 10 menit setiap keberangkatan dan menggunakan tujuh rangkaian kereta setiap harinya. Selain menggunakan kereta, masyarakat juga dapat menikmati layanan gerai-gerai yang ada di stasiun, seperti gerai makanan dan minuman atau membeli kebutuhan sehari-hari di minimarket.</t>
  </si>
  <si>
    <t>https://www.jakartamrt.co.id/2019/04/01/selama-april-2019-tarif-mrt-jakarta-dipotong-50-persen/</t>
  </si>
  <si>
    <t>https://www.jakartamrt.co.id/2019/03/29/332-184-orang-gunakan-mrt-jakarta-pada-minggu-pertama-operasi/</t>
  </si>
  <si>
    <t>Dua hari setelah peresmiannya, masyarakat terlihat sudah mulai menggunakan MRT Jakarta untuk berangkat ke tempat kerja pada pagi hari. Wahyu misalnya. Pria yang mengklaim tinggal di kawasan Bintaro Jaya ini mengaku sangat senang dengan kehadiran MRT Jakarta. “Sangat menyenangkan dan efisiensi waktu juga sangat membantu. Pelayanannya pun sudah oke, tinggal dipertahankan ke depannya,” ungkap ia ketika ditemui di Stasiun Senayan. Wahyu berangkat dari Stasiun Lebak Bulus dengan tujuan Stasiun Senayan, stasiun terdekat dengan lokasi kerjanya. “Saya biasanya naik bus atau kadang naik kereta commuterline juga. Biasanya butuh waktu 1-1,5 jam untuk sampai di Bundaran Senayan. Ini saya tadi naik ojek daring dari Bintaro kurang dari 15 menit sampai di Stasiun Lebak Bulus, trus nyambung MRT Jakarta juga kurang dari 15 menit udah sampai di sini (Bundaran Senayan),” ucap ia lalu tersenyum. “Harapan saya sih pelayanannya dipertahankan terus, lalu ada inovasi misalnya pengembangan rute-rute berikutnya bisa ditambah,” kata ia.
Hal senada disampaikan oleh Ricky Irawan, warga Jakarta yang bekerja di sekitar Jalan MH Thamrin. “Saya kerja di sekitar MH Thamrin, tinggal di sekitar Senayan. Biasanya saya naik mobil ke kantor. Bisa satu jam kalau kena macet, secepat-cepatnya ya 30 menit. Belum ada ganjil genap. Ini saya naik MRT Jakarta cuma 10 menitan,” ujar ia ketika dari area peron Stasiun Senayan. Ia sedang menunggu kereta 08.37 WIB. “Enak sekali ini karena on time. Itu ya contohnya 08.37 WIB. Ya, benar-benar segitu sesuai jadwal,” terang ia sembari menunjuk layar informasi (passenger information display) yang terdapat di area peron. Layar informasi tersebut menyajikan jadwal perjalanan kereta. “Saya sudah pasti akan naik ini terus. Biasanya kalau naik mobil itu saya paling (lambat) berangkat 07.30 WIB dari rumah, sekarang 08.00 WIB aja masih oke,” ucap ia lalu tertawa. Ia mengaku gedung tempatnya bekerja tepat berada di depan salah satu pintu masuk Stasiun Bundaran Hotel Indonesia. Ricky juga mengusulkan agar di awal pengoperasian MRT Jakarta ini, agar petugas di stasiun bisa ditambah sehingga memudahkan untuk menyosialisasikan aturan-aturan yang ada bagi masyarakat umum. Ia juga menilai bahwa petunjuk arah (signage) yang ada di stasiun sudah cukup jelas. “Satu lagi, mudah-mudahan MRT Jakarta ini tersambung dengan gedung-gedung yang ada di sekitarnya sehingga kalau hujan tidak susah kalau mau naik MRT,” pesan ia.
Dalam fase operasi gratis ini, masyarakat dapat menggunakan layanan MRT Jakarta mulai pukul 05.30 WIB hingga 22.30 WIB dari seluruh 13 stasiun yang tersedia di fase I ini, dengan terlebih dahulu mendaftarkan diri melalui daftar daring situs web www.ayocobamrtj.com. Pendaftar akan mendapatkan tiket elektronik untuk ditunjukkan ke petugas di stasiun MRT Jakarta. PT MRT Jakarta menyiapkan delapan rangkaian kereta selama fase operasi gratis ini. Area park and ride di Stasiun Lebak Bulus juga sudah bisa digunakan bagi penumpang yang ingin memarkirkan kendaraannya. Lokasinya terletak di eks lahan Polri di Jalan RA Kartini, Lebak Bulus, Jakarta Selatan seluas sekitar 8 ribu meter persegi. Lokasi ini berada sekitar 200 meter dari Stasiun Lebak Bulus.</t>
  </si>
  <si>
    <t>Fasilitas MRT Jakarta Berstandar Internasional</t>
  </si>
  <si>
    <t>Sistem transportasi yang memiliki fasilitas lengkap dengan kualitas baik akan menunjang masyarakat untuk melakukan mobilisasi secara lancar. Begitu pula MRT (Mass Rapid Transit) Jakarta yang fasilitasnya berstandar internasional yang tentunya mendukung indikator smart mobility.
Kereta MRT produksi Nippon Sharyo dari Jepang atau disebut juga Rolling Stock ini memiliki dimensi panjang 20 meter, lebar 29 meter, serta tinggi 3,9 meter. Beratnya sekitar 31-35 ton tanpa penumpang. Warna kereta tersebut didominasi oleh biru dan abu-abu metalik serta berbahan baja anti karat.
Untuk bagian interiornya, fasilitas tersebut mencakup penyejuk ruangan, Closed Circuit Television (CCTV), hand straps, layar informasi di setiap pintu kereta, denah rute evakuasi,  Alat Pemadam Api Ringan (APAR) serta interkom. Kursinya terbuat dari bahan fiber reinforced plastic (FRP) yang tahan lama serta nyaman digunakan. Terdapat pula kursi prioritas dalam masing-masing rangkaian. Kursi prioritas tersebut berwarna biru gelap yang dibedakan dengan kursi reguler yang berwarna biru muda. Rangkaian ketiga dan keempat dalam setiap set memiliki spasi khusus untuk kursi roda dan dilengkapi dengan tempat untuk tas.
Rencana fasilitas di dalam stasiun di antaranya ruang pertolongan pertama, ruang menyusui, toilet umum, tempat duduk, station front office untuk layanan penumpang (customer services), ticket sales office (TOM), public announcement, serta tactile untuk penyandang disabilitas. Setiap stasiun juga akan dilengkapi dengan fasilitas eskalator, elevator, dan tangga sebagai variasi akses yang dapat digunakan penumpang. Adapun elevator atau lift diprioritaskan bagi orang tua, ibu hamil, dan penyandang disabilitas. Tersedia pula gerai komersial yang akan menyediakan berbagai kebutuhan penumpang.
Desain dari setiap stasiun akan berbeda sesuai dengan lokasi penempatannya. Misalnya, stasiun Bundaran HI (Hotel Indonesia) yang desainnya bernafaskan gaya hidup internasional karena lokasinya yang berada di area hotel internasional, kantor kedutaan, pusat perbelanjaan, dan tentunya Bundaran Hotel Indonesia itu sendiri. Untuk Anda yang tidak bisa lepas dari koneksi internet tidak perlu khawatir karena jaringan akan tetap stabil walaupun berada hingga 20 meter di bawah tanah.
MRT merupakan proyek yang dinanti. Kehadirannya kelak diharapkan dapat membantu mengurangi salah satu masalah terbesar ibu kota, yakni kemacetan.</t>
  </si>
  <si>
    <t>https://kumparan.com/jakarta-smart-city/fasilitas-mrt-jakarta-berstandar-internasional</t>
  </si>
  <si>
    <t xml:space="preserve"> PT MRT Jakarta Siapkan Area Ojol, Titik Drop off 400 Meter</t>
  </si>
  <si>
    <t>https://jakarta.bisnis.com/read/20190322/77/903372/pt-mrt-jakarta-siapkan-area-ojol-titik-drop-off-400-meter</t>
  </si>
  <si>
    <t>PT MRT Jakarta siapkan titik drop off untuk ojek online (ojol) dalam rangka penataan wilayah sekitar stasiun MRT.
Tanpa penataan, ojol akan menumpuk di area sekitar pintu masuk dan keluar stasiun sehingga menimbulkan kemacetan.
Titik drop off ojol akan ditempatkan kurang lebih 400 meter dari stasiun. Area sekitar pintu masuk stasiun pun akan diutamakan untuk bus milik TransJakarta dimana PT MRT Jakarta pun sudah menyiapkan laybay.
PT MRT Jakarta pun telah bekerja sama dengan pihak provider ojol yaitu Go-Jek dan Grab untuk mencegah terjadinya pelanggaran antara lain dikenakannya penalti bagi driver yang tidak mematuhi peraturan.
"Laybay bisa berfungsi bisa tidak, kalau tiba-tiba orang parkir di laybay akhirnya nggak berfungsi. Harus ada enforcement dan perubahan budaya," kata Direktur Utama PT MRT Jakarta William Sabandar, Jumat (22/3/2019).
PT MRT Jakarta juga membuka kemungkinan untuk bekerja sama dengan pemilik lahan disekitar stasiun untuk menyediakan titik dropoff.
Adapun untuk sekarang PT MRT Jakarta telah membuat titik drop off ojol sementara yang ditandai dengan marka jalan dan rambu jalan yang menandakan titik pemberhentian ojol.</t>
  </si>
  <si>
    <t>Rute MRT Jakarta Ada di Google Maps</t>
  </si>
  <si>
    <t>https://www.tagar.id/rute-mrt-jakarta-ada-di-google-maps</t>
  </si>
  <si>
    <t>MRT Jakarta Klaim Jumlah Penumpang Tembus 92 Ribu per Hari</t>
  </si>
  <si>
    <t>https://www.cnnindonesia.com/ekonomi/20190410202901-92-385149/mrt-jakarta-klaim-jumlah-penumpang-tembus-92-ribu-per-hari</t>
  </si>
  <si>
    <t>PT MRT Jakarta mengklaim jumlah penumpang mass rapid transit (MRT) terus membludak sejak beroperasi secara komersial pada 1 April 2019. Jumlahnya paling banyak terjadi pada Minggu (7/4) lalu yang menembus 92 ribu penumpang.
Sekretaris Perusahaan Muhammad Kamaluddin menuturkan mayoritas masyarakat memang banyak menggunakan MRT pada hari libur. Sebagai transportasi baru di Indonesia, banyak orang membawa serta keluarganya mencoba pengalaman bepergian dengan MRT.
"Kalau awalnya kan 70 ribu, lalu naik lagi 80 ribu, terakhir tembus 92 ribu itu hari Minggu kemarin. Namun, secara rata-rata jumlah penumpang per harinya sejak 1 April 2019 kemarin hanya sekitar 60 ribu-70 ribu. Kamal menyebut angka itu sudah masuk dalam target penumpang yang dirancang perusahaan sejak awal, yakni 65 ribu penumpang per hari.</t>
  </si>
  <si>
    <t>Cegah Kesemrawutan, MRT Jakarta Akan Pagari Trotoar di Lebak Bulus</t>
  </si>
  <si>
    <t>https://megapolitan.kompas.com/read/2019/04/23/17413721/cegah-kesemrawutan-mrt-jakarta-akan-pagari-trotoar-di-lebak-bulus</t>
  </si>
  <si>
    <t>Head Corporate Secretary PT MRT Jakarta Muhamad Kamaluddin menyatakan, PT MRT Jakarta akan memasang pagar di trotoar dekat Stasiun MRT Lebak Bulus, Jakarta Selatan. Pemasangan pagar bertujuan untuk mengarahkan penumpang yang hendak melanjutkan perjalanan, baik dengan angkot JakLingko maupun ojek daring.
Stasiun Lebak Bulus merupakan salah satu stasiun hilir dengan penumpang yang cukup ramai, terutama pada jam-jam sibuk. Dari pantauan Kompas.com, pada jam-jam pulang kerja, dua titik keluar Stasiun Lebak Bulus selalu dipenuhi penumpang. Penumpang menyebar ke beberapa titik lain, sebagian besar menunggu pesanan ojek daring. Tak sedikit pula ojek daring yang mengendap di situ untuk menunggu penumpang. Kemacetan jadi kerap terjadi karena ada antrean bus transjakarta serta angkot JakLingko. Belum lagi ada angkot yang mengetem serta  aktivitas antar-jemput ojek daring dan penumpang yang menyeberang jalan. Dengan pemasangan pagar, Kamaluddin mengatakan penumpang akan terarahkan untuk masuk maupun keluar di titik yang terkonsentrasi.</t>
  </si>
  <si>
    <t>MRT Jakarta Raih Pendapatan Besar dari Hak Penamaan Stasiun</t>
  </si>
  <si>
    <t>PT MRT Jakarta mendulang pendapatan besar dari lelang hak penamaan (naming right) oleh sejumlah perusahaan di beberapa stasiun mass rapid transit (MRT). Bahkan, pendapatan tersebut berkontribusi paling tinggi dari target penerimaan non tiket perusahaan yang pada 2019 hanya sebesar Rp94 miliar.
Sekretaris Perusahaan MRT Jakarta Muhammad Kamaluddin mengatakan ada empat stasiun yang namanya diikuti dengan identitas korporasi. Stasiun tersebut adalah, Lebak Bulus Grab, Setiabudi Astra, Dukuh Atas BNI, dan Istora Mandiri.
Ini artinya pemenang lelang yang diselenggarakan oleh MRT Jakarta adalah PT Astra International, PT Bank Negara Indonesia (Persero) Tbk, dan PT Bank Mandiri (Persero) Tbk. 
"Kami lewat proses lelang, yang paling tinggi penawarannya dapat. Khusus Lebak Bulus penawaran langsung dari Grab karena yang ditawarkan juga tinggi," tutur Kamal, Rabu (10/4).</t>
  </si>
  <si>
    <t>PT MRT Jakarta dan Crossrail Internasional Ltd Sepakati Kerja Sama Pengembangan SDM</t>
  </si>
  <si>
    <t>Pada Kamis (2-5-2019) lalu, PT MRT Jakarta dan Crossrail Internasional Ltd menandatangani Nota Kesepahaman terkait “Kerja Sama Pengembangan Kapasitas dan Pengembangan Sumber Daya Manusia dalam Kereta Api Perkotaan”. Penandatanganan tersebut dilakukan langsung oleh Direktur Utama PT MRT Jakarta, William Sabandar, dan Direktur Pelaksana Crossrail Internasional Ltd, Paul Dyson, yang disaksikan langsung oleh Duta Besar Inggris untuk Indonesia, ASEAN, dan Timor Leste, Moazzam Malik dan Deputi Gubernur Bidang Industri, Perdagangan, dan Transportasi Provinsi DKI Jakarta, Sutanto Soehodho.
Dalam sambutannya, Sutanto Soehodho mengapresiasi kesepakatan kerja sama ini. “Saya mengapresiasi kerja sama ini karena akan meningkatkan profesionalisme sumber daya PT MRT Jakarta. Saya berharap agar segera dilakukan tindak lanjut kerja sama yang lebih detail,” ujar ia dari area beranda peron Stasiun Dukuh Atas, tempat dilaksanakannya penandatanganan. “Kehadiran MRT Jakarta dapat meningkatkan mobilitas warga Jakarta dan menarik kedatangan turis. Setidaknya saat ini ada sekitar 90 ribu orang menggunakan MRT Jakarta setiap hari. Khususnya di sini (Stasiun Dukuh Atas), adalah kawasan integrasi dengan moda transportasi lainnya. Juga telah disediakan fasilitas instalasi air langsung minum di pintu masuk stasiun,” lanjut ia.</t>
  </si>
  <si>
    <t>https://www.jakartamrt.co.id/2019/05/02/pt-mrt-jakarta-dan-crossrail-internasional-ltd-sepakati-kerja-sama-pengembangan-sdm/</t>
  </si>
  <si>
    <t>Sejak beroperasi secara komersial pada 1 April 2019 lalu, penumpang dapat menikmati pelayanan penyewa retail reguler tahap satu di 10 stasiun. Sedangkan pendaftaran untuk menjadi penyewa retail reguler tahap dua dan penyewa retail UMKM telah ditutup sejak 2 Februari 2019 lalu. Peserta yang berminat dan mengirimkan proposalnya setelah tanggal tersebut tidak dapat mengikuti proses pemilihan sebagai penyewa retail.</t>
  </si>
  <si>
    <t>Jaga Kenyamanan Penumpang, MRT Jakarta Mulai Gerakan Zero Waste</t>
  </si>
  <si>
    <t>PT MRT Jakarta terus sosialisasikan larangan makan dan minum di dalam MRT.
Sosialisasi ini dikemas dalam acara B’Smart MRT Zero Waste yang mulai dilakukan hari ini, Sabtu (6/4/2019).
Acara B’Smart digelar dalam bentuk bincang santai yang dihadiri aktivis lingkungan dan juga seorang musisi, Melanie Subono.
Selain tetap menjaga kebersihan dengan tidak makan dan minum di dalam MRT, sampah yang ditinggalkan di MRT juga dinilai berbahaya karena peron MRT dianggap sangat sensitif.
“Untuk area peron sangat sensitif kebakaran. Jadi sampah ngga aman. Jadi kita ngga sediakan tempat sampah. Kalau di area pembelian tiket ada beberapa tapi tidak banyak. Kita meminimal mungkin sampah,” ungkap Ernie Widianti, Kepala Divisi Risk Quality and Safety PT MRT Jakarta saat acara di Stasiun MRT Dukuh Atas.
PT MRT Jakarta juga bekerjasama dengan beberapa komunitas untuk menciptakan lingkungan bersih di MRT.
Melanie Subono yang datang sebagai narasumber mengaku bangga dengan adanya MRT Jakarta.
“Gue bangga dengan MRT yang udah jadi dan udah jalan. Keren lho kita. Kotanya maju, manusianya juga harus maju. Kalau kita mau kayak luar negeri, harus mulai berubah pola pikirnya. Cara terbaik berpikir adalah ini milik bersama. Jadi harus dijaga,” ungkap Melanie.</t>
  </si>
  <si>
    <t>https://www.jakartamrt.co.id/2019/04/06/jaga-kenyamanan-penumpang-mrt-jakarta-mulai-gerakan-zero-waste/</t>
  </si>
  <si>
    <t>MRT Jakarta Gandeng Crossrail International</t>
  </si>
  <si>
    <t>PT Mass Rapid Transit (MRT) Jakarta dan Crossrail Internasional Ltd menandatangani nota kesepahaman Kerja Sama Pengembangan Kapasitas dan Pengembangan Sumber Daya Manusia dalam Kereta Api Perkotaan di Stasiun Dukuh Atas, Jakarta Pusat, Kamis (2/5/2019).
Penandatanganan dilakukan langsung oleh Direktur Utama PT MRT Jakarta, William Sabandar, dan Direktur Pelaksana Crossrail Internasional Ltd, Paul Dyson. Penandatanganan juga disaksikan langsung oleh Duta Besar Inggris untuk Indonesia, ASEAN, dan Timor Leste, Moazzam Malik.
William mengatakan, ruang lingkup dari nota kesepahaman ini antara lain meliputi kerja sama pengembangan kapasitas dan kemampuan sumber daya manusia PT MRT Jakarta.
“Termasuk mendukung pembentukan Akademi MRT Jakarta berdasarkan pengalaman Crossrail Internasional,” kata William di Stasiun Dukuh Atas.
Selain itu, Crossrail Internasional Ltd juga akan membantu di area studi penyiapan proyek pengembangan jalur MRT dan Kawasan Berorientasi Transit (TOD).
“Rencananya, nota kesepahaman ini berlaku selama dua tahun ke depan,” ujar William.
Duta besar Moazzam Malik mengapresiasi penandatanganan ini. Dalam kerja sama ini, lanjutnya, akan ada banyak pengalaman dan pelajaran yang akan dibagikan ke PT MRT Jakarta.
“Saya senang menyaksikan penandatanganan MoU antara MRT Jakarta dan Crossrail International. Inggris memiliki banyak pengalaman dan pelajaran untuk dibagikan tentang bagaimana mengembangkan sistem transportasi umum,” kata Moazzam Malik.
Ditambahkan, Kedutaan Besar Inggris dan beberapa perusahaan Inggris telah berkomitmen untuk memperdalam kemitraan dengan MRT Jakarta dan Pemerintah Provinsi (Pemprov) DKI.
“Sistem transportasi umum yang efektif sangat penting untuk masa depan Ibu kota dan Indonesia. Keahlian dan finansial Inggris dapat membantu membuka jalan menuju sebuah kemajuan yang cepat,” terang Moazzam Malik.</t>
  </si>
  <si>
    <t>https://www.beritasatu.com/megapolitan/551940/mrt-jakarta-gandeng-crossrail-international</t>
  </si>
  <si>
    <t>PT MRT Jakarta Jalin Kerjasama dengan Crossrail Internasional Ltd</t>
  </si>
  <si>
    <t>PT MRT Jakarta menandatangani kerja sama Pengembangan Kapasitas dan Pengembangan Sumber Daya Manusia (SDM) dalam Kereta Api Perkotaan bersama Crossrail Internasional Ltd.
Pendatanganan ini dilakukan langsung Direktur Utama (Dirut) PT MRT Jakarta, William Sabandar, dan Direktur Pelaksana Crossrail Internasional Ltd, Paul Dyson.
"Ruang lingkup dari kerja sama ini meliputi pengembangan kapasitas dan kemampuan sumber daya manusia PT MRT. Termasuk juga mendukung pembentukan akademi MRT," ujar William Sabandar, Dirut MRT Jakarta, Kamis (2/5).
William melanjutkan, dalam kerja sama ini, Crossrail Internasional Ltd. juga akan membantu di area studi proyek pengembangan jalur dan Transit Oriented Development (TOD).
"Rencananya nota kesepahaman kerja sama ini akan berlaku selama dua tahun ke depan,” kata William.
Duta Besar Inggris untuk Indonesia, ASEAN, dan Timor Leste, Moazzam Malik menambahkan, Inggris memiliki banyak pengalaman dan pelajaran tentang bagaimana mengembangkan transportasi umum.
"Kita berkomitmen memperdalam kemitraan kami dengan MRT Jakarta dan Pemerintah DKI," ujar Moazzam Malik.</t>
  </si>
  <si>
    <t>https://ceknricek.com/a/pt-mrt-jakarta-jalin-kerjasama-dengan-crossrail-internasional-ltd/4377</t>
  </si>
  <si>
    <t>Kembangkan SDM, MRT Jakarta Gandeng Perusahaan Asal Inggris</t>
  </si>
  <si>
    <t>Direktur Utama PT MRT Jakarta William Sabandar (kedua dari kiri) menandatangani MoU dengan Direktur Pelaksana Crossrail Paul Dyson.
UNTUK mengembangkan kapasitas sumber daya manusia guna menghadapi program-program pembangunan transportasi di Jakarta, PT MRT Jakarta bekerja sama dengan perusahaan kereta asal Inggris, Crossrail International.
Nota kesepahaman kerja sama pengembangan SDM tersebut ditandatangani, Kamis (2/5) pagi, di Stasiun Dukuh Atas.
Penandatanganan dilakukan Direktur Utama PT MRT Jakarta William Sabandar dan Direktur Pelaksana Crossrail International Paul Dyson disaksikan Duta Besar Inggris untuk Indonesia, Timor Leste, dan ASEAN Moazzam Malik serta Deputi Gubernur Bidang Infrastruktur, Perdagangan, dan Transportasi Soetanto Soehodo.
Selain sudah berpengalaman dalam membangun MRT di Inggris dan belahan dunia lain, Crossrail juga sedang mengerjakan proyek MRT London koridor barat dan timur dengan panjang rute 118 km senilai 115 miliar poundsterling.
Proyek itu, kata William, hampir setara dengan total lintasan MRT yang hendak dibangun DKI dalam 10 tahun yaitu sepanjang 231 km. "Kerja samanya akan fokus pada pengembangan kapasitas. Crossrail sedang membangun proyek terbesar di Eropa saat ini yakni London dengan nilai 115 miliar pound sterling. Kira-kira itu adalah skala proyek MRT dalam 231 km. Kita bisa belajar. Jadi sudah disampaikan Pak Dubes, kita bisa belajar dari baik dan buruknya," ujar William, Kamis (2/5).
Dalam kesempatan tersebut, William menuturkan pihaknya akan membutuhkan SDM yang mumpuni guna melanjutkan pengembang proyek MRT.
Selain kerja sama soal pengembangan SDM, MRT Jakarta juga lebih jauh ingin menjajaki kerja sama di bidang lainnya dengan pemerintah Inggris.
Terlebih saat ini sedang dalam pembangunan fase 2 dan pembuat rencana studi pembangunan MRT fase 3 dan 4 koridor timur ke barat rute Ujung Menteng-Kalideres.
"Kita bisa lihat apa yang mereka bisa tawarkan kepada kita apakah dana ataupun melalui kontraktor. Karena mereka sangat berpengalaman," ujarnya.</t>
  </si>
  <si>
    <t>https://mediaindonesia.com/read/detail/233063-kembangkan-sdm-mrt-jakarta-gandeng-perusahaan-asal-inggris</t>
  </si>
  <si>
    <t>https://www.cnnindonesia.com/ekonomi/20190411114235-92-385282/mrt-jakarta-raih-pendapatan-besar-dari-hak-penamaan-stasiun</t>
  </si>
  <si>
    <t>PT MRT Jakarta Jalin Kerja Sama Pengembangan SDM</t>
  </si>
  <si>
    <t>PT MRT Jakarta menandatangani kerja sama Pengembangan Kapasitas dan Pengembangan Sumber Daya Manusia (SDM) dalam Kereta Api Perkotaan bersama Crossrail Internasional Ltd.
"Ruang lingkup dari kerja sama ini meliputi pengembangan kapasitas,  "
Pendatanganan ini dilakukan langsung Direktur Utama (Dirut)  PT MRT Jakarta, William Sabandar dan Direktur Pelaksana Crossrail Internasional Ltd, Paul Dyson.
"Ruang lingkup dari kerja sama ini meliputi pengembangan kapasitas dan kemampuan sumber daya manusia PT MRT. Termasuk juga mendukung pembentukan Akademi MRT," ujar William Sabandar, Dirut MRT Jakarta, Kamis (2/5).
William melanjutkan, dalam kerja sama ini, Crossrail Internasional Ltd juga akan membantu di area studi proyek pengembangan jalur dan Transit Oriented Development (TOD).
"Rencananya nota kesepahaman kerja sama ini akan berlaku selama dua tahun ke depan,” katanya.
Duta Besar Inggris untuk Indonesia, ASEAN dan Timor Leste, Moazzam Malik menambahkan, Inggris memiliki banyak pengalaman dan pelajaran tentang bagaimana mengembangkan transportasi umum.
"Kita berkomitmen memperdalam kemitraan kami dengan MRT Jakarta dan Pemerintah DKI," tandasnya.</t>
  </si>
  <si>
    <t>http://www.beritajakarta.id/read/68495/pt-mrt-jakarta-jalin-kerja-sama-pengembangan-sdm#.XM1FV-gzbIU</t>
  </si>
  <si>
    <t>Siapkan SDM, MRT Jakarta Gandeng MTR Academy Hong Kong</t>
  </si>
  <si>
    <t>PT Mass Rapid Transit (MRT) Jakarta menandatangi kerja sama dengan Mass Transit Railway (MTR) Academy Hong Kong di Balai Kota DKI Jakarta, Kamis (1/2/2018). Perjanjian kerja sama itu bertujuan untuk mempersiapkan operasional transportasi berbasis rel di Jakarta. 
Direktur Utama PT MRT, William Syahbandar menatakan, tujuan kerja sama MRT Jakarta dengan MTR Academy Hongkong ini utamanya adalah ingin bertukar pengalaman. Sebab, Hong Kong sudah terbukti 40 tahun mengoperasikan MRT dan sebagai salah satu operator MRT yang terbaik di dunia. 
"MTR Academy ini adalah salah satu akademi transportasi yang terbaik di dunia. Diarahkan oleh Pak Wagub bahwa selain membangun infrastruktur kelas dunia. MRT jakarta harus punya sumber daya manusia kelas dunia yang menyiapkan operasi. Jadi kita bermitra untuk maksud itu," kata William Syahbandar di Balai Kota DKI Jakarta pada Kamis (1/2/2018). "Saya berharap Jakarta Transport Academy ini nantinya terbuka untuk operator transportasi massal lainnya seperti LRT dan BRT," ungkapnya.</t>
  </si>
  <si>
    <t>https://metro.sindonews.com/read/1278662/171/siapkan-sdm-mrt-jakarta-gandeng-mtr-academy-hong-kong-1517494500</t>
  </si>
  <si>
    <t>MRT Jakarta dan UI Kerjasama Kembangkan SDM dan Teknologi</t>
  </si>
  <si>
    <t>PT Mass Rapid Transit (MRT) Jakarta dan Universitas Indonesi (UI) melakukan penandatanganan nota kesepahaman (MoU) dalam hal pengembangan Sumber Daya Manusia dan teknologi.
Penandatangan MoU dilakukan oleh Direktur Utama PT MRT Jakarta William P. Sabandar dengan Rektor UI Muhammad Anis di Kantor Pusat MRT Jakarta, Wisma Nusantara, Menteng, Jakarta Pusat, Senin (17/9/2018).
"Jadi aspek yang kami coba lihat masih luas ya, termasuk penelitian, termasuk sharing SDM nantinya. Ini yang sedang kita jajaki, jadi nanti akan ada pembahasan teknis lebih jauh," kata William di Wisma Nusantara, Menteng, Jakarta Pusat, Senin (17/9/2018).
Sementara itu, Anis mengatakan bangga Indonesia mempunyai fasilitas seperti ini untuk meningkatkan layanan transportasi.
"Kami melihat bahwa banyak teknologi-teknologi yang baru, yang memang bermanfaat untuk peningkatan kualitas dan dari sumber daya manusia Indonesia," kata Anis.
"Oleh karena itu UI melihat bahwa penting sekali bersinergi dengan PT MRT Jakarta ini, agar tranportasi teknologi bisa terjalin dan pembekalan keilmuan bagi putra-putri bangsa ini bisa sekaligus ter-direct dan terdampak dari hasil karya bangsa ini," tambahnya.
Sebagai bentuk konkrit, nantinya tenaga-tenaga ahli dari UI akan ditarik MRT Jakarta untuk melakukan pengembangan terhadap kemajuan MRT Jakarta.
Hal tersebut bisa dalam bentuk magang, penelitian, ataupun workshop.</t>
  </si>
  <si>
    <t>http://jakarta.tribunnews.com/2018/09/17/mrt-jakarta-dan-ui-kerjasama-kembangkan-sdm-dan-teknologi</t>
  </si>
  <si>
    <t>Kembangkan SDM, MRT Jakarta Jalin Kerjasama dengan KAI</t>
  </si>
  <si>
    <t>Sebagai wujud sinergi yang positif dalam rangka meningkatkan kualitas sumber daya manusia yang dimiliki masing-masing perusahaan, PT Mass Rapid Transit (MRT) Jakarta dan PT Kereta Api Indonesia (Persero) mengadakan perjanjian kerjasama tentang Pengembangan Sumber Daya Manusia dalam bentuk Program Knowledge Sharing. Penandatanganan perjanjian kerjasama dilakukan langsung oleh Direktur Keuangan dan Administrasi PT MRT Jakarta, Tuhiyat dan Direktur Sumber Daya Manusia dan Umum KAI, R. Ruli Adi di Gedung Jakarta Railway Center, Jakarta Pusat, Jumat (11/5).
“Saat ini, salah satu permasalahan yang dihadapi oleh warga Jakarta adalah transportasi. Harapan kita bersama adalah dengan layanan moda transportasi umum yang lebih baik, jenis transportasi kereta masih jadi primadona. Ini adalah tanggung jawab besar kita bersama,” kata Ruli Adi.
“Dalam mengoperasikan MRT Jakarta, perusahaan kami diharapkan dapat memberikan pelayanan berstandar internasional yang menjamin keamanan, kenyamanan, dan keandalan penggunanya. Hal tersebut dimulai dengan kesiapan sumber daya manusia yang mumpuni di setiap jenjang,” kata Tuhiyat.
Adapun ruang lingkup Nota Kesepahaman tersebut adalah Pengembangan Sumber Daya Manusia yang meliputi:
On Job Training
Konsultasi Sumber Daya Manusia
Pertukaran pengetahuan di bidang perkeretaapian
Kerjasama juga meliputi aspek berbagi pengetahuan dan keterampilan dalam bidang perawatan sarana dan prasarana perkeretaapian, serta pelayanan penumpang di stasiun. Masa berlaku perjanjian kerjasama ini adalah selama tiga tahun, terhitung sejak tanggal penandatanganan perjanjian. Baik KAI maupun PT MRT Jakarta berharap kerjasama tersebut dapat segera terealisasi sesuai dengan yang diharapkan.</t>
  </si>
  <si>
    <t>Siapkan SDM Kereta, MRT Jakarta Gandeng Monash University</t>
  </si>
  <si>
    <t>PT MRT Jakarta melakukan penandatanganan MoU dengan Institute of Railway Technology (IRT), Monash University bertempat di Pullman Hotel, Jakarta. PT MRT Jakarta dan IRT Monash University mengawali hubungan sejak kontak pertama kali pada tahun 2015, ketika Ravi Ravitharan, Direktur IRT Monash University berkunjung ke Indonesia. 
Saat itu, dilakukan pembahasan awal tentang kapasitas dan kemampuan yang dimiliki IRT Monash University serta rencana operasional PT MRT Jakarta di masa yang akan datang. 
Sebagai informasi, untuk memastikan terpenuhinya kebutuhan SDM yang akan melaksanakan operasi dan pemeliharaan MRT Jakarta dengan tepat waktu, telah dirintis kerja sama dengan beberapa pihak dalam hal perekrutan serta pendidikan dan pelatihan/magang di antaranya dengan: PT KAI (Persero), Sekolah Tinggi Transportasi Darat (STTD), Badan Pengembangan Sumber Daya Manusia (BPSDM) Perhubungan Kementerian Perhubungan RI serta Prasarana Malaysia. Institute of Railway Technology di Monash University (IRT Monash) merupakan penyedia jasa teknologi utama untuk operasional angkutan berat kereta api dan sistem transportasi massal terkemuka. Institusi ini menyediakan akses satu pintu untuk teknologi industri kereta api internasional. 
IRT Monash telah memiliki rekam jejak yang baik dalam mengatasi masalah teknis perkeretaapian, dan solusi tersebut telah diadopsi oleh sistem perkeretaapian di berbagai belahan dunia. Lembaga ini juga mengembangkan teknologi baru secara berkelanjutan untuk meningkatkan produktivitas dan keamanan, serta pada saat yang sama dapat mengurangi risiko dan biaya. 
Acara penandatanganan MoU ini merupakan langkah awal kerja sama antara kedua pihak dalam hal konsultansi di Bidang Operasi dan Pemeliharaan Jalan Kereta Api. Acara ini disaksikan oleh Minister Steven Herbert, yaitu Minister untuk Training dan Skills. Melalui penandatanganan MoU ini, kedua belah pihak akan menyepakati kerja sama dalam pelaksanaan kegiatan di Indonesia</t>
  </si>
  <si>
    <t>https://finance.detik.com/berita-ekonomi-bisnis/d-3209586/siapkan-sdm-kereta-mrt-jakarta-gandeng-monash-university</t>
  </si>
  <si>
    <t>MRT Jakarta Dapat Tawaran Kredit dari Pemerintah Inggris</t>
  </si>
  <si>
    <t>Pemerintah Inggris melalui UK Export Finance menyiapkan dana 3,5 miliar poundsterling setara Rp 65 triliun yang bisa dipinjam untuk pembangunan di Indonesia. Kredit termasuk ditawarkan jika keterbatasan dana merintangi proyek lanjutan MRT Jakarta. "Selain keahlian yang bisa diambil dari Inggris. Kami juga bisa membantu mengatasi keterbatasan keuangan melalui produk keuangan Inggris," ujar Duta besar Inggris untuk Indonesia, ASEAN, dan Timor Leste, Moazzam Malik, di Stasiun MRT Dukuh Atas, Kamis 2 Mei 2019.
Malik meyakinkan bahwa Inggris mempunyai pengalaman panjang dalam membangun transportasi publik, terutama kereta. Bahkan, kereta bawah tanah pertama di dunia, berada di London, Inggris. Kata Malik, negaranya telah mengembangkan jaringan transportasi bawah tanah sejak 1880. Bahkan, saat ini, Crossrail International Ltd, yang baru saja menjalin kesepahaman untuk mengembangkan kapasitas dan sumber daya manusia di PT MRT, mempunyai proyek kereta bawah tanah terbesar yang ada di Eropa. "Jadi ada banyak pengalaman yang ingin kami bagikan dengan teman-teman di Jakarta," kata Malik.
PT MRT Jakarta dan Crossrail Internasional Ltd menyepakati kerja sama pengembangan kapasitas dan sumber daya manusia dalam mengelola kereta api perkotaan. Kerja sama itu termasuk pembentukan Akademi MRT Jakarta.</t>
  </si>
  <si>
    <t>https://www.msn.com/id-id/berita/nasional/mrt-jakarta-dapat-tawaran-kredit-dari-pemerintah-inggris/ar-AAANtJB</t>
  </si>
  <si>
    <t>https://kai.id/information/full_news/1411-kembangkan-sdm-mrt-jakarta-jalin-kerjasama-dengan-kai</t>
  </si>
  <si>
    <t>PT MRT Jakarta Sepakati Kerja Sama dengan Sejumlah BUMD DKI Jakarta</t>
  </si>
  <si>
    <t>BUMD DKI Jakarta pagi ini adalah salah satu strategi Pemerintah Provinsi DKI Jakarta agar BUMD dapat lebih meningkatkan kerja sama guna menciptakan gerak ekonomi dan menyerap lapangan pekerjaan, namun tetap menjaga aspek tata kelola pemerintahan yang baik (good corporate governance). Sinergi ini diharapkan akan menghasilkan terobosan untuk masyarakat Jakarta, termasuk nilai tambah yang tidak hanya menghasilkan keuntungan materi (profit) namun juga memberi dampak kepada manusia dan planet kita. Di masa depan, terbuka juga kesempatan untuk kerja sama dengan pihak swasta.
Hal tersebut disampaikan oleh Wakil Gubernur Provinsi DKI Jakarta, Sandiaga S. Uno, ketika membuka acara “Penandatanganan Perjanjian PT MRT Jakarta dan PD Pasar Jaya terkait Pemanfaatan Lahan eks Pasar Blora serta Penandatanganan Nota Kesepahaman terkait Pengembangan Kawasan Berorientasi Transit di Stasiun dan Area Depo Lebak Bulus MRT Jakarta dengan PD Pembangunan Sarana Jaya dan PT Jakarta Propertindo” yang dilakukan di Kantor Pusat PT MRT Jakarta di Wisma Nusantara, Jakarta Pusat, pada Selasa (31-7-2018). Penandatanganan juga disaksikan oleh Kepala Badan Pembina BUMD DKI Jakarta, Yurianto, dan Direksi PT MRT Jakarta.
Bersama dengan PD Pasar Jaya, PT MRT Jakarta akan memanfaatkan lahan seluas sekitar 3.129 m2 untuk pembangunan dan pengusahaan bangunan dengan fungsi campuran di lokasi lahan eks Pasar Blora di Jalan Kendal, Jakarta Pusat, yang masuk ke dalam area pengembangan Kawasan Berorientasi Transit (Transit Oriented Development/TOD) Dukuh Atas yang telah dicanangkan secara resmikan oleh Gubernur Provinsi DKI Jakarta, Anies Baswedan, pada Kamis, 29 Maret 2018 lalu. Penandatanganan dilakukan langsung oleh Direktur Utama PT MRT Jakarta, William Sabandar, dan Direktur Utama PD Pasar Jaya, Arief Nasrudin. Ruang lingkup perjanjian kerja sama ini mencakup kerja sama untuk membangun dan mengoperasikan gedung fungsi campuran dalam jangka waktu dua puluh tahun ke depan.
Selain itu, di hari yang sama, PT MRT Jakarta juga menandatangani Nota Kesepahaman terkait Pengembangan Kawasan Berorientasi Transit di Stasiun dan Area Depo Lebak Bulus MRT Jakarta dengan PD Pembangunan Sarana Jaya dan dan PT Jakarta Propertindo. Penandatanganan juga dilakukan oleh Direktur Utama PT MRT Jakarta, William Sabandar, Direktur Utama PD Pembangunan Sarana Jaya, Yoory C. Pinontoan, dan Direktur Utama PT Jakarta Propertindo, Dwi Wahyu Daryoto. Nota kesepahaman ini akan berlangsung hingga satu tahun ke depan. Ruang lingkup Nota Kesepahaman ini meliputi penyiapan konsep skema dan model/bentuk rencana kerja sama pengembangan kawasan berorientasi transit di Stasiun dan area Depo Lebak Bulus MRT Jakarta termasuk penyediaan infrastruktur, sarana dan prasarana serta fasilitas area komersial, interkoneksi maupun park and ride beserta perencanaan konsep pengusahaannya.</t>
  </si>
  <si>
    <t>https://www.jakartamrt.co.id/2018/07/31/pt-mrt-jakarta-sepakati-kerja-sama-dengan-sejumlah-bumd-dki-jakarta/</t>
  </si>
  <si>
    <t>MRT Jakarta Kerja Sama dengan GoJek, Pengemudi Untung</t>
  </si>
  <si>
    <t>PT Mass Rapid Transit (MRT) Jakarta menjalin kerja sama dengan PT GoJek Indonesia dalam studi pengembangan pembayaran tiket (mobile payment) dan bisnis di luar tiket atau non-farebox. Presiden GoJek Indonesia Andre Soelistyo mengatakan kerja sama tersebut tak hanya menguntungkan PT MRT Jakarta, tetapi para pengemudi atau driver Go-Jek.
Jika kelak MRT beroperasi, GoJek akan fokus melayani first mile dan last mile. Dalam konteks transportasi massal, maka para pengemudi ojek online tersebut hanya mengantar pelanggan dari rumah menuju stasiun dan stasiun menuju rumah. "Kalau driver fokus pada first mile dan last mile, maka jaraknya lebih pendek. Pengemudi diuntungkan karena trip yang bisa mereka capai lebih banyak sehingga menjadi efektif dan efisien," katanya saat konferensi pers di kantor MRT Jakarta, Selasa 22 Mei 2018.
Dia memberi contoh pola pengemudi taksi online di Singapura yang telah menerapkan konsep first mile dan last mile. Pengemudi taksi online bisa menyelesaikan 2,5 trip dalam satu jam.
Hal itu bisa dilakukan lantaran sebagian besar warga Singapura memanfaatkan taksi online dari rumah menuju stasiun, bukan ke tujuan aktivitas mereka. Apalagi, tingkat kemacetan di sana bisa dibilang sangat kecil. "Di Jakarta, (pengemudi) paling maksimal menyelesaikan 1,5 trip dalam rentang waktu satu jam. Masih banyak konsumen yang pakai aplikasi untuk rute-rute cukup jauh. Waktu tempuh pun jadi makin lama karena terjebak macet," jelasnya.
Dirut MRT Jakarta William Sabandar mengamini perumpamaan Andre. Menurutnya, transportasi massal dan angkutan lain, misalnya ojek online, seharusnya memang saling melengkapi satu sama lain.
"Bisa dikatakan GoJek ini angkutan pengumpang [feeder]. Mereka mengantar konsumen dari rumah menuju stasiun MRT. Nah, kami berperan sebagai back bone [tulang punggung] transportasi massal," ucapnya. Lebih lanjut, dia menuturkan konsep tersebut dikenal dengan istilah interoperabilitas. Apabila skema itu bisa dijalankan secara penuh, maka konsumen tidak perlu pusing untuk berganti moda transportasi, membuka beberapa aplikasi, atau mengeluarkan uang lebih banyak untuk pembayaran tiket.
"Tujuan pembangunan MRT memindahkan orang dari kendaraan pribadi agar mau menggunakan transportasi umum. Makanya, sistem ini harus benar-benar dibuat secara efektif dan efisien sehingga memudahkan konsumen untuk berganti-ganti moda tanpa harus ribet," ujarnya.</t>
  </si>
  <si>
    <t>https://metro.tempo.co/read/1091693/mrt-jakarta-kerja-sama-dengan-gojek-pengemudi-untung/full&amp;view=ok</t>
  </si>
  <si>
    <t>MRT Jakarta Kerjasama dengan Kodam Jaya Amankan Pembangunan Fase 2</t>
  </si>
  <si>
    <t xml:space="preserve">PT MRT Jakarta menjalin kerjasama dengan Kodam Jaya, guna mengamankan pembangunan mass rapid transit (MRT) Jakarta fase dua Bundaran Hotel Indonesia (HI)-Kota.
Kerjasama tersebut diresmikan dalam penandatanganan nota kesepahaman, antara PT MRT Jakarta dengan Kodam Jaya, di Aula Ahmad Yani Makodam Jaya, Kramatjati, Jakarta Timur.
"Mendukung kelancaran pembangunan infrastruktur nasional. Khususnya pembangunan MRT fase II yang pembangunannya akan melewati Lapangan Merdeka. Untuk itu Kodam Jaya sebagai komando utama siap kerja sama dengan (PT) MRT (Jakarta)," ujar Pangdam Jaya Mayjen TNI Joni Supriyanto, Selasa (22/1/2019).
Nota Kesepahaman ini melingkupi tiga hal, pertama yaitu bantuan pengamanan objek tertentu MRT Jakarta (yang meliputi Area Depo Lebak Bulus, Gardu Listrik (Receiving Sub-station) Taman Sambas Blok M.
Dan area transisi jalur layang ke jalur bawah tanah, 13 stasiun MRT Jakarta fase 1, suar penyejuk (cooling tower), dan suar ventilasi (ventilation tower).
Kedua adalah pengembangan sumber daya manusia, dan ketiga yaitu menyusun skema kerja sama yang akan dilaksanakan.
Nota kesepahaman antara Kodam Jaya dan PT MRT Jakarta ini, berlaku selama lima tahun ke depan.
"Aktivitas ini dilakukan untuk menghadirkan MRT Jakarta yang merupakan terobosan baru bagi 
transportasi publik di kota ini," ujar Direktur Utama PT MRT Jakarta William Sabandar.
"Tidak hanya akan meningkatkan mobilitas, MRT Jakarta juga akan memberikan manfaat tambahan. Seperti perbaikan kualitas udara dan menjadi salah satu solusi mengatasi kemacetan," lanjutnya.
</t>
  </si>
  <si>
    <t>http://jakarta.tribunnews.com/2019/01/22/mrt-jakarta-kerjasama-dengan-kodam-jaya-amankan-pembangunan-fase-2</t>
  </si>
  <si>
    <t xml:space="preserve">Jakarta, 3 Maret 2017. Hari ini PT MRT Jakarta melakukan penandatanganan Nota Kesepahaman Bersama (NKB) dengan PT Pembangunan Jaya Ancol, Tbk. terkait pengerjaan fase kedua dengan rute Bundaran HI – Ancol Timur yang rencananya akan mulai dilakukan pada tahun 2019.
NKB ditandatangani oleh kedua belah pihak dengan disaksikan oleh Gubernur DKI Jakarta, Basuki Tjahaja Purnama di Balai Kota, Medan Merdeka Selatan, Jakarta. Pihak PT MRT Jakarta diwakili oleh Presiden Direktur MRT Jakarta, William Sabandar, dan dari pihak PT Pembangunan Jaya Ancol, Tbk. diwakili oleh Direktur Utama, C. Paul Tehusijarana.
“Kerja sama ini merupakan wujud dari sinergi kedua BUMD DKI Jakarta dan menjadi kesempatan yang sangat baik untuk meningkatkan fasilitas masyarakat, termasuk akses menuju kawasan Ancol supaya lebih mudah dan terjangkau. PT Pembangunan Jaya Ancol, Tbk. akan memberikan alokasi lahan kepada MRT Jakarta untuk mengembangkan stasiun dan depo di kawasan tersebut dalam pengerjaan fase kedua dengan rute Bundaran HI ke Ancol Timur. Perluasan wilayah ini akan mendukung perubahan gaya hidup menggunakan transportasi publik dan memberikan manfaat sebesar-besarnya bagi masyarakat Jakarta dan wilayah penyangga,” jelas William Sabandar.
Provinsi DKI Jakarta berupaya mewujudkan sarana transportasi cepat massal atau Mass Rapid Transit (MRT) yang akan menjadi salah satu solusi mengurai kemacetan lalu lintas di Jakarta. Pasca tinjauan Presiden Joko Widodo ke Stasiun MRT Jakarta di Setiabudi pada 23 Februari 2017 lalu, secara garis besar pengerjaan MRT Jakarta sampai saat ini adalah 65 persen. Pengerjaan MRT Jakarta struktur bawah tanah telah selesai 80 persen, sementara struktur layang sendiri telah selesai hingga 50 persen. Upaya percepatan penyelesaian proyek dilakukan agar MRT Jakarta dapat beroperasi pada 1 Maret 2019.
Pada fase pertama, panjang jalur Lebak Bulus - Bundaran HI adalah 16 kilometer dan akan melayani 173.400 penumpang setiap hari melalui 16 set kereta; 14 set kereta operasi dan 2 kereta cadangan. Total tempuh rute ini adalah 30 menit dengan jarak antarkereta 5 menit sekali. Fase kedua Bundaran HI - Ancol Timur sepanjang 13,5 kilometer rencananya akan mulai dibangun pada tahun 2019 dan dapat beroperasi pada tahun 2021. Fase ketiga Cikarang - Balaraja sepanjang 87 kilometer akan mulai dibangun pada tahun 2020. Diharapkan pembangunan di fase ini akan selesai pada tahun 2024 - 2027. MRT mulai dibangun pada tahun 2013 dan membentang sepanjang kurang lebih 110 kilometer dari Utara - Selatan dan Barat - Timur. 
MRT Jakarta adalah terobosan baru bagi transportasi publik di kota ini. Tidak hanya akan meningkatkan mobilitas, MRT Jakarta juga akan memberikan manfaat tambahan, seperti perbaikan kualitas udara dan solusi kemacetan, dengan adanya perubahan gaya hidup masyarakat Jabodetabek yang beralih dari penggunaan kendaraan pribadi ke transportasi publik. </t>
  </si>
  <si>
    <t>PT MRT Jakarta Menyepakati Kerja Sama dengan PT Pembangunan Jaya Ancol, Tbk untuk Pengerjaan Fase Kedua Bundaran HI – An</t>
  </si>
  <si>
    <t>https://pressrelease.kontan.co.id/release/pt-mrt-jakarta-menyepakati-kerja-sama-dengan-pt-pembangunan-jaya-ancol-tbk-untuk-pengerjaan-fase-kedua-bundaran-hi-ancol-timur</t>
  </si>
  <si>
    <t>MRT Jakarta dan GO-JEK Kerja Sama Pengembangan Sistem Pembayaran</t>
  </si>
  <si>
    <t>PT MRT Jakarta dan GO-JEK Indonesia menandatangani nota kesepahaman terkait “Studi Pengembangan Non-farebox Business dan Mobile Payment untuk MRT Jakarta”. Salah satu implementasi dari kerja sama ini, adalah penggunaan sistem pembayaran mobile untuk membeli tiket elektronik bagi pengguna MRT.
Penandatanganan kerja sama dilakukan di Kantor PT MRT Jakarta di Wisma Nusantara, Jakarta Pusat, pada Selasa (22/5). Pihak MRT diwakili oleh Direktur Utama, William P. Sabandar sedangkan dari GO-JEK diwakili Presiden GO-JEK Indonesia, Andre Soelistyo. 
William menjelaskan, dengan fasilitas mobile payment, pengguna MRT Jakarta akan dimudahkan dalam pembayaran tiket elektronik MRT Jakarta. Lebih jauh lagi, sedang dipertimbangkan penerapan sistem pembayaran terpadu antara MRT dengan moda transportasi lainnya.
“Jadi biaya tiket MRT sudah mencakup biaya tiket moda transportasi lainnya, sehingga pengguna dapat berpindah moda enggak perlu beli tiket lagi. Dengan strategi itu diharapkan target penumpang 173.400 orang per hari bisa tercapai,” katanya dalam pernyataan tertulis, Selasa (22/5). Saat ini GO-JEK Indonesia telah memiliki lebih dari 1 juta mitra pengemudi, dengan lebih dari 150.000 mitra usaha, dan 30.000 penyedia jasa di platform GO-JEK. Layanan yang ditawarkan mulai dari transportasi, pengantaran makanan, kurir barang, jasa kebersihan, hingga keperluan pembayaran. GO-JEK. Presiden GO-JEK Indonesia Andre Soelistyo mengungkapkan, dengan keragaman layanan itu, dalam sehari biosa mencatatkan 100 juta transaksi per bulan. Adanya kerja sama dengan MRT ini, GO-JEK melihat sebagai peluang pengembangan produk layanannya.
“GO-JEK melihat inovasi teknologi sebagai sebuah peluang untuk menjangkau lebih banyak lapisan masyarakat. Kolaborasi MRT Jakarta dengan perusahaan on-demand bebasis aplikasi seperti GO-JEK, akan memudahkan masyarakat dalam beraktivitas,” paparnya. Namun lingkup kerja sama ini sebenarnya lebih luas dari sekedar penggunaan sistem pembayaran mobile. Tapi juga meliputi penyiapan konsep penyusunan basis implementasi studi pengembangan non-farebox business dan mobile payment. Baik di area sekitar stasiun dan depo MRT Jakarta, termasuk gedung-gedung terkait yang berada di sekitarnya (Transit Oriented Development). 
Menurut Andre, kerjasama ini menggabungkan kemampuan infrastruktur MRT dengan luasnya jangkauan GO-JEK.</t>
  </si>
  <si>
    <t>https://kumparan.com/@kumparanbisnis/mrt-jakarta-dan-go-jek-kerja-sama-pengembangan-sistem-pembayaran</t>
  </si>
  <si>
    <t>PT MRT Jakarta dan PT Kereta Api Indonesia (Persero) Sepakati Kerja Sama Pengembangan SDM</t>
  </si>
  <si>
    <t>PT MRT Jakarta dan PT Kereta Api Indonesia (Persero) menandatangani Perjanjian Kerja Sama tentang Pengembangan Sumber Daya Manusia dalam bentuk Program Knowledge Sharing. Penandatanganan ini adalah wujud sinergi yang baik untuk meningkatkan kualitas sumber daya manusia yang dimiliki oleh masing-masing perusahaan. Penandatanganan dilakukan langsung oleh Direktur Keuangan dan Administrasi PT MRT Jakarta, Tuhiyat, dan Direktur Sumber Daya Manusia dan Umum PT Kereta Api Indonesia (Persero), R. Ruli Adi di Gedung Jakarta Railway Center, Jakarta Pusat. Perjanjian kerja sama ini meliputi aspek berbagi pengetahuan dan keterampilan dalam bidang perawatan sarana dan prasarana perkeretaapian, serta pelayanan penumpang di stasiun. Masa berlaku perjanjian kerja sama ini selama enam bulan, terhitung sejak tanggal penandatanganan perjanjian.
“Dalam mengoperasikan MRT Jakarta, perusahaan kami diharapkan dapat memberikan pelayanan berstandar internasional yang menjamin keamanan, kenyamanan, dan keandalan penggunanya. Hal tersebut dimulai dengan kesiapan sumber daya manusia yang mumpuni di setiap jenjang,” kata Tuhiyat pagi itu. “Pada saatnya kami beroperasi (Maret 2019), kami membutuhkan sekitar 600-an staf. Kami mengucapkan terima kasih kepada PT KAI atas kerja sama ini, untuk kesediaannya berbagi pengetahuan dan keterampilan tidak saja dalam hal operasi dan pemeliharaan saran dan prasarana, namun juga pelayanan penumpang di stasiun,” ujar ia. “Saat ini, salah satu permasalahan yang dihadapi oleh warga Jakarta adalah transportasi. Harapan kita bersama adalah dengan layanan moda transportasi umum yang lebih baik, jenis transportasi kereta masih jadi primadona. Ini adalah tanggung jawab besar kita bersama,” kata Ruli Adi. “Tanggung jawab ini datang dengan dua konsekuensi, yaitu pertama, meningkatkan kompetensi sumber daya manusia, dan kedua, teknologi perkeretaapian. Kerja sama ini kedua pihak (PT MRT Jakarta dan PT KAI (Persero), akan berbagi pengetahuan dan keterampilan. MRT Jakarta memiliki teknologi baru, dan PT KAI memiliki pengalaman yang mumpuni dalam operasi dan kompetensi sumber daya manusia di bidang perkeretaapian,” lanjut ia. Kedua belah pihak kemudian berharap kegiatan berbagi pengetahuan dan keterampilan dapat segera dilaksanakan dengan menyiapkan mekanisme usulan kerja dan pelaksanaan yang diharapkan. Setelah penandatanganan, kedua belah pihak lalu bertukar cendera mata berupa miniatur kereta. [NAS]</t>
  </si>
  <si>
    <t>http://mrtjakarta.hudiestu.web.id/2018/05/11/pt-mrt-jakarta-dan-pt-kereta-api-indonesia-persero-sepakati-kerja-sama-pengembangan-sdm/</t>
  </si>
  <si>
    <t>Kerja Sama Indonesia- Jepang (JICA): Proyek Pembangunan MRT Jakarta</t>
  </si>
  <si>
    <t>Pada hari Kamis (11/10), Universitas Indonesia bekerja sama dengan Japan International Cooperation Agency (JICA) dan PT. MRT Jakarta melaksanakan kuliah yang terbuka untuk umum di Balai Sidang UI.
Kuliah bertemakan “The Mutual Trust in the Context of MRT Jakarta” ini menghadirkan langsung Dr. William P. Sabandar, Direktur Utama PT. MRT Jakarta sebagai pembicara.
Selain itu, juga hadir Mr. Kawabata Tomoyuki selaku Senior Perwakilan JICA. Kedua pembicara tersebut membahas kerja sama antara Indonesia dengan Jepang berupa proyek pembangunan transportasi publik MRT Jakarta.
MRT Jakarta merupakan proyek pertama di Indonesia yang menggunakan skema three sub level agreement antara Pemerintah Jepang, Pemerintah Pusat RI, Pemerintah Provinsi DKI Jakarta, dan PT. MRT Jakarta. Proyek pembangunan MRT Jakarta ini menunjukkan kapabilitas negara Indonesia sebagai hasil dari kerja sama dengan Jepang yang berawal dari rasa kepercayaan. Proyek MRT ini akan mulai beroperasi pada bulan Maret 2019 dengan rute tahap pertama yang berawal dari stasiun Lebak Bulus sampai dengan stasiun Bundaran HI.
MRT koridor Utara-Selatan fase satu ini akan melewati total 13 stasiun, diantaranya 7 stasiun di atas dan 6 stasiun bawah tanah. William mengatakan bahwa terdapat tiga mandat yang harus dilaksanakan oleh PT. MRT Jakarta, yaitu membangun infrastruktur, mengoperasikan serta merawat fasilitas, dan membangun bisnis transportasi.MRT Jakarta diharapkan dapat menjadi transportasi yang dapat diandalkan oleh masyarakat urban sehingga mampu mengubah gaya hidup mereka. Tidak hanya itu, MRT juga diharapkan dapat menjadi transportasi publik yang menciptakan kesetaraan bagi seluruh warga Jakarta.
Menurut William, pembangunan MRT Jakarta tidak bisa menjadi satu-satunya solusi dari masalah kemacetan di ibu kota. Akan tetapi, harus ada integrasi dalam transportasi publik untuk menjadikan Jakarta sebagai kota yang modern.
Sebagai pelopor dari transportasi publik urban yang modern, PT. MRT Jakarta berharap kalau kedepannya Indonesia tetap melanjutkan kerja sama nya dengan Jepang—melalui JICA—untuk meneruskan pembangunan transportasi publik ke kota-kota besar lain yang ada di Indonesia.</t>
  </si>
  <si>
    <t>https://www.ui.ac.id/berita/kerja-sama-indonesia-jepang-jica-proyek-pembangunan-mrt-jakarta.html</t>
  </si>
  <si>
    <t>TF</t>
  </si>
  <si>
    <t>D1</t>
  </si>
  <si>
    <t>D2</t>
  </si>
  <si>
    <t>D3</t>
  </si>
  <si>
    <t>D4</t>
  </si>
  <si>
    <t>D5</t>
  </si>
  <si>
    <t>Kembang</t>
  </si>
  <si>
    <t>Sumber</t>
  </si>
  <si>
    <t>Daya</t>
  </si>
  <si>
    <t>Manusia</t>
  </si>
  <si>
    <t>MRT</t>
  </si>
  <si>
    <t>Jakarta</t>
  </si>
  <si>
    <t>Gandeng</t>
  </si>
  <si>
    <t>Perusahaan</t>
  </si>
  <si>
    <t>Asal</t>
  </si>
  <si>
    <t>Inggris</t>
  </si>
  <si>
    <t>Jalin</t>
  </si>
  <si>
    <t>Kerja</t>
  </si>
  <si>
    <t>Sama</t>
  </si>
  <si>
    <t>PT</t>
  </si>
  <si>
    <t>KAI</t>
  </si>
  <si>
    <t xml:space="preserve">Crossraill </t>
  </si>
  <si>
    <t>Internatsional</t>
  </si>
  <si>
    <t>UI</t>
  </si>
  <si>
    <t>Teknologi</t>
  </si>
  <si>
    <t>dft</t>
  </si>
  <si>
    <t>idft</t>
  </si>
  <si>
    <t>WTF</t>
  </si>
  <si>
    <t>Wtd</t>
  </si>
  <si>
    <t>Q</t>
  </si>
  <si>
    <t>Q idf</t>
  </si>
  <si>
    <t>Pernya</t>
  </si>
  <si>
    <t xml:space="preserve">x1 = </t>
  </si>
  <si>
    <t>x2=</t>
  </si>
  <si>
    <t>x3=</t>
  </si>
  <si>
    <t>x4=</t>
  </si>
  <si>
    <t>x5=</t>
  </si>
  <si>
    <t>normalisasi</t>
  </si>
  <si>
    <t>Q=</t>
  </si>
  <si>
    <t>hitung cosim</t>
  </si>
  <si>
    <t>cosim(Q,D1) =</t>
  </si>
  <si>
    <t>cosim(Q,D2) =</t>
  </si>
  <si>
    <t>cosim(Q,D3) =</t>
  </si>
  <si>
    <t>cosim(Q,D4) =</t>
  </si>
  <si>
    <t>cosim(Q,D5)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</si>
</sst>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1" xfId="0" applyBorder="1" applyAlignment="1">
      <alignment vertical="top"/>
    </xf>
    <xf numFmtId="0" fontId="0" fillId="0" borderId="1" xfId="0" applyBorder="1"/>
    <xf numFmtId="0" fontId="0" fillId="0" borderId="1" xfId="0" applyBorder="1" applyAlignment="1">
      <alignment wrapText="1"/>
    </xf>
    <xf numFmtId="0" fontId="1" fillId="0" borderId="1" xfId="1" applyBorder="1" applyAlignment="1">
      <alignment vertical="top" wrapText="1"/>
    </xf>
    <xf numFmtId="0" fontId="1" fillId="0" borderId="1" xfId="1" applyBorder="1" applyAlignment="1">
      <alignment vertical="top"/>
    </xf>
    <xf numFmtId="0" fontId="0" fillId="0" borderId="0" xfId="0" applyBorder="1" applyAlignment="1">
      <alignment vertical="top"/>
    </xf>
    <xf numFmtId="0" fontId="0" fillId="0" borderId="0" xfId="0" applyBorder="1"/>
    <xf numFmtId="0" fontId="1" fillId="0" borderId="0" xfId="1" applyAlignment="1">
      <alignment vertical="top"/>
    </xf>
    <xf numFmtId="0" fontId="0" fillId="0" borderId="1" xfId="0" applyBorder="1" applyAlignment="1">
      <alignment vertical="top" wrapText="1"/>
    </xf>
    <xf numFmtId="0" fontId="0" fillId="0" borderId="0" xfId="0" applyBorder="1" applyAlignment="1">
      <alignment wrapText="1"/>
    </xf>
    <xf numFmtId="0" fontId="1" fillId="0" borderId="0" xfId="1" applyBorder="1" applyAlignment="1">
      <alignment vertical="top"/>
    </xf>
    <xf numFmtId="0" fontId="0" fillId="0" borderId="2" xfId="0" applyBorder="1" applyAlignment="1">
      <alignment vertical="top"/>
    </xf>
    <xf numFmtId="0" fontId="0" fillId="0" borderId="2" xfId="0" applyBorder="1" applyAlignment="1">
      <alignment wrapText="1"/>
    </xf>
    <xf numFmtId="0" fontId="1" fillId="0" borderId="1" xfId="1" applyBorder="1" applyAlignment="1">
      <alignment horizontal="center" vertical="top"/>
    </xf>
    <xf numFmtId="0" fontId="2" fillId="0" borderId="0"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0" fillId="0" borderId="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akarta.bisnis.com/read/20190322/77/903372/pt-mrt-jakarta-siapkan-area-ojol-titik-drop-off-400-meter" TargetMode="External"/><Relationship Id="rId13" Type="http://schemas.openxmlformats.org/officeDocument/2006/relationships/hyperlink" Target="https://www.jakartamrt.co.id/2019/04/06/jaga-kenyamanan-penumpang-mrt-jakarta-mulai-gerakan-zero-waste/" TargetMode="External"/><Relationship Id="rId18" Type="http://schemas.openxmlformats.org/officeDocument/2006/relationships/hyperlink" Target="http://www.beritajakarta.id/read/68495/pt-mrt-jakarta-jalin-kerja-sama-pengembangan-sdm" TargetMode="External"/><Relationship Id="rId26" Type="http://schemas.openxmlformats.org/officeDocument/2006/relationships/hyperlink" Target="http://jakarta.tribunnews.com/2019/01/22/mrt-jakarta-kerjasama-dengan-kodam-jaya-amankan-pembangunan-fase-2" TargetMode="External"/><Relationship Id="rId3" Type="http://schemas.openxmlformats.org/officeDocument/2006/relationships/hyperlink" Target="https://www.jakartamrt.co.id/2019/04/03/mrt-jakarta-terapkan-perda-dki-jakarta-nomor-13-tahun-2013/" TargetMode="External"/><Relationship Id="rId21" Type="http://schemas.openxmlformats.org/officeDocument/2006/relationships/hyperlink" Target="https://finance.detik.com/berita-ekonomi-bisnis/d-3209586/siapkan-sdm-kereta-mrt-jakarta-gandeng-monash-university" TargetMode="External"/><Relationship Id="rId7" Type="http://schemas.openxmlformats.org/officeDocument/2006/relationships/hyperlink" Target="https://kumparan.com/jakarta-smart-city/fasilitas-mrt-jakarta-berstandar-internasional" TargetMode="External"/><Relationship Id="rId12" Type="http://schemas.openxmlformats.org/officeDocument/2006/relationships/hyperlink" Target="https://www.jakartamrt.co.id/2019/05/02/pt-mrt-jakarta-dan-crossrail-internasional-ltd-sepakati-kerja-sama-pengembangan-sdm/" TargetMode="External"/><Relationship Id="rId17" Type="http://schemas.openxmlformats.org/officeDocument/2006/relationships/hyperlink" Target="https://www.cnnindonesia.com/ekonomi/20190411114235-92-385282/mrt-jakarta-raih-pendapatan-besar-dari-hak-penamaan-stasiun" TargetMode="External"/><Relationship Id="rId25" Type="http://schemas.openxmlformats.org/officeDocument/2006/relationships/hyperlink" Target="https://metro.tempo.co/read/1091693/mrt-jakarta-kerja-sama-dengan-gojek-pengemudi-untung/full&amp;view=ok" TargetMode="External"/><Relationship Id="rId2" Type="http://schemas.openxmlformats.org/officeDocument/2006/relationships/hyperlink" Target="https://www.jakartamrt.co.id/2019/03/26/masyarakat-mulai-gunakan-mrt-jakarta-ke-tempat-kerja/" TargetMode="External"/><Relationship Id="rId16" Type="http://schemas.openxmlformats.org/officeDocument/2006/relationships/hyperlink" Target="https://mediaindonesia.com/read/detail/233063-kembangkan-sdm-mrt-jakarta-gandeng-perusahaan-asal-inggris" TargetMode="External"/><Relationship Id="rId20" Type="http://schemas.openxmlformats.org/officeDocument/2006/relationships/hyperlink" Target="http://jakarta.tribunnews.com/2018/09/17/mrt-jakarta-dan-ui-kerjasama-kembangkan-sdm-dan-teknologi" TargetMode="External"/><Relationship Id="rId29" Type="http://schemas.openxmlformats.org/officeDocument/2006/relationships/hyperlink" Target="http://mrtjakarta.hudiestu.web.id/2018/05/11/pt-mrt-jakarta-dan-pt-kereta-api-indonesia-persero-sepakati-kerja-sama-pengembangan-sdm/" TargetMode="External"/><Relationship Id="rId1" Type="http://schemas.openxmlformats.org/officeDocument/2006/relationships/hyperlink" Target="https://www.jakartamrt.co.id/2019/04/25/ketua-wantimpres-ri-apresiasi-mrt-jakarta/" TargetMode="External"/><Relationship Id="rId6" Type="http://schemas.openxmlformats.org/officeDocument/2006/relationships/hyperlink" Target="https://www.jakartamrt.co.id/2019/03/29/332-184-orang-gunakan-mrt-jakarta-pada-minggu-pertama-operasi/" TargetMode="External"/><Relationship Id="rId11" Type="http://schemas.openxmlformats.org/officeDocument/2006/relationships/hyperlink" Target="https://megapolitan.kompas.com/read/2019/04/23/17413721/cegah-kesemrawutan-mrt-jakarta-akan-pagari-trotoar-di-lebak-bulus" TargetMode="External"/><Relationship Id="rId24" Type="http://schemas.openxmlformats.org/officeDocument/2006/relationships/hyperlink" Target="https://www.jakartamrt.co.id/2018/07/31/pt-mrt-jakarta-sepakati-kerja-sama-dengan-sejumlah-bumd-dki-jakarta/" TargetMode="External"/><Relationship Id="rId5" Type="http://schemas.openxmlformats.org/officeDocument/2006/relationships/hyperlink" Target="https://www.jakartamrt.co.id/2019/04/01/selama-april-2019-tarif-mrt-jakarta-dipotong-50-persen/" TargetMode="External"/><Relationship Id="rId15" Type="http://schemas.openxmlformats.org/officeDocument/2006/relationships/hyperlink" Target="https://ceknricek.com/a/pt-mrt-jakarta-jalin-kerjasama-dengan-crossrail-internasional-ltd/4377" TargetMode="External"/><Relationship Id="rId23" Type="http://schemas.openxmlformats.org/officeDocument/2006/relationships/hyperlink" Target="https://kai.id/information/full_news/1411-kembangkan-sdm-mrt-jakarta-jalin-kerjasama-dengan-kai" TargetMode="External"/><Relationship Id="rId28" Type="http://schemas.openxmlformats.org/officeDocument/2006/relationships/hyperlink" Target="https://kumparan.com/@kumparanbisnis/mrt-jakarta-dan-go-jek-kerja-sama-pengembangan-sistem-pembayaran" TargetMode="External"/><Relationship Id="rId10" Type="http://schemas.openxmlformats.org/officeDocument/2006/relationships/hyperlink" Target="https://www.cnnindonesia.com/ekonomi/20190410202901-92-385149/mrt-jakarta-klaim-jumlah-penumpang-tembus-92-ribu-per-hari" TargetMode="External"/><Relationship Id="rId19" Type="http://schemas.openxmlformats.org/officeDocument/2006/relationships/hyperlink" Target="https://metro.sindonews.com/read/1278662/171/siapkan-sdm-mrt-jakarta-gandeng-mtr-academy-hong-kong-1517494500" TargetMode="External"/><Relationship Id="rId31" Type="http://schemas.openxmlformats.org/officeDocument/2006/relationships/printerSettings" Target="../printerSettings/printerSettings1.bin"/><Relationship Id="rId4" Type="http://schemas.openxmlformats.org/officeDocument/2006/relationships/hyperlink" Target="https://www.jakartamrt.co.id/2019/04/12/rata-rata-78746-orang-per-hari-gunakan-mrt-jakarta/" TargetMode="External"/><Relationship Id="rId9" Type="http://schemas.openxmlformats.org/officeDocument/2006/relationships/hyperlink" Target="https://www.tagar.id/rute-mrt-jakarta-ada-di-google-maps" TargetMode="External"/><Relationship Id="rId14" Type="http://schemas.openxmlformats.org/officeDocument/2006/relationships/hyperlink" Target="https://www.beritasatu.com/megapolitan/551940/mrt-jakarta-gandeng-crossrail-international" TargetMode="External"/><Relationship Id="rId22" Type="http://schemas.openxmlformats.org/officeDocument/2006/relationships/hyperlink" Target="https://www.msn.com/id-id/berita/nasional/mrt-jakarta-dapat-tawaran-kredit-dari-pemerintah-inggris/ar-AAANtJB" TargetMode="External"/><Relationship Id="rId27" Type="http://schemas.openxmlformats.org/officeDocument/2006/relationships/hyperlink" Target="https://pressrelease.kontan.co.id/release/pt-mrt-jakarta-menyepakati-kerja-sama-dengan-pt-pembangunan-jaya-ancol-tbk-untuk-pengerjaan-fase-kedua-bundaran-hi-ancol-timur" TargetMode="External"/><Relationship Id="rId30" Type="http://schemas.openxmlformats.org/officeDocument/2006/relationships/hyperlink" Target="https://www.ui.ac.id/berita/kerja-sama-indonesia-jepang-jica-proyek-pembangunan-mrt-jakarta.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27" workbookViewId="0">
      <selection activeCell="A29" sqref="A29"/>
    </sheetView>
  </sheetViews>
  <sheetFormatPr defaultRowHeight="71.25" customHeight="1" x14ac:dyDescent="0.25"/>
  <cols>
    <col min="1" max="1" width="118.140625" style="6" bestFit="1" customWidth="1"/>
    <col min="2" max="2" width="105.28515625" style="7" customWidth="1"/>
    <col min="3" max="3" width="165.7109375" style="6" bestFit="1" customWidth="1"/>
    <col min="4" max="16384" width="9.140625" style="7"/>
  </cols>
  <sheetData>
    <row r="1" spans="1:3" ht="15" x14ac:dyDescent="0.25">
      <c r="A1" s="1" t="s">
        <v>0</v>
      </c>
      <c r="B1" s="2" t="s">
        <v>1</v>
      </c>
      <c r="C1" s="1" t="s">
        <v>11</v>
      </c>
    </row>
    <row r="2" spans="1:3" ht="71.25" customHeight="1" x14ac:dyDescent="0.25">
      <c r="A2" s="1" t="s">
        <v>2</v>
      </c>
      <c r="B2" s="3" t="s">
        <v>8</v>
      </c>
      <c r="C2" s="4" t="s">
        <v>19</v>
      </c>
    </row>
    <row r="3" spans="1:3" ht="71.25" customHeight="1" x14ac:dyDescent="0.25">
      <c r="A3" s="1" t="s">
        <v>3</v>
      </c>
      <c r="B3" s="3" t="s">
        <v>9</v>
      </c>
      <c r="C3" s="5" t="s">
        <v>12</v>
      </c>
    </row>
    <row r="4" spans="1:3" ht="71.25" customHeight="1" x14ac:dyDescent="0.25">
      <c r="A4" s="1" t="s">
        <v>4</v>
      </c>
      <c r="B4" s="3" t="s">
        <v>20</v>
      </c>
      <c r="C4" s="5" t="s">
        <v>13</v>
      </c>
    </row>
    <row r="5" spans="1:3" ht="71.25" customHeight="1" x14ac:dyDescent="0.25">
      <c r="A5" s="1" t="s">
        <v>6</v>
      </c>
      <c r="B5" s="3" t="s">
        <v>15</v>
      </c>
      <c r="C5" s="5" t="s">
        <v>16</v>
      </c>
    </row>
    <row r="6" spans="1:3" ht="71.25" customHeight="1" x14ac:dyDescent="0.25">
      <c r="A6" s="1" t="s">
        <v>7</v>
      </c>
      <c r="B6" s="3" t="s">
        <v>17</v>
      </c>
      <c r="C6" s="5" t="s">
        <v>18</v>
      </c>
    </row>
    <row r="7" spans="1:3" ht="71.25" customHeight="1" x14ac:dyDescent="0.25">
      <c r="A7" s="1" t="s">
        <v>5</v>
      </c>
      <c r="B7" s="3" t="s">
        <v>10</v>
      </c>
      <c r="C7" s="5" t="s">
        <v>14</v>
      </c>
    </row>
    <row r="8" spans="1:3" ht="71.25" customHeight="1" x14ac:dyDescent="0.25">
      <c r="A8" s="1" t="s">
        <v>21</v>
      </c>
      <c r="B8" s="3" t="s">
        <v>22</v>
      </c>
      <c r="C8" s="5" t="s">
        <v>23</v>
      </c>
    </row>
    <row r="9" spans="1:3" ht="71.25" customHeight="1" x14ac:dyDescent="0.25">
      <c r="A9" s="1" t="s">
        <v>37</v>
      </c>
      <c r="B9" s="3" t="s">
        <v>38</v>
      </c>
      <c r="C9" s="5" t="s">
        <v>39</v>
      </c>
    </row>
    <row r="10" spans="1:3" ht="71.25" customHeight="1" x14ac:dyDescent="0.25">
      <c r="A10" s="1" t="s">
        <v>47</v>
      </c>
      <c r="B10" s="3" t="s">
        <v>48</v>
      </c>
      <c r="C10" s="5" t="s">
        <v>49</v>
      </c>
    </row>
    <row r="11" spans="1:3" ht="71.25" customHeight="1" x14ac:dyDescent="0.25">
      <c r="A11" s="1" t="s">
        <v>44</v>
      </c>
      <c r="B11" s="3" t="s">
        <v>45</v>
      </c>
      <c r="C11" s="5" t="s">
        <v>46</v>
      </c>
    </row>
    <row r="12" spans="1:3" ht="71.25" customHeight="1" x14ac:dyDescent="0.25">
      <c r="A12" s="1" t="s">
        <v>50</v>
      </c>
      <c r="B12" s="3" t="s">
        <v>51</v>
      </c>
      <c r="C12" s="5" t="s">
        <v>52</v>
      </c>
    </row>
    <row r="13" spans="1:3" ht="71.25" customHeight="1" x14ac:dyDescent="0.25">
      <c r="A13" s="1" t="s">
        <v>57</v>
      </c>
      <c r="B13" s="3" t="s">
        <v>58</v>
      </c>
      <c r="C13" s="5" t="s">
        <v>59</v>
      </c>
    </row>
    <row r="14" spans="1:3" ht="71.25" customHeight="1" x14ac:dyDescent="0.25">
      <c r="A14" s="1" t="s">
        <v>54</v>
      </c>
      <c r="B14" s="3" t="s">
        <v>55</v>
      </c>
      <c r="C14" s="5" t="s">
        <v>56</v>
      </c>
    </row>
    <row r="15" spans="1:3" ht="71.25" customHeight="1" x14ac:dyDescent="0.25">
      <c r="A15" s="1" t="s">
        <v>65</v>
      </c>
      <c r="B15" s="3" t="s">
        <v>66</v>
      </c>
      <c r="C15" s="5" t="s">
        <v>67</v>
      </c>
    </row>
    <row r="16" spans="1:3" ht="71.25" customHeight="1" x14ac:dyDescent="0.25">
      <c r="A16" s="1" t="s">
        <v>68</v>
      </c>
      <c r="B16" s="3" t="s">
        <v>69</v>
      </c>
      <c r="C16" s="5" t="s">
        <v>70</v>
      </c>
    </row>
    <row r="17" spans="1:3" ht="71.25" customHeight="1" x14ac:dyDescent="0.25">
      <c r="A17" s="1" t="s">
        <v>63</v>
      </c>
      <c r="B17" s="3" t="s">
        <v>64</v>
      </c>
      <c r="C17" s="5" t="s">
        <v>71</v>
      </c>
    </row>
    <row r="18" spans="1:3" ht="71.25" customHeight="1" x14ac:dyDescent="0.25">
      <c r="A18" s="9" t="s">
        <v>60</v>
      </c>
      <c r="B18" s="3" t="s">
        <v>61</v>
      </c>
      <c r="C18" s="5" t="s">
        <v>62</v>
      </c>
    </row>
    <row r="19" spans="1:3" ht="71.25" customHeight="1" x14ac:dyDescent="0.25">
      <c r="A19" s="1" t="s">
        <v>27</v>
      </c>
      <c r="B19" s="3" t="s">
        <v>40</v>
      </c>
      <c r="C19" s="5" t="s">
        <v>28</v>
      </c>
    </row>
    <row r="20" spans="1:3" ht="71.25" customHeight="1" x14ac:dyDescent="0.25">
      <c r="A20" s="1" t="s">
        <v>29</v>
      </c>
      <c r="B20" s="3" t="s">
        <v>31</v>
      </c>
      <c r="C20" s="5" t="s">
        <v>30</v>
      </c>
    </row>
    <row r="21" spans="1:3" ht="71.25" customHeight="1" x14ac:dyDescent="0.25">
      <c r="A21" s="1" t="s">
        <v>32</v>
      </c>
      <c r="B21" s="3" t="s">
        <v>34</v>
      </c>
      <c r="C21" s="5" t="s">
        <v>33</v>
      </c>
    </row>
    <row r="22" spans="1:3" ht="71.25" customHeight="1" x14ac:dyDescent="0.25">
      <c r="A22" s="1" t="s">
        <v>41</v>
      </c>
      <c r="B22" s="3" t="s">
        <v>42</v>
      </c>
      <c r="C22" s="5" t="s">
        <v>43</v>
      </c>
    </row>
    <row r="23" spans="1:3" ht="71.25" customHeight="1" x14ac:dyDescent="0.25">
      <c r="A23" s="1" t="s">
        <v>35</v>
      </c>
      <c r="B23" s="3" t="s">
        <v>36</v>
      </c>
      <c r="C23" s="5" t="s">
        <v>53</v>
      </c>
    </row>
    <row r="24" spans="1:3" ht="71.25" customHeight="1" x14ac:dyDescent="0.25">
      <c r="A24" s="1" t="s">
        <v>72</v>
      </c>
      <c r="B24" s="3" t="s">
        <v>73</v>
      </c>
      <c r="C24" s="5" t="s">
        <v>74</v>
      </c>
    </row>
    <row r="25" spans="1:3" ht="71.25" customHeight="1" x14ac:dyDescent="0.25">
      <c r="A25" s="1" t="s">
        <v>24</v>
      </c>
      <c r="B25" s="3" t="s">
        <v>26</v>
      </c>
      <c r="C25" s="5" t="s">
        <v>25</v>
      </c>
    </row>
    <row r="26" spans="1:3" ht="71.25" customHeight="1" x14ac:dyDescent="0.25">
      <c r="A26" s="1" t="s">
        <v>75</v>
      </c>
      <c r="B26" s="3" t="s">
        <v>76</v>
      </c>
      <c r="C26" s="5" t="s">
        <v>77</v>
      </c>
    </row>
    <row r="27" spans="1:3" ht="71.25" customHeight="1" x14ac:dyDescent="0.25">
      <c r="A27" s="9" t="s">
        <v>78</v>
      </c>
      <c r="B27" s="3" t="s">
        <v>79</v>
      </c>
      <c r="C27" s="5" t="s">
        <v>80</v>
      </c>
    </row>
    <row r="28" spans="1:3" ht="71.25" customHeight="1" x14ac:dyDescent="0.25">
      <c r="A28" s="1" t="s">
        <v>82</v>
      </c>
      <c r="B28" s="9" t="s">
        <v>81</v>
      </c>
      <c r="C28" s="14" t="s">
        <v>83</v>
      </c>
    </row>
    <row r="29" spans="1:3" ht="71.25" customHeight="1" x14ac:dyDescent="0.25">
      <c r="A29" s="1" t="s">
        <v>84</v>
      </c>
      <c r="B29" s="3" t="s">
        <v>85</v>
      </c>
      <c r="C29" s="5" t="s">
        <v>86</v>
      </c>
    </row>
    <row r="30" spans="1:3" ht="71.25" customHeight="1" x14ac:dyDescent="0.25">
      <c r="A30" s="1" t="s">
        <v>87</v>
      </c>
      <c r="B30" s="3" t="s">
        <v>88</v>
      </c>
      <c r="C30" s="5" t="s">
        <v>89</v>
      </c>
    </row>
    <row r="31" spans="1:3" ht="71.25" customHeight="1" x14ac:dyDescent="0.25">
      <c r="A31" s="1" t="s">
        <v>90</v>
      </c>
      <c r="B31" s="3" t="s">
        <v>91</v>
      </c>
      <c r="C31" s="5" t="s">
        <v>92</v>
      </c>
    </row>
    <row r="32" spans="1:3" ht="71.25" customHeight="1" x14ac:dyDescent="0.25">
      <c r="B32" s="10"/>
      <c r="C32" s="11"/>
    </row>
    <row r="33" spans="1:3" ht="71.25" customHeight="1" x14ac:dyDescent="0.25">
      <c r="A33" s="12"/>
      <c r="B33" s="13"/>
      <c r="C33" s="8"/>
    </row>
    <row r="35" spans="1:3" ht="71.25" customHeight="1" x14ac:dyDescent="0.25">
      <c r="B35" s="10"/>
      <c r="C35" s="11"/>
    </row>
  </sheetData>
  <hyperlinks>
    <hyperlink ref="C3" r:id="rId1"/>
    <hyperlink ref="C4" r:id="rId2"/>
    <hyperlink ref="C7" r:id="rId3"/>
    <hyperlink ref="C5" r:id="rId4"/>
    <hyperlink ref="C6" r:id="rId5"/>
    <hyperlink ref="C2" r:id="rId6"/>
    <hyperlink ref="C8" r:id="rId7"/>
    <hyperlink ref="C25" r:id="rId8"/>
    <hyperlink ref="C19" r:id="rId9"/>
    <hyperlink ref="C20" r:id="rId10"/>
    <hyperlink ref="C21" r:id="rId11"/>
    <hyperlink ref="C9" r:id="rId12"/>
    <hyperlink ref="C22" r:id="rId13"/>
    <hyperlink ref="C11" r:id="rId14"/>
    <hyperlink ref="C10" r:id="rId15"/>
    <hyperlink ref="C12" r:id="rId16"/>
    <hyperlink ref="C23" r:id="rId17"/>
    <hyperlink ref="C14" r:id="rId18" location=".XM1FV-gzbIU"/>
    <hyperlink ref="C13" r:id="rId19"/>
    <hyperlink ref="C18" r:id="rId20"/>
    <hyperlink ref="C15" r:id="rId21"/>
    <hyperlink ref="C16" r:id="rId22"/>
    <hyperlink ref="C17" r:id="rId23"/>
    <hyperlink ref="C24" r:id="rId24"/>
    <hyperlink ref="C26" r:id="rId25"/>
    <hyperlink ref="C27" r:id="rId26"/>
    <hyperlink ref="C28" r:id="rId27"/>
    <hyperlink ref="C29" r:id="rId28"/>
    <hyperlink ref="C30" r:id="rId29"/>
    <hyperlink ref="C31" r:id="rId30"/>
  </hyperlinks>
  <pageMargins left="0.7" right="0.7" top="0.75" bottom="0.75" header="0.3" footer="0.3"/>
  <pageSetup orientation="portrait"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50"/>
  <sheetViews>
    <sheetView tabSelected="1" topLeftCell="N38" workbookViewId="0">
      <selection activeCell="W50" sqref="W50"/>
    </sheetView>
  </sheetViews>
  <sheetFormatPr defaultRowHeight="15" x14ac:dyDescent="0.25"/>
  <cols>
    <col min="1" max="1" width="13.85546875" customWidth="1"/>
    <col min="10" max="10" width="13.7109375" customWidth="1"/>
    <col min="12" max="12" width="16.140625" customWidth="1"/>
    <col min="20" max="20" width="15.7109375" customWidth="1"/>
  </cols>
  <sheetData>
    <row r="2" spans="1:17" ht="15.75" x14ac:dyDescent="0.25">
      <c r="A2" s="17" t="s">
        <v>93</v>
      </c>
      <c r="B2" s="17" t="s">
        <v>94</v>
      </c>
      <c r="C2" s="17" t="s">
        <v>95</v>
      </c>
      <c r="D2" s="17" t="s">
        <v>96</v>
      </c>
      <c r="E2" s="17" t="s">
        <v>97</v>
      </c>
      <c r="F2" s="17" t="s">
        <v>98</v>
      </c>
      <c r="G2" s="16" t="s">
        <v>122</v>
      </c>
      <c r="H2" s="16" t="s">
        <v>118</v>
      </c>
      <c r="I2" s="16" t="s">
        <v>119</v>
      </c>
      <c r="J2" s="16" t="s">
        <v>123</v>
      </c>
      <c r="K2" s="15"/>
      <c r="L2" s="15" t="s">
        <v>120</v>
      </c>
      <c r="M2" s="15" t="s">
        <v>94</v>
      </c>
      <c r="N2" s="15" t="s">
        <v>95</v>
      </c>
      <c r="O2" s="15" t="s">
        <v>96</v>
      </c>
      <c r="P2" s="15" t="s">
        <v>97</v>
      </c>
      <c r="Q2" s="15" t="s">
        <v>98</v>
      </c>
    </row>
    <row r="3" spans="1:17" ht="15.75" x14ac:dyDescent="0.25">
      <c r="A3" s="17" t="s">
        <v>99</v>
      </c>
      <c r="B3" s="17">
        <v>1</v>
      </c>
      <c r="C3" s="17">
        <v>1</v>
      </c>
      <c r="D3" s="17"/>
      <c r="E3" s="17">
        <v>1</v>
      </c>
      <c r="F3" s="17">
        <v>1</v>
      </c>
      <c r="G3" s="16">
        <v>0</v>
      </c>
      <c r="H3" s="2">
        <v>4</v>
      </c>
      <c r="I3" s="2">
        <f>LOG(5/H3)</f>
        <v>9.691001300805642E-2</v>
      </c>
      <c r="J3" s="16">
        <v>0</v>
      </c>
      <c r="K3" s="15"/>
      <c r="L3" s="17" t="s">
        <v>99</v>
      </c>
      <c r="M3" s="2">
        <f t="shared" ref="M3:N8" si="0">1+LOG(B3)</f>
        <v>1</v>
      </c>
      <c r="N3" s="2">
        <f t="shared" si="0"/>
        <v>1</v>
      </c>
      <c r="O3" s="2">
        <v>0</v>
      </c>
      <c r="P3" s="2">
        <f t="shared" ref="P3:Q8" si="1">1+LOG(E3)</f>
        <v>1</v>
      </c>
      <c r="Q3" s="2">
        <f t="shared" si="1"/>
        <v>1</v>
      </c>
    </row>
    <row r="4" spans="1:17" ht="15.75" x14ac:dyDescent="0.25">
      <c r="A4" s="17" t="s">
        <v>100</v>
      </c>
      <c r="B4" s="17">
        <v>1</v>
      </c>
      <c r="C4" s="17">
        <v>1</v>
      </c>
      <c r="D4" s="17"/>
      <c r="E4" s="17">
        <v>1</v>
      </c>
      <c r="F4" s="17">
        <v>1</v>
      </c>
      <c r="G4" s="16">
        <v>0</v>
      </c>
      <c r="H4" s="2">
        <v>4</v>
      </c>
      <c r="I4" s="2">
        <f t="shared" ref="I4:I21" si="2">LOG(5/H4)</f>
        <v>9.691001300805642E-2</v>
      </c>
      <c r="J4" s="16">
        <v>0</v>
      </c>
      <c r="K4" s="15"/>
      <c r="L4" s="17" t="s">
        <v>100</v>
      </c>
      <c r="M4" s="2">
        <f t="shared" si="0"/>
        <v>1</v>
      </c>
      <c r="N4" s="2">
        <f t="shared" si="0"/>
        <v>1</v>
      </c>
      <c r="O4" s="2">
        <v>0</v>
      </c>
      <c r="P4" s="2">
        <f t="shared" si="1"/>
        <v>1</v>
      </c>
      <c r="Q4" s="2">
        <f t="shared" si="1"/>
        <v>1</v>
      </c>
    </row>
    <row r="5" spans="1:17" ht="15.75" x14ac:dyDescent="0.25">
      <c r="A5" s="17" t="s">
        <v>101</v>
      </c>
      <c r="B5" s="17">
        <v>1</v>
      </c>
      <c r="C5" s="17">
        <v>1</v>
      </c>
      <c r="D5" s="17"/>
      <c r="E5" s="17">
        <v>1</v>
      </c>
      <c r="F5" s="17">
        <v>1</v>
      </c>
      <c r="G5" s="16">
        <v>0</v>
      </c>
      <c r="H5" s="2">
        <v>4</v>
      </c>
      <c r="I5" s="2">
        <f t="shared" si="2"/>
        <v>9.691001300805642E-2</v>
      </c>
      <c r="J5" s="16">
        <v>0</v>
      </c>
      <c r="K5" s="15"/>
      <c r="L5" s="17" t="s">
        <v>101</v>
      </c>
      <c r="M5" s="2">
        <f t="shared" si="0"/>
        <v>1</v>
      </c>
      <c r="N5" s="2">
        <f t="shared" si="0"/>
        <v>1</v>
      </c>
      <c r="O5" s="2">
        <v>0</v>
      </c>
      <c r="P5" s="2">
        <f t="shared" si="1"/>
        <v>1</v>
      </c>
      <c r="Q5" s="2">
        <f t="shared" si="1"/>
        <v>1</v>
      </c>
    </row>
    <row r="6" spans="1:17" ht="15.75" x14ac:dyDescent="0.25">
      <c r="A6" s="17" t="s">
        <v>102</v>
      </c>
      <c r="B6" s="17">
        <v>1</v>
      </c>
      <c r="C6" s="17">
        <v>1</v>
      </c>
      <c r="D6" s="17"/>
      <c r="E6" s="17">
        <v>1</v>
      </c>
      <c r="F6" s="17">
        <v>1</v>
      </c>
      <c r="G6" s="16">
        <v>0</v>
      </c>
      <c r="H6" s="2">
        <v>4</v>
      </c>
      <c r="I6" s="2">
        <f t="shared" si="2"/>
        <v>9.691001300805642E-2</v>
      </c>
      <c r="J6" s="16">
        <v>0</v>
      </c>
      <c r="K6" s="15"/>
      <c r="L6" s="17" t="s">
        <v>102</v>
      </c>
      <c r="M6" s="2">
        <f t="shared" si="0"/>
        <v>1</v>
      </c>
      <c r="N6" s="2">
        <f t="shared" si="0"/>
        <v>1</v>
      </c>
      <c r="O6" s="2">
        <v>0</v>
      </c>
      <c r="P6" s="2">
        <f t="shared" si="1"/>
        <v>1</v>
      </c>
      <c r="Q6" s="2">
        <f t="shared" si="1"/>
        <v>1</v>
      </c>
    </row>
    <row r="7" spans="1:17" ht="15.75" x14ac:dyDescent="0.25">
      <c r="A7" s="17" t="s">
        <v>103</v>
      </c>
      <c r="B7" s="17">
        <v>1</v>
      </c>
      <c r="C7" s="17">
        <v>1</v>
      </c>
      <c r="D7" s="17">
        <v>1</v>
      </c>
      <c r="E7" s="17">
        <v>1</v>
      </c>
      <c r="F7" s="17">
        <v>1</v>
      </c>
      <c r="G7" s="16">
        <v>0</v>
      </c>
      <c r="H7" s="2">
        <v>5</v>
      </c>
      <c r="I7" s="2">
        <f t="shared" si="2"/>
        <v>0</v>
      </c>
      <c r="J7" s="16">
        <v>0</v>
      </c>
      <c r="K7" s="15"/>
      <c r="L7" s="17" t="s">
        <v>103</v>
      </c>
      <c r="M7" s="2">
        <f t="shared" si="0"/>
        <v>1</v>
      </c>
      <c r="N7" s="2">
        <f t="shared" si="0"/>
        <v>1</v>
      </c>
      <c r="O7" s="2">
        <f>1+LOG(D7)</f>
        <v>1</v>
      </c>
      <c r="P7" s="2">
        <f t="shared" si="1"/>
        <v>1</v>
      </c>
      <c r="Q7" s="2">
        <f t="shared" si="1"/>
        <v>1</v>
      </c>
    </row>
    <row r="8" spans="1:17" ht="15.75" x14ac:dyDescent="0.25">
      <c r="A8" s="17" t="s">
        <v>104</v>
      </c>
      <c r="B8" s="17">
        <v>1</v>
      </c>
      <c r="C8" s="17">
        <v>1</v>
      </c>
      <c r="D8" s="17">
        <v>1</v>
      </c>
      <c r="E8" s="17">
        <v>1</v>
      </c>
      <c r="F8" s="17">
        <v>1</v>
      </c>
      <c r="G8" s="16">
        <v>0</v>
      </c>
      <c r="H8" s="2">
        <v>5</v>
      </c>
      <c r="I8" s="2">
        <f t="shared" si="2"/>
        <v>0</v>
      </c>
      <c r="J8" s="16">
        <v>0</v>
      </c>
      <c r="K8" s="15"/>
      <c r="L8" s="17" t="s">
        <v>104</v>
      </c>
      <c r="M8" s="2">
        <f t="shared" si="0"/>
        <v>1</v>
      </c>
      <c r="N8" s="2">
        <f t="shared" si="0"/>
        <v>1</v>
      </c>
      <c r="O8" s="2">
        <f>1+LOG(D8)</f>
        <v>1</v>
      </c>
      <c r="P8" s="2">
        <f t="shared" si="1"/>
        <v>1</v>
      </c>
      <c r="Q8" s="2">
        <f t="shared" si="1"/>
        <v>1</v>
      </c>
    </row>
    <row r="9" spans="1:17" ht="15.75" x14ac:dyDescent="0.25">
      <c r="A9" s="17" t="s">
        <v>105</v>
      </c>
      <c r="B9" s="17">
        <v>1</v>
      </c>
      <c r="C9" s="17"/>
      <c r="D9" s="17"/>
      <c r="E9" s="17"/>
      <c r="F9" s="17"/>
      <c r="G9" s="16">
        <v>0</v>
      </c>
      <c r="H9" s="2">
        <v>1</v>
      </c>
      <c r="I9" s="2">
        <f t="shared" si="2"/>
        <v>0.69897000433601886</v>
      </c>
      <c r="J9" s="16">
        <v>0</v>
      </c>
      <c r="K9" s="15"/>
      <c r="L9" s="17" t="s">
        <v>105</v>
      </c>
      <c r="M9" s="2">
        <f>1+LOG(B9)</f>
        <v>1</v>
      </c>
      <c r="N9" s="2">
        <v>0</v>
      </c>
      <c r="O9" s="2">
        <v>0</v>
      </c>
      <c r="P9" s="2">
        <v>0</v>
      </c>
      <c r="Q9" s="2">
        <v>0</v>
      </c>
    </row>
    <row r="10" spans="1:17" ht="15.75" x14ac:dyDescent="0.25">
      <c r="A10" s="17" t="s">
        <v>106</v>
      </c>
      <c r="B10" s="17">
        <v>1</v>
      </c>
      <c r="C10" s="17"/>
      <c r="D10" s="17"/>
      <c r="E10" s="17"/>
      <c r="F10" s="17"/>
      <c r="G10" s="16">
        <v>0</v>
      </c>
      <c r="H10" s="2">
        <v>1</v>
      </c>
      <c r="I10" s="2">
        <f t="shared" si="2"/>
        <v>0.69897000433601886</v>
      </c>
      <c r="J10" s="16">
        <v>0</v>
      </c>
      <c r="K10" s="15"/>
      <c r="L10" s="17" t="s">
        <v>106</v>
      </c>
      <c r="M10" s="2">
        <f>1+LOG(B10)</f>
        <v>1</v>
      </c>
      <c r="N10" s="2">
        <v>0</v>
      </c>
      <c r="O10" s="2">
        <v>0</v>
      </c>
      <c r="P10" s="2">
        <v>0</v>
      </c>
      <c r="Q10" s="2">
        <v>0</v>
      </c>
    </row>
    <row r="11" spans="1:17" ht="15.75" x14ac:dyDescent="0.25">
      <c r="A11" s="17" t="s">
        <v>107</v>
      </c>
      <c r="B11" s="17">
        <v>1</v>
      </c>
      <c r="C11" s="17"/>
      <c r="D11" s="17"/>
      <c r="E11" s="17"/>
      <c r="F11" s="17"/>
      <c r="G11" s="16">
        <v>0</v>
      </c>
      <c r="H11" s="2">
        <v>1</v>
      </c>
      <c r="I11" s="2">
        <f t="shared" si="2"/>
        <v>0.69897000433601886</v>
      </c>
      <c r="J11" s="16">
        <v>0</v>
      </c>
      <c r="K11" s="15"/>
      <c r="L11" s="17" t="s">
        <v>107</v>
      </c>
      <c r="M11" s="2">
        <f>1+LOG(B11)</f>
        <v>1</v>
      </c>
      <c r="N11" s="2">
        <v>0</v>
      </c>
      <c r="O11" s="2">
        <v>0</v>
      </c>
      <c r="P11" s="2">
        <v>0</v>
      </c>
      <c r="Q11" s="2">
        <v>0</v>
      </c>
    </row>
    <row r="12" spans="1:17" ht="15.75" x14ac:dyDescent="0.25">
      <c r="A12" s="17" t="s">
        <v>108</v>
      </c>
      <c r="B12" s="17">
        <v>1</v>
      </c>
      <c r="C12" s="17"/>
      <c r="D12" s="17"/>
      <c r="E12" s="17"/>
      <c r="F12" s="17"/>
      <c r="G12" s="16">
        <v>0</v>
      </c>
      <c r="H12" s="2">
        <v>1</v>
      </c>
      <c r="I12" s="2">
        <f t="shared" si="2"/>
        <v>0.69897000433601886</v>
      </c>
      <c r="J12" s="16">
        <v>0</v>
      </c>
      <c r="K12" s="15"/>
      <c r="L12" s="17" t="s">
        <v>108</v>
      </c>
      <c r="M12" s="2">
        <f>1+LOG(B12)</f>
        <v>1</v>
      </c>
      <c r="N12" s="2">
        <v>0</v>
      </c>
      <c r="O12" s="2">
        <v>0</v>
      </c>
      <c r="P12" s="2">
        <v>0</v>
      </c>
      <c r="Q12" s="2">
        <v>0</v>
      </c>
    </row>
    <row r="13" spans="1:17" ht="15.75" x14ac:dyDescent="0.25">
      <c r="A13" s="17" t="s">
        <v>109</v>
      </c>
      <c r="B13" s="17"/>
      <c r="C13" s="17">
        <v>1</v>
      </c>
      <c r="D13" s="17">
        <v>1</v>
      </c>
      <c r="E13" s="17"/>
      <c r="F13" s="17">
        <v>1</v>
      </c>
      <c r="G13" s="16">
        <v>0</v>
      </c>
      <c r="H13" s="2">
        <v>3</v>
      </c>
      <c r="I13" s="2">
        <f t="shared" si="2"/>
        <v>0.22184874961635639</v>
      </c>
      <c r="J13" s="16">
        <v>0</v>
      </c>
      <c r="K13" s="15"/>
      <c r="L13" s="17" t="s">
        <v>109</v>
      </c>
      <c r="M13" s="2">
        <v>0</v>
      </c>
      <c r="N13" s="2">
        <f t="shared" ref="N13:O15" si="3">1+LOG(C13)</f>
        <v>1</v>
      </c>
      <c r="O13" s="2">
        <f t="shared" si="3"/>
        <v>1</v>
      </c>
      <c r="P13" s="2">
        <v>0</v>
      </c>
      <c r="Q13" s="2">
        <f>1+LOG(F13)</f>
        <v>1</v>
      </c>
    </row>
    <row r="14" spans="1:17" ht="15.75" x14ac:dyDescent="0.25">
      <c r="A14" s="17" t="s">
        <v>110</v>
      </c>
      <c r="B14" s="17"/>
      <c r="C14" s="17">
        <v>1</v>
      </c>
      <c r="D14" s="17">
        <v>1</v>
      </c>
      <c r="E14" s="17">
        <v>1</v>
      </c>
      <c r="F14" s="17">
        <v>1</v>
      </c>
      <c r="G14" s="18">
        <v>1</v>
      </c>
      <c r="H14" s="2">
        <v>4</v>
      </c>
      <c r="I14" s="2">
        <f>LOG(5/H14)</f>
        <v>9.691001300805642E-2</v>
      </c>
      <c r="J14" s="2">
        <f>LOG(5/H14)</f>
        <v>9.691001300805642E-2</v>
      </c>
      <c r="K14" s="7"/>
      <c r="L14" s="17" t="s">
        <v>110</v>
      </c>
      <c r="M14" s="2">
        <v>0</v>
      </c>
      <c r="N14" s="2">
        <f t="shared" si="3"/>
        <v>1</v>
      </c>
      <c r="O14" s="2">
        <f t="shared" si="3"/>
        <v>1</v>
      </c>
      <c r="P14" s="2">
        <f>1+LOG(E14)</f>
        <v>1</v>
      </c>
      <c r="Q14" s="2">
        <f>1+LOG(F14)</f>
        <v>1</v>
      </c>
    </row>
    <row r="15" spans="1:17" ht="15.75" x14ac:dyDescent="0.25">
      <c r="A15" s="17" t="s">
        <v>111</v>
      </c>
      <c r="B15" s="17"/>
      <c r="C15" s="17">
        <v>1</v>
      </c>
      <c r="D15" s="17">
        <v>1</v>
      </c>
      <c r="E15" s="17">
        <v>1</v>
      </c>
      <c r="F15" s="17">
        <v>1</v>
      </c>
      <c r="G15" s="18">
        <v>1</v>
      </c>
      <c r="H15" s="2">
        <v>4</v>
      </c>
      <c r="I15" s="2">
        <f t="shared" si="2"/>
        <v>9.691001300805642E-2</v>
      </c>
      <c r="J15" s="2">
        <f>LOG(5/H14)</f>
        <v>9.691001300805642E-2</v>
      </c>
      <c r="K15" s="7"/>
      <c r="L15" s="17" t="s">
        <v>111</v>
      </c>
      <c r="M15" s="2">
        <v>0</v>
      </c>
      <c r="N15" s="2">
        <f t="shared" si="3"/>
        <v>1</v>
      </c>
      <c r="O15" s="2">
        <f t="shared" si="3"/>
        <v>1</v>
      </c>
      <c r="P15" s="2">
        <f>1+LOG(E15)</f>
        <v>1</v>
      </c>
      <c r="Q15" s="2">
        <f>1+LOG(F15)</f>
        <v>1</v>
      </c>
    </row>
    <row r="16" spans="1:17" ht="15.75" x14ac:dyDescent="0.25">
      <c r="A16" s="17" t="s">
        <v>112</v>
      </c>
      <c r="B16" s="17"/>
      <c r="C16" s="17"/>
      <c r="D16" s="17">
        <v>1</v>
      </c>
      <c r="E16" s="17"/>
      <c r="F16" s="17">
        <v>1</v>
      </c>
      <c r="G16" s="16">
        <v>0</v>
      </c>
      <c r="H16" s="2">
        <v>2</v>
      </c>
      <c r="I16" s="2">
        <f t="shared" si="2"/>
        <v>0.3979400086720376</v>
      </c>
      <c r="J16" s="16">
        <v>0</v>
      </c>
      <c r="K16" s="15"/>
      <c r="L16" s="17" t="s">
        <v>112</v>
      </c>
      <c r="M16" s="2">
        <v>0</v>
      </c>
      <c r="N16" s="2">
        <v>0</v>
      </c>
      <c r="O16" s="2">
        <f>1+LOG(D16)</f>
        <v>1</v>
      </c>
      <c r="P16" s="2">
        <v>0</v>
      </c>
      <c r="Q16" s="2">
        <f>1+LOG(F16)</f>
        <v>1</v>
      </c>
    </row>
    <row r="17" spans="1:26" ht="15.75" x14ac:dyDescent="0.25">
      <c r="A17" s="17" t="s">
        <v>113</v>
      </c>
      <c r="B17" s="17"/>
      <c r="C17" s="17">
        <v>1</v>
      </c>
      <c r="D17" s="17"/>
      <c r="E17" s="17"/>
      <c r="F17" s="17"/>
      <c r="G17" s="16">
        <v>0</v>
      </c>
      <c r="H17" s="2">
        <v>1</v>
      </c>
      <c r="I17" s="2">
        <f t="shared" si="2"/>
        <v>0.69897000433601886</v>
      </c>
      <c r="J17" s="16">
        <v>0</v>
      </c>
      <c r="K17" s="15"/>
      <c r="L17" s="17" t="s">
        <v>113</v>
      </c>
      <c r="M17" s="2">
        <v>0</v>
      </c>
      <c r="N17" s="2">
        <f>1+LOG(C17)</f>
        <v>1</v>
      </c>
      <c r="O17" s="2">
        <v>0</v>
      </c>
      <c r="P17" s="2">
        <v>0</v>
      </c>
      <c r="Q17" s="2">
        <v>0</v>
      </c>
    </row>
    <row r="18" spans="1:26" ht="15.75" x14ac:dyDescent="0.25">
      <c r="A18" s="17" t="s">
        <v>114</v>
      </c>
      <c r="B18" s="17"/>
      <c r="C18" s="17"/>
      <c r="D18" s="17">
        <v>1</v>
      </c>
      <c r="E18" s="17"/>
      <c r="F18" s="17"/>
      <c r="G18" s="16">
        <v>0</v>
      </c>
      <c r="H18" s="2">
        <v>1</v>
      </c>
      <c r="I18" s="2">
        <f t="shared" si="2"/>
        <v>0.69897000433601886</v>
      </c>
      <c r="J18" s="16">
        <v>0</v>
      </c>
      <c r="K18" s="15"/>
      <c r="L18" s="17" t="s">
        <v>114</v>
      </c>
      <c r="M18" s="2">
        <v>0</v>
      </c>
      <c r="N18" s="2">
        <v>0</v>
      </c>
      <c r="O18" s="2">
        <f>1+LOG(D18)</f>
        <v>1</v>
      </c>
      <c r="P18" s="2">
        <v>0</v>
      </c>
      <c r="Q18" s="2">
        <v>0</v>
      </c>
    </row>
    <row r="19" spans="1:26" ht="15.75" x14ac:dyDescent="0.25">
      <c r="A19" s="17" t="s">
        <v>115</v>
      </c>
      <c r="B19" s="17"/>
      <c r="C19" s="17"/>
      <c r="D19" s="17">
        <v>1</v>
      </c>
      <c r="E19" s="17"/>
      <c r="F19" s="17"/>
      <c r="G19" s="16">
        <v>0</v>
      </c>
      <c r="H19" s="2">
        <v>1</v>
      </c>
      <c r="I19" s="2">
        <f t="shared" si="2"/>
        <v>0.69897000433601886</v>
      </c>
      <c r="J19" s="16">
        <v>0</v>
      </c>
      <c r="K19" s="15"/>
      <c r="L19" s="17" t="s">
        <v>115</v>
      </c>
      <c r="M19" s="2">
        <v>0</v>
      </c>
      <c r="N19" s="2">
        <v>0</v>
      </c>
      <c r="O19" s="2">
        <f>1+LOG(D19)</f>
        <v>1</v>
      </c>
      <c r="P19" s="2">
        <v>0</v>
      </c>
      <c r="Q19" s="2">
        <v>0</v>
      </c>
    </row>
    <row r="20" spans="1:26" ht="15.75" x14ac:dyDescent="0.25">
      <c r="A20" s="17" t="s">
        <v>116</v>
      </c>
      <c r="B20" s="17"/>
      <c r="C20" s="17"/>
      <c r="D20" s="17"/>
      <c r="E20" s="17">
        <v>1</v>
      </c>
      <c r="F20" s="17"/>
      <c r="G20" s="16">
        <v>0</v>
      </c>
      <c r="H20" s="2">
        <v>1</v>
      </c>
      <c r="I20" s="2">
        <f t="shared" si="2"/>
        <v>0.69897000433601886</v>
      </c>
      <c r="J20" s="16">
        <v>0</v>
      </c>
      <c r="K20" s="15"/>
      <c r="L20" s="17" t="s">
        <v>116</v>
      </c>
      <c r="M20" s="2">
        <v>0</v>
      </c>
      <c r="N20" s="2">
        <v>0</v>
      </c>
      <c r="O20" s="2">
        <v>0</v>
      </c>
      <c r="P20" s="2">
        <f>1+LOG(E20)</f>
        <v>1</v>
      </c>
      <c r="Q20" s="2">
        <v>0</v>
      </c>
    </row>
    <row r="21" spans="1:26" ht="15.75" x14ac:dyDescent="0.25">
      <c r="A21" s="17" t="s">
        <v>117</v>
      </c>
      <c r="B21" s="17"/>
      <c r="C21" s="17"/>
      <c r="D21" s="17"/>
      <c r="E21" s="17">
        <v>1</v>
      </c>
      <c r="F21" s="17"/>
      <c r="G21" s="16">
        <v>0</v>
      </c>
      <c r="H21" s="2">
        <v>1</v>
      </c>
      <c r="I21" s="2">
        <f t="shared" si="2"/>
        <v>0.69897000433601886</v>
      </c>
      <c r="J21" s="16">
        <v>0</v>
      </c>
      <c r="K21" s="15"/>
      <c r="L21" s="17" t="s">
        <v>117</v>
      </c>
      <c r="M21" s="2">
        <v>0</v>
      </c>
      <c r="N21" s="2">
        <v>0</v>
      </c>
      <c r="O21" s="2">
        <v>0</v>
      </c>
      <c r="P21" s="2">
        <f>1+LOG(E21)</f>
        <v>1</v>
      </c>
      <c r="Q21" s="2">
        <v>0</v>
      </c>
    </row>
    <row r="24" spans="1:26" x14ac:dyDescent="0.25">
      <c r="J24" s="2" t="s">
        <v>121</v>
      </c>
      <c r="K24" s="2" t="s">
        <v>94</v>
      </c>
      <c r="L24" s="2" t="s">
        <v>95</v>
      </c>
      <c r="M24" s="2" t="s">
        <v>96</v>
      </c>
      <c r="N24" s="2" t="s">
        <v>97</v>
      </c>
      <c r="O24" s="2" t="s">
        <v>98</v>
      </c>
      <c r="Q24" t="s">
        <v>124</v>
      </c>
      <c r="T24" s="2" t="s">
        <v>130</v>
      </c>
      <c r="U24" s="2" t="s">
        <v>94</v>
      </c>
      <c r="V24" s="2" t="s">
        <v>95</v>
      </c>
      <c r="W24" s="2" t="s">
        <v>96</v>
      </c>
      <c r="X24" s="2" t="s">
        <v>97</v>
      </c>
      <c r="Y24" s="2" t="s">
        <v>98</v>
      </c>
      <c r="Z24" s="2" t="s">
        <v>122</v>
      </c>
    </row>
    <row r="25" spans="1:26" ht="15.75" x14ac:dyDescent="0.25">
      <c r="J25" s="17" t="s">
        <v>99</v>
      </c>
      <c r="K25" s="2">
        <f>M3*$I$3</f>
        <v>9.691001300805642E-2</v>
      </c>
      <c r="L25" s="2">
        <f>N3*$I$3</f>
        <v>9.691001300805642E-2</v>
      </c>
      <c r="M25" s="2">
        <f>O3*$I$3</f>
        <v>0</v>
      </c>
      <c r="N25" s="2">
        <f>P3*$I$3</f>
        <v>9.691001300805642E-2</v>
      </c>
      <c r="O25" s="2">
        <f>Q3*$I$3</f>
        <v>9.691001300805642E-2</v>
      </c>
      <c r="Q25" t="s">
        <v>125</v>
      </c>
      <c r="R25">
        <f>SQRT((K25^2)+(K26^2)+(K27^2)+(K28^2)+(K31^2)+(K32^2)+(K33^2)+(K34^2))</f>
        <v>1.411312322036077</v>
      </c>
      <c r="T25" s="17" t="s">
        <v>99</v>
      </c>
      <c r="U25" s="2">
        <f>K25/$R$25</f>
        <v>6.866659597235425E-2</v>
      </c>
      <c r="V25" s="2">
        <f>L25/$R$26</f>
        <v>0.12572731792688777</v>
      </c>
      <c r="W25" s="2">
        <f>M25/$R$27</f>
        <v>0</v>
      </c>
      <c r="X25" s="2">
        <f>N25/$R$28</f>
        <v>9.5327949862909614E-2</v>
      </c>
      <c r="Y25" s="2">
        <f>O25/$R$29</f>
        <v>0.18863857536741738</v>
      </c>
      <c r="Z25" s="2">
        <v>0</v>
      </c>
    </row>
    <row r="26" spans="1:26" ht="15.75" x14ac:dyDescent="0.25">
      <c r="J26" s="17" t="s">
        <v>100</v>
      </c>
      <c r="K26" s="2">
        <f>M4*$I$4</f>
        <v>9.691001300805642E-2</v>
      </c>
      <c r="L26" s="2">
        <f>N4*$I$4</f>
        <v>9.691001300805642E-2</v>
      </c>
      <c r="M26" s="2">
        <f>O4*$I$4</f>
        <v>0</v>
      </c>
      <c r="N26" s="2">
        <f>P4*$I$4</f>
        <v>9.691001300805642E-2</v>
      </c>
      <c r="O26" s="2">
        <f>Q4*$I$4</f>
        <v>9.691001300805642E-2</v>
      </c>
      <c r="Q26" t="s">
        <v>126</v>
      </c>
      <c r="R26">
        <f>SQRT((L25^2)+(L26^2)+(L27^2)+(L28^2)+(L35^2)+(L36^2)+(L37^2)+(L39^2))</f>
        <v>0.77079519873645097</v>
      </c>
      <c r="T26" s="17" t="s">
        <v>100</v>
      </c>
      <c r="U26" s="2">
        <f t="shared" ref="U26:U43" si="4">K26/$R$25</f>
        <v>6.866659597235425E-2</v>
      </c>
      <c r="V26" s="2">
        <f t="shared" ref="V26:V43" si="5">L26/$R$26</f>
        <v>0.12572731792688777</v>
      </c>
      <c r="W26" s="2">
        <f t="shared" ref="W26:W43" si="6">M26/$R$27</f>
        <v>0</v>
      </c>
      <c r="X26" s="2">
        <f t="shared" ref="X26:X43" si="7">N26/$R$28</f>
        <v>9.5327949862909614E-2</v>
      </c>
      <c r="Y26" s="2">
        <f t="shared" ref="Y26:Y43" si="8">O26/$R$29</f>
        <v>0.18863857536741738</v>
      </c>
      <c r="Z26" s="2">
        <v>0</v>
      </c>
    </row>
    <row r="27" spans="1:26" ht="15.75" x14ac:dyDescent="0.25">
      <c r="J27" s="17" t="s">
        <v>101</v>
      </c>
      <c r="K27" s="2">
        <f>M5*$I$5</f>
        <v>9.691001300805642E-2</v>
      </c>
      <c r="L27" s="2">
        <f>N5*$I$5</f>
        <v>9.691001300805642E-2</v>
      </c>
      <c r="M27" s="2">
        <f>O5*$I$5</f>
        <v>0</v>
      </c>
      <c r="N27" s="2">
        <f>P5*$I$5</f>
        <v>9.691001300805642E-2</v>
      </c>
      <c r="O27" s="2">
        <f>Q5*$I$5</f>
        <v>9.691001300805642E-2</v>
      </c>
      <c r="Q27" t="s">
        <v>127</v>
      </c>
      <c r="R27">
        <f>SQRT((M35^2)+(M36^2)+(M37^2)+(M38^2)+(M40^2)+(M41^2))</f>
        <v>1.0970297869126771</v>
      </c>
      <c r="T27" s="17" t="s">
        <v>101</v>
      </c>
      <c r="U27" s="2">
        <f t="shared" si="4"/>
        <v>6.866659597235425E-2</v>
      </c>
      <c r="V27" s="2">
        <f t="shared" si="5"/>
        <v>0.12572731792688777</v>
      </c>
      <c r="W27" s="2">
        <f t="shared" si="6"/>
        <v>0</v>
      </c>
      <c r="X27" s="2">
        <f t="shared" si="7"/>
        <v>9.5327949862909614E-2</v>
      </c>
      <c r="Y27" s="2">
        <f t="shared" si="8"/>
        <v>0.18863857536741738</v>
      </c>
      <c r="Z27" s="2">
        <v>0</v>
      </c>
    </row>
    <row r="28" spans="1:26" ht="15.75" x14ac:dyDescent="0.25">
      <c r="J28" s="17" t="s">
        <v>102</v>
      </c>
      <c r="K28" s="2">
        <f>M6*$I$6</f>
        <v>9.691001300805642E-2</v>
      </c>
      <c r="L28" s="2">
        <f>N6*$I$6</f>
        <v>9.691001300805642E-2</v>
      </c>
      <c r="M28" s="2">
        <f>O6*$I$6</f>
        <v>0</v>
      </c>
      <c r="N28" s="2">
        <f>P6*$I$6</f>
        <v>9.691001300805642E-2</v>
      </c>
      <c r="O28" s="2">
        <f>Q6*$I$6</f>
        <v>9.691001300805642E-2</v>
      </c>
      <c r="Q28" t="s">
        <v>128</v>
      </c>
      <c r="R28">
        <f>SQRT((N25^2)+(N26^2)+(N27^2)+(N28^2)+(N36^2)+(N37^2)+(N42^2)+(N43^2))</f>
        <v>1.0165960051319887</v>
      </c>
      <c r="T28" s="17" t="s">
        <v>102</v>
      </c>
      <c r="U28" s="2">
        <f t="shared" si="4"/>
        <v>6.866659597235425E-2</v>
      </c>
      <c r="V28" s="2">
        <f t="shared" si="5"/>
        <v>0.12572731792688777</v>
      </c>
      <c r="W28" s="2">
        <f t="shared" si="6"/>
        <v>0</v>
      </c>
      <c r="X28" s="2">
        <f t="shared" si="7"/>
        <v>9.5327949862909614E-2</v>
      </c>
      <c r="Y28" s="2">
        <f t="shared" si="8"/>
        <v>0.18863857536741738</v>
      </c>
      <c r="Z28" s="2">
        <v>0</v>
      </c>
    </row>
    <row r="29" spans="1:26" ht="15.75" x14ac:dyDescent="0.25">
      <c r="J29" s="17" t="s">
        <v>103</v>
      </c>
      <c r="K29" s="2">
        <f>M7*$I$7</f>
        <v>0</v>
      </c>
      <c r="L29" s="2">
        <f>N7*$I$7</f>
        <v>0</v>
      </c>
      <c r="M29" s="2">
        <f>O7*$I$7</f>
        <v>0</v>
      </c>
      <c r="N29" s="2">
        <f>P7*$I$7</f>
        <v>0</v>
      </c>
      <c r="O29" s="2">
        <f>Q7*$I$7</f>
        <v>0</v>
      </c>
      <c r="Q29" t="s">
        <v>129</v>
      </c>
      <c r="R29">
        <f>SQRT((O25^2)+(O26^2)+(O27^2)+(O28^2)+(O35^2)+(O36^2)+(O37^2)+(O38^2))</f>
        <v>0.51373380454820383</v>
      </c>
      <c r="T29" s="17" t="s">
        <v>103</v>
      </c>
      <c r="U29" s="2">
        <f t="shared" si="4"/>
        <v>0</v>
      </c>
      <c r="V29" s="2">
        <f t="shared" si="5"/>
        <v>0</v>
      </c>
      <c r="W29" s="2">
        <f t="shared" si="6"/>
        <v>0</v>
      </c>
      <c r="X29" s="2">
        <f t="shared" si="7"/>
        <v>0</v>
      </c>
      <c r="Y29" s="2">
        <f t="shared" si="8"/>
        <v>0</v>
      </c>
      <c r="Z29" s="2">
        <v>0</v>
      </c>
    </row>
    <row r="30" spans="1:26" ht="15.75" x14ac:dyDescent="0.25">
      <c r="J30" s="17" t="s">
        <v>104</v>
      </c>
      <c r="K30" s="2">
        <f>M8*$I$8</f>
        <v>0</v>
      </c>
      <c r="L30" s="2">
        <f>N8*$I$8</f>
        <v>0</v>
      </c>
      <c r="M30" s="2">
        <f>O8*$I$8</f>
        <v>0</v>
      </c>
      <c r="N30" s="2">
        <f>P8*$I$8</f>
        <v>0</v>
      </c>
      <c r="O30" s="2">
        <f>Q8*$I$8</f>
        <v>0</v>
      </c>
      <c r="Q30" t="s">
        <v>131</v>
      </c>
      <c r="R30">
        <f>SQRT((J14^2)+(J15^2))</f>
        <v>0.13705145472574645</v>
      </c>
      <c r="T30" s="17" t="s">
        <v>104</v>
      </c>
      <c r="U30" s="2">
        <f t="shared" si="4"/>
        <v>0</v>
      </c>
      <c r="V30" s="2">
        <f t="shared" si="5"/>
        <v>0</v>
      </c>
      <c r="W30" s="2">
        <f t="shared" si="6"/>
        <v>0</v>
      </c>
      <c r="X30" s="2">
        <f t="shared" si="7"/>
        <v>0</v>
      </c>
      <c r="Y30" s="2">
        <f t="shared" si="8"/>
        <v>0</v>
      </c>
      <c r="Z30" s="2">
        <v>0</v>
      </c>
    </row>
    <row r="31" spans="1:26" ht="15.75" x14ac:dyDescent="0.25">
      <c r="J31" s="17" t="s">
        <v>105</v>
      </c>
      <c r="K31" s="2">
        <f>M9*$I$9</f>
        <v>0.69897000433601886</v>
      </c>
      <c r="L31" s="2">
        <f>N9*$I$9</f>
        <v>0</v>
      </c>
      <c r="M31" s="2">
        <f>O9*$I$9</f>
        <v>0</v>
      </c>
      <c r="N31" s="2">
        <f>P9*$I$9</f>
        <v>0</v>
      </c>
      <c r="O31" s="2">
        <f>Q9*$I$9</f>
        <v>0</v>
      </c>
      <c r="T31" s="17" t="s">
        <v>105</v>
      </c>
      <c r="U31" s="2">
        <f t="shared" si="4"/>
        <v>0.49526245425791104</v>
      </c>
      <c r="V31" s="2">
        <f t="shared" si="5"/>
        <v>0</v>
      </c>
      <c r="W31" s="2">
        <f t="shared" si="6"/>
        <v>0</v>
      </c>
      <c r="X31" s="2">
        <f t="shared" si="7"/>
        <v>0</v>
      </c>
      <c r="Y31" s="2">
        <f t="shared" si="8"/>
        <v>0</v>
      </c>
      <c r="Z31" s="2">
        <v>0</v>
      </c>
    </row>
    <row r="32" spans="1:26" ht="15.75" x14ac:dyDescent="0.25">
      <c r="J32" s="17" t="s">
        <v>106</v>
      </c>
      <c r="K32" s="2">
        <f>M10*$I$10</f>
        <v>0.69897000433601886</v>
      </c>
      <c r="L32" s="2">
        <f>N10*$I$10</f>
        <v>0</v>
      </c>
      <c r="M32" s="2">
        <f>O10*$I$10</f>
        <v>0</v>
      </c>
      <c r="N32" s="2">
        <f>P10*$I$10</f>
        <v>0</v>
      </c>
      <c r="O32" s="2">
        <f>Q10*$I$10</f>
        <v>0</v>
      </c>
      <c r="T32" s="17" t="s">
        <v>106</v>
      </c>
      <c r="U32" s="2">
        <f t="shared" si="4"/>
        <v>0.49526245425791104</v>
      </c>
      <c r="V32" s="2">
        <f t="shared" si="5"/>
        <v>0</v>
      </c>
      <c r="W32" s="2">
        <f t="shared" si="6"/>
        <v>0</v>
      </c>
      <c r="X32" s="2">
        <f t="shared" si="7"/>
        <v>0</v>
      </c>
      <c r="Y32" s="2">
        <f t="shared" si="8"/>
        <v>0</v>
      </c>
      <c r="Z32" s="2">
        <v>0</v>
      </c>
    </row>
    <row r="33" spans="10:26" ht="15.75" x14ac:dyDescent="0.25">
      <c r="J33" s="17" t="s">
        <v>107</v>
      </c>
      <c r="K33" s="2">
        <f>M11*$I$11</f>
        <v>0.69897000433601886</v>
      </c>
      <c r="L33" s="2">
        <f>N11*$I$11</f>
        <v>0</v>
      </c>
      <c r="M33" s="2">
        <f>O11*$I$11</f>
        <v>0</v>
      </c>
      <c r="N33" s="2">
        <f>P11*$I$11</f>
        <v>0</v>
      </c>
      <c r="O33" s="2">
        <f>Q11*$I$11</f>
        <v>0</v>
      </c>
      <c r="T33" s="17" t="s">
        <v>107</v>
      </c>
      <c r="U33" s="2">
        <f t="shared" si="4"/>
        <v>0.49526245425791104</v>
      </c>
      <c r="V33" s="2">
        <f t="shared" si="5"/>
        <v>0</v>
      </c>
      <c r="W33" s="2">
        <f t="shared" si="6"/>
        <v>0</v>
      </c>
      <c r="X33" s="2">
        <f t="shared" si="7"/>
        <v>0</v>
      </c>
      <c r="Y33" s="2">
        <f t="shared" si="8"/>
        <v>0</v>
      </c>
      <c r="Z33" s="2">
        <v>0</v>
      </c>
    </row>
    <row r="34" spans="10:26" ht="15.75" x14ac:dyDescent="0.25">
      <c r="J34" s="17" t="s">
        <v>108</v>
      </c>
      <c r="K34" s="2">
        <f>M12*$I$12</f>
        <v>0.69897000433601886</v>
      </c>
      <c r="L34" s="2">
        <f>N12*$I$12</f>
        <v>0</v>
      </c>
      <c r="M34" s="2">
        <f>O12*$I$12</f>
        <v>0</v>
      </c>
      <c r="N34" s="2">
        <f>P12*$I$12</f>
        <v>0</v>
      </c>
      <c r="O34" s="2">
        <f>Q12*$I$12</f>
        <v>0</v>
      </c>
      <c r="T34" s="17" t="s">
        <v>108</v>
      </c>
      <c r="U34" s="2">
        <f t="shared" si="4"/>
        <v>0.49526245425791104</v>
      </c>
      <c r="V34" s="2">
        <f t="shared" si="5"/>
        <v>0</v>
      </c>
      <c r="W34" s="2">
        <f t="shared" si="6"/>
        <v>0</v>
      </c>
      <c r="X34" s="2">
        <f t="shared" si="7"/>
        <v>0</v>
      </c>
      <c r="Y34" s="2">
        <f t="shared" si="8"/>
        <v>0</v>
      </c>
      <c r="Z34" s="2">
        <v>0</v>
      </c>
    </row>
    <row r="35" spans="10:26" ht="15.75" x14ac:dyDescent="0.25">
      <c r="J35" s="17" t="s">
        <v>109</v>
      </c>
      <c r="K35" s="2">
        <f>M13*$I$13</f>
        <v>0</v>
      </c>
      <c r="L35" s="2">
        <f>N13*$I$13</f>
        <v>0.22184874961635639</v>
      </c>
      <c r="M35" s="2">
        <f>O13*$I$13</f>
        <v>0.22184874961635639</v>
      </c>
      <c r="N35" s="2">
        <f>P13*$I$13</f>
        <v>0</v>
      </c>
      <c r="O35" s="2">
        <f>Q13*$I$13</f>
        <v>0.22184874961635639</v>
      </c>
      <c r="T35" s="17" t="s">
        <v>109</v>
      </c>
      <c r="U35" s="2">
        <f t="shared" si="4"/>
        <v>0</v>
      </c>
      <c r="V35" s="2">
        <f t="shared" si="5"/>
        <v>0.28781802219322145</v>
      </c>
      <c r="W35" s="2">
        <f t="shared" si="6"/>
        <v>0.20222673282253861</v>
      </c>
      <c r="X35" s="2">
        <f t="shared" si="7"/>
        <v>0</v>
      </c>
      <c r="Y35" s="2">
        <f t="shared" si="8"/>
        <v>0.43183599687674484</v>
      </c>
      <c r="Z35" s="2">
        <v>0</v>
      </c>
    </row>
    <row r="36" spans="10:26" ht="15.75" x14ac:dyDescent="0.25">
      <c r="J36" s="17" t="s">
        <v>110</v>
      </c>
      <c r="K36" s="2">
        <f>M14*$I$14</f>
        <v>0</v>
      </c>
      <c r="L36" s="2">
        <f>N14*$I$14</f>
        <v>9.691001300805642E-2</v>
      </c>
      <c r="M36" s="2">
        <f>O14*$I$14</f>
        <v>9.691001300805642E-2</v>
      </c>
      <c r="N36" s="2">
        <f>P14*$I$14</f>
        <v>9.691001300805642E-2</v>
      </c>
      <c r="O36" s="2">
        <f>Q14*$I$14</f>
        <v>9.691001300805642E-2</v>
      </c>
      <c r="T36" s="17" t="s">
        <v>110</v>
      </c>
      <c r="U36" s="2">
        <f t="shared" si="4"/>
        <v>0</v>
      </c>
      <c r="V36" s="2">
        <f t="shared" si="5"/>
        <v>0.12572731792688777</v>
      </c>
      <c r="W36" s="2">
        <f t="shared" si="6"/>
        <v>8.8338543004184075E-2</v>
      </c>
      <c r="X36" s="2">
        <f t="shared" si="7"/>
        <v>9.5327949862909614E-2</v>
      </c>
      <c r="Y36" s="2">
        <f t="shared" si="8"/>
        <v>0.18863857536741738</v>
      </c>
      <c r="Z36" s="2">
        <f>J14/R30</f>
        <v>0.70710678118654746</v>
      </c>
    </row>
    <row r="37" spans="10:26" ht="15.75" x14ac:dyDescent="0.25">
      <c r="J37" s="17" t="s">
        <v>111</v>
      </c>
      <c r="K37" s="2">
        <f>M15*$I$15</f>
        <v>0</v>
      </c>
      <c r="L37" s="2">
        <f>N15*$I$15</f>
        <v>9.691001300805642E-2</v>
      </c>
      <c r="M37" s="2">
        <f>O15*$I$15</f>
        <v>9.691001300805642E-2</v>
      </c>
      <c r="N37" s="2">
        <f>P15*$I$15</f>
        <v>9.691001300805642E-2</v>
      </c>
      <c r="O37" s="2">
        <f>Q15*$I$15</f>
        <v>9.691001300805642E-2</v>
      </c>
      <c r="T37" s="17" t="s">
        <v>111</v>
      </c>
      <c r="U37" s="2">
        <f t="shared" si="4"/>
        <v>0</v>
      </c>
      <c r="V37" s="2">
        <f t="shared" si="5"/>
        <v>0.12572731792688777</v>
      </c>
      <c r="W37" s="2">
        <f t="shared" si="6"/>
        <v>8.8338543004184075E-2</v>
      </c>
      <c r="X37" s="2">
        <f t="shared" si="7"/>
        <v>9.5327949862909614E-2</v>
      </c>
      <c r="Y37" s="2">
        <f t="shared" si="8"/>
        <v>0.18863857536741738</v>
      </c>
      <c r="Z37" s="2">
        <f>J15/R30</f>
        <v>0.70710678118654746</v>
      </c>
    </row>
    <row r="38" spans="10:26" ht="15.75" x14ac:dyDescent="0.25">
      <c r="J38" s="17" t="s">
        <v>112</v>
      </c>
      <c r="K38" s="2">
        <f>M16*$I$16</f>
        <v>0</v>
      </c>
      <c r="L38" s="2">
        <f>N16*$I$16</f>
        <v>0</v>
      </c>
      <c r="M38" s="2">
        <f>O16*$I$16</f>
        <v>0.3979400086720376</v>
      </c>
      <c r="N38" s="2">
        <f>P16*$I$16</f>
        <v>0</v>
      </c>
      <c r="O38" s="2">
        <f>Q16*$I$16</f>
        <v>0.3979400086720376</v>
      </c>
      <c r="T38" s="17" t="s">
        <v>112</v>
      </c>
      <c r="U38" s="2">
        <f t="shared" si="4"/>
        <v>0</v>
      </c>
      <c r="V38" s="2">
        <f t="shared" si="5"/>
        <v>0</v>
      </c>
      <c r="W38" s="2">
        <f t="shared" si="6"/>
        <v>0.36274312094290784</v>
      </c>
      <c r="X38" s="2">
        <f t="shared" si="7"/>
        <v>0</v>
      </c>
      <c r="Y38" s="2">
        <f t="shared" si="8"/>
        <v>0.77460351090191637</v>
      </c>
      <c r="Z38" s="2">
        <v>0</v>
      </c>
    </row>
    <row r="39" spans="10:26" ht="15.75" x14ac:dyDescent="0.25">
      <c r="J39" s="17" t="s">
        <v>113</v>
      </c>
      <c r="K39" s="2">
        <f>M17*$I$17</f>
        <v>0</v>
      </c>
      <c r="L39" s="2">
        <f>N17*$I$17</f>
        <v>0.69897000433601886</v>
      </c>
      <c r="M39" s="2">
        <f>O17*$I$17</f>
        <v>0</v>
      </c>
      <c r="N39" s="2">
        <f>P17*$I$17</f>
        <v>0</v>
      </c>
      <c r="O39" s="2">
        <f>Q17*$I$17</f>
        <v>0</v>
      </c>
      <c r="T39" s="17" t="s">
        <v>113</v>
      </c>
      <c r="U39" s="2">
        <f t="shared" si="4"/>
        <v>0</v>
      </c>
      <c r="V39" s="2">
        <f t="shared" si="5"/>
        <v>0.90681675947362705</v>
      </c>
      <c r="W39" s="2">
        <f t="shared" si="6"/>
        <v>0</v>
      </c>
      <c r="X39" s="2">
        <f t="shared" si="7"/>
        <v>0</v>
      </c>
      <c r="Y39" s="2">
        <f t="shared" si="8"/>
        <v>0</v>
      </c>
      <c r="Z39" s="2">
        <v>0</v>
      </c>
    </row>
    <row r="40" spans="10:26" ht="15.75" x14ac:dyDescent="0.25">
      <c r="J40" s="17" t="s">
        <v>114</v>
      </c>
      <c r="K40" s="2">
        <f>M18*$I$18</f>
        <v>0</v>
      </c>
      <c r="L40" s="2">
        <f>N18*$I$18</f>
        <v>0</v>
      </c>
      <c r="M40" s="2">
        <f>O18*$I$18</f>
        <v>0.69897000433601886</v>
      </c>
      <c r="N40" s="2">
        <f>P18*$I$18</f>
        <v>0</v>
      </c>
      <c r="O40" s="2">
        <f>Q18*$I$18</f>
        <v>0</v>
      </c>
      <c r="T40" s="17" t="s">
        <v>114</v>
      </c>
      <c r="U40" s="2">
        <f t="shared" si="4"/>
        <v>0</v>
      </c>
      <c r="V40" s="2">
        <f t="shared" si="5"/>
        <v>0</v>
      </c>
      <c r="W40" s="2">
        <f t="shared" si="6"/>
        <v>0.63714769888163159</v>
      </c>
      <c r="X40" s="2">
        <f t="shared" si="7"/>
        <v>0</v>
      </c>
      <c r="Y40" s="2">
        <f t="shared" si="8"/>
        <v>0</v>
      </c>
      <c r="Z40" s="2">
        <v>0</v>
      </c>
    </row>
    <row r="41" spans="10:26" ht="31.5" x14ac:dyDescent="0.25">
      <c r="J41" s="17" t="s">
        <v>115</v>
      </c>
      <c r="K41" s="2">
        <f>M19*$I$19</f>
        <v>0</v>
      </c>
      <c r="L41" s="2">
        <f>N19*$I$19</f>
        <v>0</v>
      </c>
      <c r="M41" s="2">
        <f>O19*$I$19</f>
        <v>0.69897000433601886</v>
      </c>
      <c r="N41" s="2">
        <f>P19*$I$19</f>
        <v>0</v>
      </c>
      <c r="O41" s="2">
        <f>Q19*$I$19</f>
        <v>0</v>
      </c>
      <c r="T41" s="17" t="s">
        <v>115</v>
      </c>
      <c r="U41" s="2">
        <f t="shared" si="4"/>
        <v>0</v>
      </c>
      <c r="V41" s="2">
        <f t="shared" si="5"/>
        <v>0</v>
      </c>
      <c r="W41" s="2">
        <f t="shared" si="6"/>
        <v>0.63714769888163159</v>
      </c>
      <c r="X41" s="2">
        <f t="shared" si="7"/>
        <v>0</v>
      </c>
      <c r="Y41" s="2">
        <f t="shared" si="8"/>
        <v>0</v>
      </c>
      <c r="Z41" s="2">
        <v>0</v>
      </c>
    </row>
    <row r="42" spans="10:26" ht="15.75" x14ac:dyDescent="0.25">
      <c r="J42" s="17" t="s">
        <v>116</v>
      </c>
      <c r="K42" s="2">
        <f>M20*$I$20</f>
        <v>0</v>
      </c>
      <c r="L42" s="2">
        <f>N20*$I$20</f>
        <v>0</v>
      </c>
      <c r="M42" s="2">
        <f>O20*$I$20</f>
        <v>0</v>
      </c>
      <c r="N42" s="2">
        <f>P20*$I$20</f>
        <v>0.69897000433601886</v>
      </c>
      <c r="O42" s="2">
        <f>Q20*$I$20</f>
        <v>0</v>
      </c>
      <c r="T42" s="17" t="s">
        <v>116</v>
      </c>
      <c r="U42" s="2">
        <f t="shared" si="4"/>
        <v>0</v>
      </c>
      <c r="V42" s="2">
        <f t="shared" si="5"/>
        <v>0</v>
      </c>
      <c r="W42" s="2">
        <f t="shared" si="6"/>
        <v>0</v>
      </c>
      <c r="X42" s="2">
        <f t="shared" si="7"/>
        <v>0.68755926720887406</v>
      </c>
      <c r="Y42" s="2">
        <f t="shared" si="8"/>
        <v>0</v>
      </c>
      <c r="Z42" s="2">
        <v>0</v>
      </c>
    </row>
    <row r="43" spans="10:26" ht="15.75" x14ac:dyDescent="0.25">
      <c r="J43" s="17" t="s">
        <v>117</v>
      </c>
      <c r="K43" s="2">
        <f>M21*$I$21</f>
        <v>0</v>
      </c>
      <c r="L43" s="2">
        <f t="shared" ref="L43:O43" si="9">N21*$I$21</f>
        <v>0</v>
      </c>
      <c r="M43" s="2">
        <f t="shared" si="9"/>
        <v>0</v>
      </c>
      <c r="N43" s="2">
        <f t="shared" si="9"/>
        <v>0.69897000433601886</v>
      </c>
      <c r="O43" s="2">
        <f t="shared" si="9"/>
        <v>0</v>
      </c>
      <c r="T43" s="17" t="s">
        <v>117</v>
      </c>
      <c r="U43" s="2">
        <f t="shared" si="4"/>
        <v>0</v>
      </c>
      <c r="V43" s="2">
        <f t="shared" si="5"/>
        <v>0</v>
      </c>
      <c r="W43" s="2">
        <f t="shared" si="6"/>
        <v>0</v>
      </c>
      <c r="X43" s="2">
        <f t="shared" si="7"/>
        <v>0.68755926720887406</v>
      </c>
      <c r="Y43" s="2">
        <f t="shared" si="8"/>
        <v>0</v>
      </c>
      <c r="Z43" s="2">
        <v>0</v>
      </c>
    </row>
    <row r="44" spans="10:26" x14ac:dyDescent="0.25">
      <c r="Z44" s="19"/>
    </row>
    <row r="45" spans="10:26" x14ac:dyDescent="0.25">
      <c r="S45" t="s">
        <v>132</v>
      </c>
    </row>
    <row r="46" spans="10:26" ht="15.75" x14ac:dyDescent="0.25">
      <c r="T46" s="15" t="s">
        <v>133</v>
      </c>
      <c r="U46">
        <f>(U$36*$Z$36)+(U$37*$Z$37)</f>
        <v>0</v>
      </c>
    </row>
    <row r="47" spans="10:26" ht="15.75" x14ac:dyDescent="0.25">
      <c r="T47" s="15" t="s">
        <v>134</v>
      </c>
      <c r="U47">
        <f>(V$36*$Z$36)+(V$37*$Z$37)</f>
        <v>0.17780527817299863</v>
      </c>
    </row>
    <row r="48" spans="10:26" ht="15.75" x14ac:dyDescent="0.25">
      <c r="T48" s="15" t="s">
        <v>135</v>
      </c>
      <c r="U48">
        <f>(W$36*$Z$36)+(W$37*$Z$37)</f>
        <v>0.12492956559679601</v>
      </c>
    </row>
    <row r="49" spans="20:21" ht="15.75" x14ac:dyDescent="0.25">
      <c r="T49" s="15" t="s">
        <v>136</v>
      </c>
      <c r="U49">
        <f>(X$36*$Z$36)+(X$37*$Z$37)</f>
        <v>0.13481407956934918</v>
      </c>
    </row>
    <row r="50" spans="20:21" ht="15.75" x14ac:dyDescent="0.25">
      <c r="T50" s="15" t="s">
        <v>137</v>
      </c>
      <c r="U50">
        <f>(Y$36*$Z$36)+(Y$37*$Z$37)</f>
        <v>0.26677523167134087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2019-05-05T00:05:10Z</dcterms:modified>
</cp:coreProperties>
</file>