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Recycling/"/>
    </mc:Choice>
  </mc:AlternateContent>
  <xr:revisionPtr revIDLastSave="152" documentId="8_{9768198F-3A6E-4583-B2B8-BCC5764664F6}" xr6:coauthVersionLast="47" xr6:coauthVersionMax="47" xr10:uidLastSave="{F8BF10F4-283A-41AB-9688-676B3FF5102E}"/>
  <bookViews>
    <workbookView xWindow="-110" yWindow="-110" windowWidth="22780" windowHeight="15260" xr2:uid="{AC6E99B7-2CCE-416B-9DC6-70CD92A8276E}"/>
  </bookViews>
  <sheets>
    <sheet name="USD to EURO" sheetId="13" r:id="rId1"/>
    <sheet name="Weibull" sheetId="2" r:id="rId2"/>
    <sheet name="S" sheetId="3" r:id="rId3"/>
    <sheet name="CR" sheetId="4" r:id="rId4"/>
    <sheet name="DR" sheetId="5" r:id="rId5"/>
    <sheet name="RE" sheetId="6" r:id="rId6"/>
    <sheet name="RR" sheetId="7" r:id="rId7"/>
    <sheet name="Inventory_comp" sheetId="11" r:id="rId8"/>
    <sheet name="Inventory_mat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D4" i="7"/>
  <c r="E4" i="7"/>
  <c r="B4" i="7"/>
  <c r="B2" i="7"/>
  <c r="C2" i="7"/>
  <c r="D2" i="7"/>
  <c r="E2" i="7"/>
  <c r="D10" i="2"/>
  <c r="C10" i="2"/>
  <c r="D7" i="2"/>
  <c r="C7" i="2"/>
  <c r="D8" i="2"/>
  <c r="C8" i="2"/>
  <c r="D5" i="2"/>
  <c r="C5" i="2"/>
  <c r="D4" i="2"/>
  <c r="C4" i="2"/>
  <c r="D2" i="2"/>
  <c r="C2" i="2"/>
  <c r="D8" i="3"/>
  <c r="C8" i="3"/>
  <c r="B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tc={EA1C9821-13DA-41E5-9D13-34457A68D50C}</author>
  </authors>
  <commentList>
    <comment ref="E4" authorId="0" shapeId="0" xr:uid="{EA1C9821-13DA-41E5-9D13-34457A68D50C}">
      <text>
        <t>[Threaded comment]
Your version of Excel allows you to read this threaded comment; however, any edits to it will get removed if the file is opened in a newer version of Excel. Learn more: https://go.microsoft.com/fwlink/?linkid=870924
Comment:
    Allora qui ho preso quello del Cu nei wires delle WT percentuale molto simile ai PV dopo ragiono se si può fare meglio</t>
      </text>
    </comment>
  </commentList>
</comments>
</file>

<file path=xl/sharedStrings.xml><?xml version="1.0" encoding="utf-8"?>
<sst xmlns="http://schemas.openxmlformats.org/spreadsheetml/2006/main" count="66" uniqueCount="41">
  <si>
    <t>lambda</t>
  </si>
  <si>
    <t>alpha</t>
  </si>
  <si>
    <t>Onshore wind</t>
  </si>
  <si>
    <t>Min</t>
  </si>
  <si>
    <t>Avg</t>
  </si>
  <si>
    <t>Max</t>
  </si>
  <si>
    <t>Offshore wind</t>
  </si>
  <si>
    <t>PV</t>
  </si>
  <si>
    <t>WT</t>
  </si>
  <si>
    <t>Wires</t>
  </si>
  <si>
    <t>Panel</t>
  </si>
  <si>
    <t>Cu</t>
  </si>
  <si>
    <t>Si</t>
  </si>
  <si>
    <t>Nd</t>
  </si>
  <si>
    <t>Dy</t>
  </si>
  <si>
    <t>%Panel</t>
  </si>
  <si>
    <t>%Wires</t>
  </si>
  <si>
    <t>%Generator Onshore</t>
  </si>
  <si>
    <t>%Generator Offshore</t>
  </si>
  <si>
    <t>Generator Onshore</t>
  </si>
  <si>
    <t>Generator Offshore</t>
  </si>
  <si>
    <t>%Nd</t>
  </si>
  <si>
    <t>%Dy</t>
  </si>
  <si>
    <t>%Cu</t>
  </si>
  <si>
    <t>%Si</t>
  </si>
  <si>
    <t>Residues</t>
  </si>
  <si>
    <t>EoL of Offshore WT</t>
  </si>
  <si>
    <t>EoL of Onshore WT</t>
  </si>
  <si>
    <t>EoL of PV</t>
  </si>
  <si>
    <t>Scraps of generator of Offshore WT</t>
  </si>
  <si>
    <t>Scraps of generator of Onshore WT</t>
  </si>
  <si>
    <t>Scraps of wires</t>
  </si>
  <si>
    <t>Scraps of Silicon layer</t>
  </si>
  <si>
    <t>Disassembler of Wind Turbines</t>
  </si>
  <si>
    <t>Disassembler of PV panels</t>
  </si>
  <si>
    <t>Refinery of Cu in wires of WT and PV</t>
  </si>
  <si>
    <t>Refinery of Generators of Onshore Wind Turbines</t>
  </si>
  <si>
    <t>Refinery of Generators of Offshore Wind Turbines</t>
  </si>
  <si>
    <t>Refinery of Silicon layer in PV panel</t>
  </si>
  <si>
    <t>Landifill</t>
  </si>
  <si>
    <t>EURO/USD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</si>
</sst>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/>
  </cellXfs>
  <cellStyles count="2">
    <cellStyle name="Normal" xfId="0" builtinId="0"/>
    <cellStyle name="Normal 2" xfId="1" xr:uid="{6D744236-BC6F-416F-8E72-FD7F187788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ia Barberis Vignola" id="{15103F93-9D93-4478-9A6D-0122E2190177}" userId="S::10608728@polimi.it::bab2e4df-6746-474d-9558-69afd1d71c7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3-12-05T10:06:56.36" personId="{15103F93-9D93-4478-9A6D-0122E2190177}" id="{EA1C9821-13DA-41E5-9D13-34457A68D50C}">
    <text>Allora qui ho preso quello del Cu nei wires delle WT percentuale molto simile ai PV dopo ragiono se si può fare meglio</text>
  </threadedComment>
</ThreadedComment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B2D2-0DE2-4163-BA20-6ABECB371F4E}">
  <dimension ref="A1:A2"/>
  <sheetViews>
    <sheetView tabSelected="1" workbookViewId="0">
      <selection activeCell="K10" sqref="K10"/>
    </sheetView>
  </sheetViews>
  <sheetFormatPr defaultRowHeight="14.5" x14ac:dyDescent="0.35"/>
  <sheetData>
    <row r="1" spans="1:1" x14ac:dyDescent="0.35">
      <c r="A1" s="2" t="s">
        <v>40</v>
      </c>
    </row>
    <row r="2" spans="1:1" x14ac:dyDescent="0.35">
      <c r="A2" s="2">
        <v>0.84589999999999999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2DD5-DBE8-4ECA-8D71-7BDA7AF5A766}">
  <dimension ref="A1:D10"/>
  <sheetViews>
    <sheetView zoomScale="145" zoomScaleNormal="145" workbookViewId="0">
      <selection activeCell="G8" sqref="G8"/>
    </sheetView>
  </sheetViews>
  <sheetFormatPr defaultRowHeight="14.5" x14ac:dyDescent="0.35"/>
  <cols>
    <col min="1" max="1" width="17.54296875" customWidth="1"/>
    <col min="2" max="2" width="4.7265625" bestFit="1" customWidth="1"/>
    <col min="3" max="3" width="10.453125" customWidth="1"/>
  </cols>
  <sheetData>
    <row r="1" spans="1:4" x14ac:dyDescent="0.35">
      <c r="C1" t="s">
        <v>0</v>
      </c>
      <c r="D1" t="s">
        <v>1</v>
      </c>
    </row>
    <row r="2" spans="1:4" x14ac:dyDescent="0.35">
      <c r="A2" t="s">
        <v>2</v>
      </c>
      <c r="B2" t="s">
        <v>3</v>
      </c>
      <c r="C2">
        <f>C3- (0.1*C3)</f>
        <v>20.25</v>
      </c>
      <c r="D2">
        <f>D3- (0.1*D3)</f>
        <v>20.16</v>
      </c>
    </row>
    <row r="3" spans="1:4" x14ac:dyDescent="0.35">
      <c r="A3" t="s">
        <v>2</v>
      </c>
      <c r="B3" t="s">
        <v>4</v>
      </c>
      <c r="C3">
        <v>22.5</v>
      </c>
      <c r="D3">
        <v>22.4</v>
      </c>
    </row>
    <row r="4" spans="1:4" x14ac:dyDescent="0.35">
      <c r="A4" t="s">
        <v>2</v>
      </c>
      <c r="B4" t="s">
        <v>5</v>
      </c>
      <c r="C4">
        <f>C3+(C3*0.1)</f>
        <v>24.75</v>
      </c>
      <c r="D4">
        <f>D3+(D3*0.1)</f>
        <v>24.639999999999997</v>
      </c>
    </row>
    <row r="5" spans="1:4" x14ac:dyDescent="0.35">
      <c r="A5" t="s">
        <v>6</v>
      </c>
      <c r="B5" t="s">
        <v>3</v>
      </c>
      <c r="C5">
        <f>C6- (0.1*C6)</f>
        <v>20.25</v>
      </c>
      <c r="D5">
        <f>D6- (0.1*D6)</f>
        <v>20.16</v>
      </c>
    </row>
    <row r="6" spans="1:4" x14ac:dyDescent="0.35">
      <c r="A6" t="s">
        <v>6</v>
      </c>
      <c r="B6" t="s">
        <v>4</v>
      </c>
      <c r="C6">
        <v>22.5</v>
      </c>
      <c r="D6">
        <v>22.4</v>
      </c>
    </row>
    <row r="7" spans="1:4" x14ac:dyDescent="0.35">
      <c r="A7" t="s">
        <v>6</v>
      </c>
      <c r="B7" t="s">
        <v>5</v>
      </c>
      <c r="C7">
        <f>C6+(C6*0.1)</f>
        <v>24.75</v>
      </c>
      <c r="D7">
        <f>D6+(D6*0.1)</f>
        <v>24.639999999999997</v>
      </c>
    </row>
    <row r="8" spans="1:4" x14ac:dyDescent="0.35">
      <c r="A8" t="s">
        <v>7</v>
      </c>
      <c r="B8" t="s">
        <v>3</v>
      </c>
      <c r="C8">
        <f>C9- (0.1*C9)</f>
        <v>22.5</v>
      </c>
      <c r="D8">
        <f>D9- (0.1*D9)</f>
        <v>4.8600000000000003</v>
      </c>
    </row>
    <row r="9" spans="1:4" x14ac:dyDescent="0.35">
      <c r="A9" t="s">
        <v>7</v>
      </c>
      <c r="B9" t="s">
        <v>4</v>
      </c>
      <c r="C9">
        <v>25</v>
      </c>
      <c r="D9">
        <v>5.4</v>
      </c>
    </row>
    <row r="10" spans="1:4" x14ac:dyDescent="0.35">
      <c r="A10" t="s">
        <v>7</v>
      </c>
      <c r="B10" t="s">
        <v>5</v>
      </c>
      <c r="C10">
        <f>C9+(C9*0.1)</f>
        <v>27.5</v>
      </c>
      <c r="D10">
        <f>D9+(D9*0.1)</f>
        <v>5.94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0951-6AC3-4467-ACD0-C3C680A5E3F8}">
  <dimension ref="A1:I9"/>
  <sheetViews>
    <sheetView workbookViewId="0">
      <selection activeCell="A8" sqref="A8"/>
    </sheetView>
  </sheetViews>
  <sheetFormatPr defaultRowHeight="14.5" x14ac:dyDescent="0.35"/>
  <cols>
    <col min="1" max="1" width="8.1796875" bestFit="1" customWidth="1"/>
    <col min="2" max="2" width="17.1796875" bestFit="1" customWidth="1"/>
    <col min="3" max="3" width="17" bestFit="1" customWidth="1"/>
    <col min="4" max="4" width="8.453125" bestFit="1" customWidth="1"/>
    <col min="5" max="5" width="30.7265625" bestFit="1" customWidth="1"/>
    <col min="6" max="6" width="30.54296875" bestFit="1" customWidth="1"/>
    <col min="7" max="7" width="13.36328125" bestFit="1" customWidth="1"/>
    <col min="8" max="8" width="18.81640625" bestFit="1" customWidth="1"/>
    <col min="9" max="9" width="8.1796875" bestFit="1" customWidth="1"/>
  </cols>
  <sheetData>
    <row r="1" spans="1:9" x14ac:dyDescent="0.35"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25</v>
      </c>
    </row>
    <row r="2" spans="1:9" x14ac:dyDescent="0.35">
      <c r="A2" s="1" t="s">
        <v>33</v>
      </c>
      <c r="B2">
        <v>0.9</v>
      </c>
      <c r="C2">
        <v>0.9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34</v>
      </c>
      <c r="B3">
        <v>0</v>
      </c>
      <c r="C3">
        <v>0</v>
      </c>
      <c r="D3">
        <v>0.85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</row>
    <row r="5" spans="1:9" x14ac:dyDescent="0.35">
      <c r="A5" s="1" t="s">
        <v>37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</row>
    <row r="7" spans="1:9" x14ac:dyDescent="0.35">
      <c r="A7" s="1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</row>
    <row r="8" spans="1:9" x14ac:dyDescent="0.35">
      <c r="A8" s="1" t="s">
        <v>39</v>
      </c>
      <c r="B8">
        <f>1-B2</f>
        <v>9.9999999999999978E-2</v>
      </c>
      <c r="C8">
        <f>1-C2</f>
        <v>9.9999999999999978E-2</v>
      </c>
      <c r="D8">
        <f>1-D3</f>
        <v>0.15000000000000002</v>
      </c>
      <c r="E8">
        <v>0</v>
      </c>
      <c r="F8">
        <v>0</v>
      </c>
      <c r="G8">
        <v>0</v>
      </c>
      <c r="H8">
        <v>0</v>
      </c>
      <c r="I8">
        <v>1</v>
      </c>
    </row>
    <row r="9" spans="1:9" x14ac:dyDescent="0.35">
      <c r="A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6CF8-62F9-4D8D-8F49-5ACA73129446}">
  <dimension ref="A1:B2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s="1" t="s">
        <v>7</v>
      </c>
      <c r="B1" s="1" t="s">
        <v>8</v>
      </c>
    </row>
    <row r="2" spans="1:2" x14ac:dyDescent="0.35">
      <c r="A2">
        <v>0.85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8E62-C3BF-4DFF-BC53-14C4DB855449}">
  <dimension ref="A1:B2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s="1" t="s">
        <v>7</v>
      </c>
      <c r="B1" s="1" t="s">
        <v>8</v>
      </c>
    </row>
    <row r="2" spans="1:2" x14ac:dyDescent="0.35">
      <c r="A2">
        <v>0.9</v>
      </c>
      <c r="B2">
        <v>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0C1A-BBC4-4838-959E-FC2B382C2F16}">
  <dimension ref="A1:D2"/>
  <sheetViews>
    <sheetView workbookViewId="0">
      <selection sqref="A1:D1"/>
    </sheetView>
  </sheetViews>
  <sheetFormatPr defaultRowHeight="14.5" x14ac:dyDescent="0.35"/>
  <sheetData>
    <row r="1" spans="1:4" x14ac:dyDescent="0.35">
      <c r="A1" t="s">
        <v>19</v>
      </c>
      <c r="B1" t="s">
        <v>20</v>
      </c>
      <c r="C1" t="s">
        <v>10</v>
      </c>
      <c r="D1" t="s">
        <v>9</v>
      </c>
    </row>
    <row r="2" spans="1:4" x14ac:dyDescent="0.35">
      <c r="A2">
        <v>0.92</v>
      </c>
      <c r="B2">
        <v>0.92</v>
      </c>
      <c r="C2">
        <v>0.96</v>
      </c>
      <c r="D2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41F7-A404-465C-B615-CD7E5C0C1A29}">
  <dimension ref="A1:E4"/>
  <sheetViews>
    <sheetView workbookViewId="0">
      <selection activeCell="B4" sqref="B4:E4"/>
    </sheetView>
  </sheetViews>
  <sheetFormatPr defaultRowHeight="14.5" x14ac:dyDescent="0.35"/>
  <sheetData>
    <row r="1" spans="1:5" x14ac:dyDescent="0.35">
      <c r="B1" s="1" t="s">
        <v>13</v>
      </c>
      <c r="C1" s="1" t="s">
        <v>14</v>
      </c>
      <c r="D1" s="1" t="s">
        <v>11</v>
      </c>
      <c r="E1" s="1" t="s">
        <v>12</v>
      </c>
    </row>
    <row r="2" spans="1:5" x14ac:dyDescent="0.35">
      <c r="A2" t="s">
        <v>3</v>
      </c>
      <c r="B2">
        <f>B3-(0.1*B3)</f>
        <v>0.09</v>
      </c>
      <c r="C2">
        <f t="shared" ref="C2:E2" si="0">C3-(0.1*C3)</f>
        <v>0</v>
      </c>
      <c r="D2">
        <f t="shared" si="0"/>
        <v>0.15300000000000002</v>
      </c>
      <c r="E2">
        <f t="shared" si="0"/>
        <v>0.09</v>
      </c>
    </row>
    <row r="3" spans="1:5" x14ac:dyDescent="0.35">
      <c r="A3" t="s">
        <v>4</v>
      </c>
      <c r="B3">
        <v>0.1</v>
      </c>
      <c r="C3">
        <v>0</v>
      </c>
      <c r="D3">
        <v>0.17</v>
      </c>
      <c r="E3">
        <v>0.1</v>
      </c>
    </row>
    <row r="4" spans="1:5" x14ac:dyDescent="0.35">
      <c r="A4" t="s">
        <v>5</v>
      </c>
      <c r="B4">
        <f>B3+(0.1*B3)</f>
        <v>0.11000000000000001</v>
      </c>
      <c r="C4">
        <f t="shared" ref="C4:E4" si="1">C3+(0.1*C3)</f>
        <v>0</v>
      </c>
      <c r="D4">
        <f t="shared" si="1"/>
        <v>0.187</v>
      </c>
      <c r="E4">
        <f t="shared" si="1"/>
        <v>0.11000000000000001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FD70-C54F-44B1-9684-4988A1F88D7D}">
  <dimension ref="A1:D5"/>
  <sheetViews>
    <sheetView workbookViewId="0">
      <selection activeCell="D4" sqref="D4"/>
    </sheetView>
  </sheetViews>
  <sheetFormatPr defaultRowHeight="14.5" x14ac:dyDescent="0.35"/>
  <sheetData>
    <row r="1" spans="1:4" x14ac:dyDescent="0.35">
      <c r="B1" t="s">
        <v>2</v>
      </c>
      <c r="C1" t="s">
        <v>6</v>
      </c>
      <c r="D1" t="s">
        <v>7</v>
      </c>
    </row>
    <row r="2" spans="1:4" x14ac:dyDescent="0.35">
      <c r="A2" t="s">
        <v>17</v>
      </c>
      <c r="B2">
        <v>0.11537368682717926</v>
      </c>
      <c r="C2">
        <v>0</v>
      </c>
      <c r="D2">
        <v>0</v>
      </c>
    </row>
    <row r="3" spans="1:4" x14ac:dyDescent="0.35">
      <c r="A3" t="s">
        <v>18</v>
      </c>
      <c r="B3">
        <v>0</v>
      </c>
      <c r="C3">
        <v>5.2634440430628648E-2</v>
      </c>
      <c r="D3">
        <v>0</v>
      </c>
    </row>
    <row r="4" spans="1:4" x14ac:dyDescent="0.35">
      <c r="A4" t="s">
        <v>15</v>
      </c>
      <c r="B4">
        <v>0</v>
      </c>
      <c r="C4">
        <v>0</v>
      </c>
      <c r="D4">
        <v>0.26872981670314472</v>
      </c>
    </row>
    <row r="5" spans="1:4" x14ac:dyDescent="0.35">
      <c r="A5" t="s">
        <v>16</v>
      </c>
      <c r="B5">
        <v>5.5734566509897124E-2</v>
      </c>
      <c r="C5">
        <v>5.5734566509897124E-2</v>
      </c>
      <c r="D5">
        <v>6.0498990481684452E-2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7BDC-919A-4399-93A8-CC4D137B2BDF}">
  <dimension ref="A1:E5"/>
  <sheetViews>
    <sheetView workbookViewId="0">
      <selection activeCell="D5" sqref="D5"/>
    </sheetView>
  </sheetViews>
  <sheetFormatPr defaultRowHeight="14.5" x14ac:dyDescent="0.35"/>
  <cols>
    <col min="2" max="2" width="17.1796875" bestFit="1" customWidth="1"/>
    <col min="3" max="3" width="17.36328125" bestFit="1" customWidth="1"/>
    <col min="4" max="4" width="7.81640625" customWidth="1"/>
    <col min="5" max="5" width="7" customWidth="1"/>
  </cols>
  <sheetData>
    <row r="1" spans="1:5" x14ac:dyDescent="0.35">
      <c r="B1" t="s">
        <v>19</v>
      </c>
      <c r="C1" t="s">
        <v>20</v>
      </c>
      <c r="D1" t="s">
        <v>10</v>
      </c>
      <c r="E1" t="s">
        <v>9</v>
      </c>
    </row>
    <row r="2" spans="1:5" x14ac:dyDescent="0.35">
      <c r="A2" t="s">
        <v>21</v>
      </c>
      <c r="B2">
        <v>0</v>
      </c>
      <c r="C2">
        <v>5.20344478450913E-2</v>
      </c>
      <c r="D2">
        <v>0</v>
      </c>
      <c r="E2">
        <v>0</v>
      </c>
    </row>
    <row r="3" spans="1:5" x14ac:dyDescent="0.35">
      <c r="A3" t="s">
        <v>22</v>
      </c>
      <c r="B3">
        <v>0</v>
      </c>
      <c r="C3">
        <v>1.8544261501303699E-2</v>
      </c>
      <c r="D3">
        <v>0</v>
      </c>
      <c r="E3">
        <v>0</v>
      </c>
    </row>
    <row r="4" spans="1:5" x14ac:dyDescent="0.35">
      <c r="A4" t="s">
        <v>23</v>
      </c>
      <c r="B4">
        <v>4.6199999999999998E-2</v>
      </c>
      <c r="C4">
        <v>8.8935E-2</v>
      </c>
      <c r="D4">
        <v>0</v>
      </c>
      <c r="E4">
        <v>0.71559690636414064</v>
      </c>
    </row>
    <row r="5" spans="1:5" x14ac:dyDescent="0.35">
      <c r="A5" t="s">
        <v>24</v>
      </c>
      <c r="B5">
        <v>0</v>
      </c>
      <c r="C5">
        <v>0</v>
      </c>
      <c r="D5">
        <v>0.14285999999999999</v>
      </c>
      <c r="E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USD to EURO</vt:lpstr>
      <vt:lpstr>Weibull</vt:lpstr>
      <vt:lpstr>S</vt:lpstr>
      <vt:lpstr>CR</vt:lpstr>
      <vt:lpstr>DR</vt:lpstr>
      <vt:lpstr>RE</vt:lpstr>
      <vt:lpstr>RR</vt:lpstr>
      <vt:lpstr>Inventory_comp</vt:lpstr>
      <vt:lpstr>Inventory_mat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Barberis Vignola</dc:creator>
  <cp:lastModifiedBy>Mattia Barberis Vignola</cp:lastModifiedBy>
  <dcterms:created xsi:type="dcterms:W3CDTF">2023-12-01T15:02:53Z</dcterms:created>
  <dcterms:modified xsi:type="dcterms:W3CDTF">2023-12-14T08:14:02Z</dcterms:modified>
</cp:coreProperties>
</file>