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421550_polimi_it/Documents/Documenti/Tesi di laurea/2022-23_WasteMARIO/dMRWIO model/dMRWIO/End of Life/"/>
    </mc:Choice>
  </mc:AlternateContent>
  <xr:revisionPtr revIDLastSave="99" documentId="8_{F11566C8-0BBB-4686-9C9C-CAB131885CB2}" xr6:coauthVersionLast="47" xr6:coauthVersionMax="47" xr10:uidLastSave="{069898D9-89FF-4C1D-84FC-2CEC68EDB2D1}"/>
  <bookViews>
    <workbookView xWindow="-110" yWindow="-110" windowWidth="22780" windowHeight="15260" activeTab="3" xr2:uid="{00000000-000D-0000-FFFF-FFFF00000000}"/>
  </bookViews>
  <sheets>
    <sheet name="RECAP" sheetId="1" r:id="rId1"/>
    <sheet name="Solar LUT" sheetId="4" r:id="rId2"/>
    <sheet name="SolarPV_calc" sheetId="3" r:id="rId3"/>
    <sheet name="SolarPV Capacity LUT" sheetId="5" r:id="rId4"/>
    <sheet name="SolarPV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A3" i="4"/>
  <c r="CT2" i="5"/>
  <c r="CU2" i="5" s="1"/>
  <c r="CV2" i="5" s="1"/>
  <c r="CO2" i="5"/>
  <c r="CJ2" i="5"/>
  <c r="CK2" i="5" s="1"/>
  <c r="CE2" i="5"/>
  <c r="CF2" i="5" s="1"/>
  <c r="BZ2" i="5"/>
  <c r="CA2" i="5" s="1"/>
  <c r="BU2" i="5"/>
  <c r="BV2" i="5" s="1"/>
  <c r="BW2" i="5" s="1"/>
  <c r="BX2" i="5" s="1"/>
  <c r="BP2" i="5"/>
  <c r="BQ2" i="5" s="1"/>
  <c r="BK2" i="5"/>
  <c r="BL2" i="5" s="1"/>
  <c r="BM2" i="5" s="1"/>
  <c r="BF2" i="5"/>
  <c r="BG2" i="5" s="1"/>
  <c r="BA2" i="5"/>
  <c r="AV2" i="5"/>
  <c r="AW2" i="5" s="1"/>
  <c r="AQ2" i="5"/>
  <c r="AL2" i="5"/>
  <c r="AM2" i="5" s="1"/>
  <c r="AN2" i="5" s="1"/>
  <c r="AO2" i="5" s="1"/>
  <c r="AG2" i="5"/>
  <c r="AB2" i="5"/>
  <c r="AC2" i="5" s="1"/>
  <c r="AD2" i="5" s="1"/>
  <c r="AE2" i="5" s="1"/>
  <c r="Y2" i="5"/>
  <c r="V9" i="4"/>
  <c r="BN2" i="5" l="1"/>
  <c r="CG2" i="5"/>
  <c r="CW2" i="5"/>
  <c r="CL2" i="5"/>
  <c r="Z2" i="5"/>
  <c r="BR2" i="5"/>
  <c r="AH2" i="5"/>
  <c r="CB2" i="5"/>
  <c r="BB2" i="5"/>
  <c r="BH2" i="5"/>
  <c r="CP2" i="5"/>
  <c r="AX2" i="5"/>
  <c r="AR2" i="5"/>
  <c r="X5" i="3"/>
  <c r="X2" i="3" s="1"/>
  <c r="Y2" i="3" s="1"/>
  <c r="Z2" i="3" s="1"/>
  <c r="AA2" i="3" s="1"/>
  <c r="AB2" i="3" s="1"/>
  <c r="AC2" i="3" s="1"/>
  <c r="AD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BI2" i="5" l="1"/>
  <c r="BS2" i="5"/>
  <c r="CM2" i="5"/>
  <c r="AY2" i="5"/>
  <c r="BC2" i="5"/>
  <c r="CQ2" i="5"/>
  <c r="CH2" i="5"/>
  <c r="CC2" i="5"/>
  <c r="AI2" i="5"/>
  <c r="AS2" i="5"/>
  <c r="AF5" i="3"/>
  <c r="BD2" i="5" l="1"/>
  <c r="AJ2" i="5"/>
  <c r="AT2" i="5"/>
  <c r="CR2" i="5"/>
</calcChain>
</file>

<file path=xl/sharedStrings.xml><?xml version="1.0" encoding="utf-8"?>
<sst xmlns="http://schemas.openxmlformats.org/spreadsheetml/2006/main" count="163" uniqueCount="127">
  <si>
    <t>Installed renewable electricity capacity (MW) by Region/country/area, Technology and 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</si>
  <si>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</si>
  <si>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</si>
  <si>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</si>
  <si>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</si>
  <si>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</si>
  <si>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</si>
  <si>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</si>
  <si>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</si>
  <si>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</si>
  <si>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</si>
  <si>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</si>
  <si>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</si>
  <si>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</si>
  <si>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</si>
  <si>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</si>
  <si>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</si>
  <si>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</si>
  <si>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</si>
  <si>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</si>
  <si>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</si>
  <si>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</si>
  <si>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</si>
  <si>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</si>
  <si>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RER</t>
  </si>
  <si>
    <t>Europe</t>
  </si>
  <si>
    <t>Solar photovoltaic</t>
  </si>
  <si>
    <t/>
  </si>
  <si>
    <t>The renewable power capacity data shown in these tables represents the maximum net generating capacity of power plants and other installations that use renewable energy sources to produce electricity.</t>
  </si>
  <si>
    <t>Latest update:</t>
  </si>
  <si>
    <t>20231103 08:00</t>
  </si>
  <si>
    <t>Source:</t>
  </si>
  <si>
    <t>IRENA (2023), Renewable Capacity Statistics 2023; &amp; IRENA (2023), Renewable Energy Statistics 2023, The International Renewable Energy Agency, Abu Dhabi.</t>
  </si>
  <si>
    <t>Units:</t>
  </si>
  <si>
    <t>Megawatt MW</t>
  </si>
  <si>
    <t>Official statistics</t>
  </si>
  <si>
    <t>Database:</t>
  </si>
  <si>
    <t>IRENA Renewable Energy Statistics database</t>
  </si>
  <si>
    <t>Internal reference code:</t>
  </si>
  <si>
    <t>RECAP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</si>
  <si>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</si>
  <si>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</si>
  <si>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</si>
  <si>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</si>
  <si>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</si>
  <si>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</si>
  <si>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</si>
  <si>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</si>
  <si>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</si>
  <si>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</si>
  <si>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</si>
  <si>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</si>
  <si>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</si>
  <si>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</si>
  <si>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</si>
  <si>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</si>
  <si>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</si>
  <si>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</si>
  <si>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</si>
  <si>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</si>
  <si>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</si>
  <si>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</si>
  <si>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</si>
  <si>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</si>
  <si>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</si>
  <si>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</si>
  <si>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</si>
  <si>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</si>
  <si>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</si>
  <si>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</si>
  <si>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</si>
  <si>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</si>
  <si>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</si>
  <si>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</si>
  <si>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</si>
  <si>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</si>
  <si>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</si>
  <si>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</si>
  <si>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</si>
  <si>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</si>
  <si>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</si>
  <si>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</si>
  <si>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</si>
  <si>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</si>
  <si>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</si>
  <si>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</si>
  <si>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</si>
  <si>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</si>
  <si>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</si>
  <si>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</si>
  <si>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</si>
  <si>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</si>
  <si>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</si>
  <si>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</si>
  <si>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</si>
  <si>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</si>
  <si>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</si>
  <si>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</si>
  <si>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</si>
  <si>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</si>
  <si>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</si>
  <si>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</si>
  <si>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</si>
  <si>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</si>
  <si>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</si>
  <si>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</si>
  <si>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</si>
  <si>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</si>
  <si>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</si>
  <si>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</si>
  <si>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</si>
  <si>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</si>
  <si>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</si>
  <si>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</si>
  <si>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</si>
  <si>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</si>
  <si>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</si>
  <si>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</si>
  <si>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Addition</t>
  </si>
  <si>
    <t>EU</t>
  </si>
  <si>
    <t>MW</t>
  </si>
  <si>
    <t>Home - SolarPower Europe</t>
  </si>
  <si>
    <t>https://www.iea.org/energy-system/renewables/solar-pv</t>
  </si>
  <si>
    <t>TW</t>
  </si>
  <si>
    <t>SSP2</t>
  </si>
  <si>
    <t>IRENA</t>
  </si>
  <si>
    <t>Solar Capacity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</si>
</sst>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2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20" fillId="0" borderId="0" xfId="0" applyFont="1" applyAlignment="1">
      <alignment horizontal="center"/>
    </xf>
    <xf numFmtId="0" fontId="21" fillId="0" borderId="0" xfId="42"/>
    <xf numFmtId="0" fontId="22" fillId="0" borderId="0" xfId="0" applyFont="1"/>
    <xf numFmtId="0" fontId="23" fillId="0" borderId="10" xfId="43" applyFont="1" applyBorder="1" applyAlignment="1">
      <alignment horizontal="center"/>
    </xf>
    <xf numFmtId="0" fontId="23" fillId="0" borderId="12" xfId="43" applyFont="1" applyBorder="1" applyAlignment="1">
      <alignment horizontal="center"/>
    </xf>
    <xf numFmtId="164" fontId="1" fillId="0" borderId="0" xfId="46" applyNumberFormat="1"/>
    <xf numFmtId="164" fontId="1" fillId="0" borderId="11" xfId="46" applyNumberFormat="1" applyBorder="1"/>
    <xf numFmtId="0" fontId="20" fillId="0" borderId="0" xfId="48" applyFont="1" applyAlignment="1">
      <alignment horizontal="center"/>
    </xf>
    <xf numFmtId="0" fontId="22" fillId="0" borderId="0" xfId="48"/>
    <xf numFmtId="0" fontId="22" fillId="0" borderId="0" xfId="48" applyBorder="1"/>
    <xf numFmtId="0" fontId="23" fillId="0" borderId="0" xfId="43" applyFont="1" applyBorder="1" applyAlignment="1">
      <alignment horizont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2" xfId="45" xr:uid="{75192E38-A31A-4D37-AC89-C68E2C3CCE8A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3" xr:uid="{854A08B5-370F-4C14-9549-C9D6DEB86F39}"/>
    <cellStyle name="Normal 3" xfId="46" xr:uid="{195168CB-F52C-4891-9B34-175C16768D37}"/>
    <cellStyle name="Normal 4" xfId="48" xr:uid="{16945B48-32C8-4FE7-826B-ECD6A069E59C}"/>
    <cellStyle name="Note" xfId="15" builtinId="10" customBuiltin="1"/>
    <cellStyle name="Output" xfId="10" builtinId="21" customBuiltin="1"/>
    <cellStyle name="Percent 2" xfId="44" xr:uid="{CA70C317-3FE4-450F-ABDA-D906F0C8726E}"/>
    <cellStyle name="Percent 3" xfId="47" xr:uid="{06CB2E04-8023-4B27-BC53-B2BE2A58412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Installed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'Solar LUT'!$A$1:$Q$1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f>'Solar LUT'!$A$2:$Q$2</c:f>
              <c:numCache>
                <c:formatCode>0.0</c:formatCode>
                <c:ptCount val="17"/>
                <c:pt idx="0">
                  <c:v>0.26052778632101381</c:v>
                </c:pt>
                <c:pt idx="1">
                  <c:v>0.92474875933126321</c:v>
                </c:pt>
                <c:pt idx="2">
                  <c:v>4.6597662666559989</c:v>
                </c:pt>
                <c:pt idx="3">
                  <c:v>8.2258810905521251</c:v>
                </c:pt>
                <c:pt idx="4">
                  <c:v>8.7953791831025683</c:v>
                </c:pt>
                <c:pt idx="5">
                  <c:v>8.3828750047675022</c:v>
                </c:pt>
                <c:pt idx="6">
                  <c:v>8.4948623463874338</c:v>
                </c:pt>
                <c:pt idx="7">
                  <c:v>8.8798205426235697</c:v>
                </c:pt>
                <c:pt idx="8">
                  <c:v>9.3729468763327688</c:v>
                </c:pt>
                <c:pt idx="9">
                  <c:v>9.8105241279414273</c:v>
                </c:pt>
                <c:pt idx="10">
                  <c:v>10.193305395102273</c:v>
                </c:pt>
                <c:pt idx="11">
                  <c:v>10.534879515996865</c:v>
                </c:pt>
                <c:pt idx="12">
                  <c:v>10.847714760955725</c:v>
                </c:pt>
                <c:pt idx="13">
                  <c:v>11.132505442808664</c:v>
                </c:pt>
                <c:pt idx="14">
                  <c:v>11.387853892006415</c:v>
                </c:pt>
                <c:pt idx="15">
                  <c:v>11.609999535494229</c:v>
                </c:pt>
                <c:pt idx="16">
                  <c:v>11.78676552949546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C-4E51-ACE6-05AACCF3B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856335"/>
        <c:axId val="588437759"/>
      </c:lineChart>
      <c:catAx>
        <c:axId val="179285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437759"/>
        <c:crosses val="autoZero"/>
        <c:auto val="1"/>
        <c:lblAlgn val="ctr"/>
        <c:lblOffset val="100"/>
        <c:noMultiLvlLbl val="0"/>
      </c:catAx>
      <c:valAx>
        <c:axId val="588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285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Capacity Installed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SolarPV_calc!$A$1:$CW$1</c:f>
              <c:strCach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strCache>
            </c:strRef>
          </c:cat>
          <c:val>
            <c:numRef>
              <c:f>SolarPV_calc!$A$2:$CW$2</c:f>
              <c:numCache>
                <c:formatCode>General</c:formatCode>
                <c:ptCount val="101"/>
                <c:pt idx="0">
                  <c:v>200.1</c:v>
                </c:pt>
                <c:pt idx="1">
                  <c:v>300.36</c:v>
                </c:pt>
                <c:pt idx="2">
                  <c:v>384.99400000000003</c:v>
                </c:pt>
                <c:pt idx="3">
                  <c:v>623.77099999999996</c:v>
                </c:pt>
                <c:pt idx="4">
                  <c:v>1335.364</c:v>
                </c:pt>
                <c:pt idx="5">
                  <c:v>2315.5070000000001</c:v>
                </c:pt>
                <c:pt idx="6">
                  <c:v>3266.6439999999998</c:v>
                </c:pt>
                <c:pt idx="7">
                  <c:v>5039.6750000000002</c:v>
                </c:pt>
                <c:pt idx="8">
                  <c:v>10457.808000000001</c:v>
                </c:pt>
                <c:pt idx="9">
                  <c:v>16835.294999999998</c:v>
                </c:pt>
                <c:pt idx="10">
                  <c:v>30118.561000000002</c:v>
                </c:pt>
                <c:pt idx="11">
                  <c:v>53564.141000000003</c:v>
                </c:pt>
                <c:pt idx="12">
                  <c:v>71624.134000000005</c:v>
                </c:pt>
                <c:pt idx="13">
                  <c:v>81876.467999999993</c:v>
                </c:pt>
                <c:pt idx="14">
                  <c:v>88780.525999999998</c:v>
                </c:pt>
                <c:pt idx="15">
                  <c:v>97288.99</c:v>
                </c:pt>
                <c:pt idx="16">
                  <c:v>103858.151</c:v>
                </c:pt>
                <c:pt idx="17">
                  <c:v>109983.428</c:v>
                </c:pt>
                <c:pt idx="18">
                  <c:v>119282.533</c:v>
                </c:pt>
                <c:pt idx="19">
                  <c:v>140056.81099999999</c:v>
                </c:pt>
                <c:pt idx="20">
                  <c:v>160578.03</c:v>
                </c:pt>
                <c:pt idx="21">
                  <c:v>188189.033</c:v>
                </c:pt>
                <c:pt idx="22">
                  <c:v>222957.511</c:v>
                </c:pt>
                <c:pt idx="23">
                  <c:v>270087.82212500001</c:v>
                </c:pt>
                <c:pt idx="24">
                  <c:v>317218.13325000001</c:v>
                </c:pt>
                <c:pt idx="25">
                  <c:v>364348.44437500002</c:v>
                </c:pt>
                <c:pt idx="26">
                  <c:v>411478.75550000003</c:v>
                </c:pt>
                <c:pt idx="27">
                  <c:v>458609.06662500004</c:v>
                </c:pt>
                <c:pt idx="28">
                  <c:v>505739.37775000004</c:v>
                </c:pt>
                <c:pt idx="29">
                  <c:v>552869.68887499999</c:v>
                </c:pt>
                <c:pt idx="30">
                  <c:v>600000</c:v>
                </c:pt>
                <c:pt idx="31">
                  <c:v>647130.31112500001</c:v>
                </c:pt>
                <c:pt idx="32">
                  <c:v>694260.62225000001</c:v>
                </c:pt>
                <c:pt idx="33">
                  <c:v>741390.93337500002</c:v>
                </c:pt>
                <c:pt idx="34">
                  <c:v>788521.24450000003</c:v>
                </c:pt>
                <c:pt idx="35">
                  <c:v>835651.55562500004</c:v>
                </c:pt>
                <c:pt idx="36">
                  <c:v>882781.86675000004</c:v>
                </c:pt>
                <c:pt idx="37">
                  <c:v>929912.17787500005</c:v>
                </c:pt>
                <c:pt idx="38">
                  <c:v>977042.48900000006</c:v>
                </c:pt>
                <c:pt idx="39">
                  <c:v>1024172.8001250001</c:v>
                </c:pt>
                <c:pt idx="40">
                  <c:v>1071303.1112500001</c:v>
                </c:pt>
                <c:pt idx="41">
                  <c:v>1118433.4223750001</c:v>
                </c:pt>
                <c:pt idx="42">
                  <c:v>1165563.7335000001</c:v>
                </c:pt>
                <c:pt idx="43">
                  <c:v>1212694.0446250001</c:v>
                </c:pt>
                <c:pt idx="44">
                  <c:v>1259824.3557500001</c:v>
                </c:pt>
                <c:pt idx="45">
                  <c:v>1306954.6668750001</c:v>
                </c:pt>
                <c:pt idx="46">
                  <c:v>1354084.9780000001</c:v>
                </c:pt>
                <c:pt idx="47">
                  <c:v>1401215.2891250001</c:v>
                </c:pt>
                <c:pt idx="48">
                  <c:v>1448345.6002500001</c:v>
                </c:pt>
                <c:pt idx="49">
                  <c:v>1495475.9113750001</c:v>
                </c:pt>
                <c:pt idx="50">
                  <c:v>1542606.2225000001</c:v>
                </c:pt>
                <c:pt idx="51">
                  <c:v>1589736.5336250002</c:v>
                </c:pt>
                <c:pt idx="52">
                  <c:v>1636866.8447500002</c:v>
                </c:pt>
                <c:pt idx="53">
                  <c:v>1683997.1558750002</c:v>
                </c:pt>
                <c:pt idx="54">
                  <c:v>1731127.4670000002</c:v>
                </c:pt>
                <c:pt idx="55">
                  <c:v>1778257.7781250002</c:v>
                </c:pt>
                <c:pt idx="56">
                  <c:v>1825388.0892500002</c:v>
                </c:pt>
                <c:pt idx="57">
                  <c:v>1872518.4003750002</c:v>
                </c:pt>
                <c:pt idx="58">
                  <c:v>1919648.7115000002</c:v>
                </c:pt>
                <c:pt idx="59">
                  <c:v>1966779.0226250002</c:v>
                </c:pt>
                <c:pt idx="60">
                  <c:v>2013909.3337500002</c:v>
                </c:pt>
                <c:pt idx="61">
                  <c:v>2061039.6448750002</c:v>
                </c:pt>
                <c:pt idx="62">
                  <c:v>2108169.9560000002</c:v>
                </c:pt>
                <c:pt idx="63">
                  <c:v>2155300.2671250002</c:v>
                </c:pt>
                <c:pt idx="64">
                  <c:v>2202430.5782500003</c:v>
                </c:pt>
                <c:pt idx="65">
                  <c:v>2249560.8893750003</c:v>
                </c:pt>
                <c:pt idx="66">
                  <c:v>2296691.2005000003</c:v>
                </c:pt>
                <c:pt idx="67">
                  <c:v>2343821.5116250003</c:v>
                </c:pt>
                <c:pt idx="68">
                  <c:v>2390951.8227500003</c:v>
                </c:pt>
                <c:pt idx="69">
                  <c:v>2438082.1338750003</c:v>
                </c:pt>
                <c:pt idx="70">
                  <c:v>2485212.4450000003</c:v>
                </c:pt>
                <c:pt idx="71">
                  <c:v>2532342.7561250003</c:v>
                </c:pt>
                <c:pt idx="72">
                  <c:v>2579473.0672500003</c:v>
                </c:pt>
                <c:pt idx="73">
                  <c:v>2626603.3783750003</c:v>
                </c:pt>
                <c:pt idx="74">
                  <c:v>2673733.6895000003</c:v>
                </c:pt>
                <c:pt idx="75">
                  <c:v>2720864.0006250003</c:v>
                </c:pt>
                <c:pt idx="76">
                  <c:v>2767994.3117500003</c:v>
                </c:pt>
                <c:pt idx="77">
                  <c:v>2815124.6228750004</c:v>
                </c:pt>
                <c:pt idx="78">
                  <c:v>2862254.9340000004</c:v>
                </c:pt>
                <c:pt idx="79">
                  <c:v>2909385.2451250004</c:v>
                </c:pt>
                <c:pt idx="80">
                  <c:v>2956515.5562500004</c:v>
                </c:pt>
                <c:pt idx="81">
                  <c:v>3003645.8673750004</c:v>
                </c:pt>
                <c:pt idx="82">
                  <c:v>3050776.1785000004</c:v>
                </c:pt>
                <c:pt idx="83">
                  <c:v>3097906.4896250004</c:v>
                </c:pt>
                <c:pt idx="84">
                  <c:v>3145036.8007500004</c:v>
                </c:pt>
                <c:pt idx="85">
                  <c:v>3192167.1118750004</c:v>
                </c:pt>
                <c:pt idx="86">
                  <c:v>3239297.4230000004</c:v>
                </c:pt>
                <c:pt idx="87">
                  <c:v>3286427.7341250004</c:v>
                </c:pt>
                <c:pt idx="88">
                  <c:v>3333558.0452500004</c:v>
                </c:pt>
                <c:pt idx="89">
                  <c:v>3380688.3563750004</c:v>
                </c:pt>
                <c:pt idx="90">
                  <c:v>3427818.6675000004</c:v>
                </c:pt>
                <c:pt idx="91">
                  <c:v>3474948.9786250005</c:v>
                </c:pt>
                <c:pt idx="92">
                  <c:v>3522079.2897500005</c:v>
                </c:pt>
                <c:pt idx="93">
                  <c:v>3569209.6008750005</c:v>
                </c:pt>
                <c:pt idx="94">
                  <c:v>3616339.9120000005</c:v>
                </c:pt>
                <c:pt idx="95">
                  <c:v>3663470.2231250005</c:v>
                </c:pt>
                <c:pt idx="96">
                  <c:v>3710600.5342500005</c:v>
                </c:pt>
                <c:pt idx="97">
                  <c:v>3757730.8453750005</c:v>
                </c:pt>
                <c:pt idx="98">
                  <c:v>3804861.1565000005</c:v>
                </c:pt>
                <c:pt idx="99">
                  <c:v>3851991.4676250005</c:v>
                </c:pt>
                <c:pt idx="100">
                  <c:v>3899121.7787500005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B-495E-BF6F-3C96F43E0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566431"/>
        <c:axId val="492764655"/>
      </c:lineChart>
      <c:catAx>
        <c:axId val="73456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764655"/>
        <c:crosses val="autoZero"/>
        <c:auto val="1"/>
        <c:lblAlgn val="ctr"/>
        <c:lblOffset val="100"/>
        <c:noMultiLvlLbl val="0"/>
      </c:catAx>
      <c:valAx>
        <c:axId val="49276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56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Solar - Capacity Installed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'SolarPV Capacity LUT'!$B$1:$CX$1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'SolarPV Capacity LUT'!$B$2:$CX$2</c:f>
              <c:numCache>
                <c:formatCode>General</c:formatCode>
                <c:ptCount val="101"/>
                <c:pt idx="0">
                  <c:v>200.1</c:v>
                </c:pt>
                <c:pt idx="1">
                  <c:v>300.36</c:v>
                </c:pt>
                <c:pt idx="2">
                  <c:v>384.99400000000003</c:v>
                </c:pt>
                <c:pt idx="3">
                  <c:v>623.77099999999996</c:v>
                </c:pt>
                <c:pt idx="4">
                  <c:v>1335.364</c:v>
                </c:pt>
                <c:pt idx="5">
                  <c:v>2315.5070000000001</c:v>
                </c:pt>
                <c:pt idx="6">
                  <c:v>3266.6439999999998</c:v>
                </c:pt>
                <c:pt idx="7">
                  <c:v>5039.6750000000002</c:v>
                </c:pt>
                <c:pt idx="8">
                  <c:v>10457.808000000001</c:v>
                </c:pt>
                <c:pt idx="9">
                  <c:v>16835.294999999998</c:v>
                </c:pt>
                <c:pt idx="10">
                  <c:v>30118.561000000002</c:v>
                </c:pt>
                <c:pt idx="11">
                  <c:v>53564.141000000003</c:v>
                </c:pt>
                <c:pt idx="12">
                  <c:v>71624.134000000005</c:v>
                </c:pt>
                <c:pt idx="13">
                  <c:v>81876.467999999993</c:v>
                </c:pt>
                <c:pt idx="14">
                  <c:v>88780.525999999998</c:v>
                </c:pt>
                <c:pt idx="15">
                  <c:v>97288.99</c:v>
                </c:pt>
                <c:pt idx="16">
                  <c:v>103858.151</c:v>
                </c:pt>
                <c:pt idx="17">
                  <c:v>109983.428</c:v>
                </c:pt>
                <c:pt idx="18">
                  <c:v>119282.533</c:v>
                </c:pt>
                <c:pt idx="19">
                  <c:v>140056.81099999999</c:v>
                </c:pt>
                <c:pt idx="20">
                  <c:v>160578.03</c:v>
                </c:pt>
                <c:pt idx="21">
                  <c:v>188189.033</c:v>
                </c:pt>
                <c:pt idx="22">
                  <c:v>222957.511</c:v>
                </c:pt>
                <c:pt idx="23">
                  <c:v>456887.92711042106</c:v>
                </c:pt>
                <c:pt idx="24">
                  <c:v>690818.34322084207</c:v>
                </c:pt>
                <c:pt idx="25">
                  <c:v>924748.75933126325</c:v>
                </c:pt>
                <c:pt idx="26">
                  <c:v>1671752.2607962105</c:v>
                </c:pt>
                <c:pt idx="27">
                  <c:v>2418755.7622611579</c:v>
                </c:pt>
                <c:pt idx="28">
                  <c:v>3165759.263726105</c:v>
                </c:pt>
                <c:pt idx="29">
                  <c:v>3912762.7651910521</c:v>
                </c:pt>
                <c:pt idx="30">
                  <c:v>4659766.2666559992</c:v>
                </c:pt>
                <c:pt idx="31">
                  <c:v>5372989.2314352244</c:v>
                </c:pt>
                <c:pt idx="32">
                  <c:v>6086212.1962144496</c:v>
                </c:pt>
                <c:pt idx="33">
                  <c:v>6799435.1609936748</c:v>
                </c:pt>
                <c:pt idx="34">
                  <c:v>7512658.1257728999</c:v>
                </c:pt>
                <c:pt idx="35">
                  <c:v>8225881.0905521251</c:v>
                </c:pt>
                <c:pt idx="36">
                  <c:v>8339780.709062214</c:v>
                </c:pt>
                <c:pt idx="37">
                  <c:v>8453680.3275723029</c:v>
                </c:pt>
                <c:pt idx="38">
                  <c:v>8567579.9460823908</c:v>
                </c:pt>
                <c:pt idx="39">
                  <c:v>8681479.5645924788</c:v>
                </c:pt>
                <c:pt idx="40">
                  <c:v>8795379.1831025686</c:v>
                </c:pt>
                <c:pt idx="41">
                  <c:v>8712878.3474355564</c:v>
                </c:pt>
                <c:pt idx="42">
                  <c:v>8630377.5117685422</c:v>
                </c:pt>
                <c:pt idx="43">
                  <c:v>8547876.6761015281</c:v>
                </c:pt>
                <c:pt idx="44">
                  <c:v>8465375.840434514</c:v>
                </c:pt>
                <c:pt idx="45">
                  <c:v>8382875.0047675027</c:v>
                </c:pt>
                <c:pt idx="46">
                  <c:v>8405272.4730914887</c:v>
                </c:pt>
                <c:pt idx="47">
                  <c:v>8427669.9414154738</c:v>
                </c:pt>
                <c:pt idx="48">
                  <c:v>8450067.4097394608</c:v>
                </c:pt>
                <c:pt idx="49">
                  <c:v>8472464.8780634478</c:v>
                </c:pt>
                <c:pt idx="50">
                  <c:v>8494862.3463874329</c:v>
                </c:pt>
                <c:pt idx="51">
                  <c:v>8571853.9856346603</c:v>
                </c:pt>
                <c:pt idx="52">
                  <c:v>8648845.6248818878</c:v>
                </c:pt>
                <c:pt idx="53">
                  <c:v>8725837.2641291153</c:v>
                </c:pt>
                <c:pt idx="54">
                  <c:v>8802828.9033763427</c:v>
                </c:pt>
                <c:pt idx="55">
                  <c:v>8879820.5426235702</c:v>
                </c:pt>
                <c:pt idx="56">
                  <c:v>8978445.8093654104</c:v>
                </c:pt>
                <c:pt idx="57">
                  <c:v>9077071.0761072505</c:v>
                </c:pt>
                <c:pt idx="58">
                  <c:v>9175696.3428490907</c:v>
                </c:pt>
                <c:pt idx="59">
                  <c:v>9274321.6095909309</c:v>
                </c:pt>
                <c:pt idx="60">
                  <c:v>9372946.8763327692</c:v>
                </c:pt>
                <c:pt idx="61">
                  <c:v>9460462.3266545013</c:v>
                </c:pt>
                <c:pt idx="62">
                  <c:v>9547977.7769762333</c:v>
                </c:pt>
                <c:pt idx="63">
                  <c:v>9635493.2272979654</c:v>
                </c:pt>
                <c:pt idx="64">
                  <c:v>9723008.6776196975</c:v>
                </c:pt>
                <c:pt idx="65">
                  <c:v>9810524.1279414278</c:v>
                </c:pt>
                <c:pt idx="66">
                  <c:v>9887080.3813735973</c:v>
                </c:pt>
                <c:pt idx="67">
                  <c:v>9963636.6348057669</c:v>
                </c:pt>
                <c:pt idx="68">
                  <c:v>10040192.888237936</c:v>
                </c:pt>
                <c:pt idx="69">
                  <c:v>10116749.141670106</c:v>
                </c:pt>
                <c:pt idx="70">
                  <c:v>10193305.395102274</c:v>
                </c:pt>
                <c:pt idx="71">
                  <c:v>10261620.219281191</c:v>
                </c:pt>
                <c:pt idx="72">
                  <c:v>10329935.043460108</c:v>
                </c:pt>
                <c:pt idx="73">
                  <c:v>10398249.867639026</c:v>
                </c:pt>
                <c:pt idx="74">
                  <c:v>10466564.691817943</c:v>
                </c:pt>
                <c:pt idx="75">
                  <c:v>10534879.515996864</c:v>
                </c:pt>
                <c:pt idx="76">
                  <c:v>10597446.564988635</c:v>
                </c:pt>
                <c:pt idx="77">
                  <c:v>10660013.613980407</c:v>
                </c:pt>
                <c:pt idx="78">
                  <c:v>10722580.662972178</c:v>
                </c:pt>
                <c:pt idx="79">
                  <c:v>10785147.71196395</c:v>
                </c:pt>
                <c:pt idx="80">
                  <c:v>10847714.760955725</c:v>
                </c:pt>
                <c:pt idx="81">
                  <c:v>10904672.897326313</c:v>
                </c:pt>
                <c:pt idx="82">
                  <c:v>10961631.033696901</c:v>
                </c:pt>
                <c:pt idx="83">
                  <c:v>11018589.170067489</c:v>
                </c:pt>
                <c:pt idx="84">
                  <c:v>11075547.306438077</c:v>
                </c:pt>
                <c:pt idx="85">
                  <c:v>11132505.442808665</c:v>
                </c:pt>
                <c:pt idx="86">
                  <c:v>11183575.132648215</c:v>
                </c:pt>
                <c:pt idx="87">
                  <c:v>11234644.822487764</c:v>
                </c:pt>
                <c:pt idx="88">
                  <c:v>11285714.512327313</c:v>
                </c:pt>
                <c:pt idx="89">
                  <c:v>11336784.202166863</c:v>
                </c:pt>
                <c:pt idx="90">
                  <c:v>11387853.892006416</c:v>
                </c:pt>
                <c:pt idx="91">
                  <c:v>11432283.020703979</c:v>
                </c:pt>
                <c:pt idx="92">
                  <c:v>11476712.149401542</c:v>
                </c:pt>
                <c:pt idx="93">
                  <c:v>11521141.278099105</c:v>
                </c:pt>
                <c:pt idx="94">
                  <c:v>11565570.406796668</c:v>
                </c:pt>
                <c:pt idx="95">
                  <c:v>11609999.535494229</c:v>
                </c:pt>
                <c:pt idx="96">
                  <c:v>11645352.734294474</c:v>
                </c:pt>
                <c:pt idx="97">
                  <c:v>11680705.933094719</c:v>
                </c:pt>
                <c:pt idx="98">
                  <c:v>11716059.131894965</c:v>
                </c:pt>
                <c:pt idx="99">
                  <c:v>11751412.33069521</c:v>
                </c:pt>
                <c:pt idx="100">
                  <c:v>11786765.529495459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4-409A-94CE-401A5677D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03183"/>
        <c:axId val="177807359"/>
      </c:lineChart>
      <c:catAx>
        <c:axId val="178860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807359"/>
        <c:crosses val="autoZero"/>
        <c:auto val="1"/>
        <c:lblAlgn val="ctr"/>
        <c:lblOffset val="100"/>
        <c:noMultiLvlLbl val="0"/>
      </c:catAx>
      <c:valAx>
        <c:axId val="1778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860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98425</xdr:colOff>
      <xdr:row>5</xdr:row>
      <xdr:rowOff>104775</xdr:rowOff>
    </xdr:from>
    <xdr:to>
      <xdr:col>12</xdr:col>
      <xdr:colOff>403225</xdr:colOff>
      <xdr:row>22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C2FF1-9023-499B-E5EA-EDA26B073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241548</xdr:colOff>
      <xdr:row>8</xdr:row>
      <xdr:rowOff>16684</xdr:rowOff>
    </xdr:from>
    <xdr:to>
      <xdr:col>20</xdr:col>
      <xdr:colOff>572744</xdr:colOff>
      <xdr:row>32</xdr:row>
      <xdr:rowOff>99608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75AE6-6812-49AD-AA3F-5D3CEABAB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5520</xdr:colOff>
      <xdr:row>5</xdr:row>
      <xdr:rowOff>122721</xdr:rowOff>
    </xdr:from>
    <xdr:to>
      <xdr:col>19</xdr:col>
      <xdr:colOff>303696</xdr:colOff>
      <xdr:row>34</xdr:row>
      <xdr:rowOff>48315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E5216-CE84-7C73-AE53-08381B685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olarpowereurope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opLeftCell="E1" workbookViewId="0">
      <selection activeCell="D5" sqref="D5:Z5"/>
    </sheetView>
  </sheetViews>
  <sheetFormatPr defaultRowHeight="12.5" x14ac:dyDescent="0.25"/>
  <sheetData>
    <row r="1" spans="1:26" x14ac:dyDescent="0.25">
      <c r="A1" t="s">
        <v>0</v>
      </c>
    </row>
    <row r="4" spans="1:26" x14ac:dyDescent="0.25"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</row>
    <row r="5" spans="1:26" x14ac:dyDescent="0.25">
      <c r="A5" t="s">
        <v>24</v>
      </c>
      <c r="B5" t="s">
        <v>25</v>
      </c>
      <c r="C5" t="s">
        <v>26</v>
      </c>
      <c r="D5" s="1">
        <v>200.1</v>
      </c>
      <c r="E5" s="1">
        <v>300.36</v>
      </c>
      <c r="F5" s="1">
        <v>384.99400000000003</v>
      </c>
      <c r="G5" s="1">
        <v>623.77099999999996</v>
      </c>
      <c r="H5" s="1">
        <v>1335.364</v>
      </c>
      <c r="I5" s="1">
        <v>2315.5070000000001</v>
      </c>
      <c r="J5" s="1">
        <v>3266.6439999999998</v>
      </c>
      <c r="K5" s="1">
        <v>5039.6750000000002</v>
      </c>
      <c r="L5" s="1">
        <v>10457.808000000001</v>
      </c>
      <c r="M5" s="1">
        <v>16835.294999999998</v>
      </c>
      <c r="N5" s="1">
        <v>30118.561000000002</v>
      </c>
      <c r="O5" s="1">
        <v>53564.141000000003</v>
      </c>
      <c r="P5" s="1">
        <v>71624.134000000005</v>
      </c>
      <c r="Q5" s="1">
        <v>81876.467999999993</v>
      </c>
      <c r="R5" s="1">
        <v>88780.525999999998</v>
      </c>
      <c r="S5" s="1">
        <v>97288.99</v>
      </c>
      <c r="T5" s="1">
        <v>103858.151</v>
      </c>
      <c r="U5" s="1">
        <v>109983.428</v>
      </c>
      <c r="V5" s="1">
        <v>119282.533</v>
      </c>
      <c r="W5" s="1">
        <v>140056.81099999999</v>
      </c>
      <c r="X5" s="1">
        <v>160578.03</v>
      </c>
      <c r="Y5" s="1">
        <v>188189.033</v>
      </c>
      <c r="Z5" s="1">
        <v>222957.511</v>
      </c>
    </row>
    <row r="6" spans="1:26" x14ac:dyDescent="0.25">
      <c r="A6" t="s">
        <v>27</v>
      </c>
    </row>
    <row r="7" spans="1:26" x14ac:dyDescent="0.25">
      <c r="A7" t="s">
        <v>27</v>
      </c>
    </row>
    <row r="8" spans="1:26" x14ac:dyDescent="0.25">
      <c r="A8" t="s">
        <v>28</v>
      </c>
    </row>
    <row r="9" spans="1:26" x14ac:dyDescent="0.25">
      <c r="A9" t="s">
        <v>27</v>
      </c>
    </row>
    <row r="10" spans="1:26" x14ac:dyDescent="0.25">
      <c r="A10" t="s">
        <v>29</v>
      </c>
      <c r="B10" t="s">
        <v>30</v>
      </c>
    </row>
    <row r="11" spans="1:26" x14ac:dyDescent="0.25">
      <c r="A11" t="s">
        <v>27</v>
      </c>
    </row>
    <row r="12" spans="1:26" x14ac:dyDescent="0.25">
      <c r="A12" t="s">
        <v>31</v>
      </c>
      <c r="B12" t="s">
        <v>32</v>
      </c>
    </row>
    <row r="13" spans="1:26" x14ac:dyDescent="0.25">
      <c r="A13" t="s">
        <v>27</v>
      </c>
    </row>
    <row r="14" spans="1:26" x14ac:dyDescent="0.25">
      <c r="A14" t="s">
        <v>33</v>
      </c>
      <c r="B14" t="s">
        <v>34</v>
      </c>
    </row>
    <row r="15" spans="1:26" x14ac:dyDescent="0.25">
      <c r="A15" t="s">
        <v>27</v>
      </c>
    </row>
    <row r="16" spans="1:26" x14ac:dyDescent="0.25">
      <c r="A16" t="s">
        <v>35</v>
      </c>
    </row>
    <row r="17" spans="1:8" x14ac:dyDescent="0.25">
      <c r="A17" t="s">
        <v>27</v>
      </c>
    </row>
    <row r="18" spans="1:8" x14ac:dyDescent="0.25">
      <c r="A18" t="s">
        <v>36</v>
      </c>
      <c r="B18" t="s">
        <v>37</v>
      </c>
    </row>
    <row r="19" spans="1:8" x14ac:dyDescent="0.25">
      <c r="A19" t="s">
        <v>27</v>
      </c>
    </row>
    <row r="20" spans="1:8" x14ac:dyDescent="0.25">
      <c r="A20" t="s">
        <v>38</v>
      </c>
      <c r="B20" t="s">
        <v>39</v>
      </c>
    </row>
    <row r="23" spans="1:8" x14ac:dyDescent="0.25">
      <c r="B23" s="3" t="s">
        <v>121</v>
      </c>
      <c r="F23" t="s">
        <v>122</v>
      </c>
    </row>
    <row r="24" spans="1:8" x14ac:dyDescent="0.25">
      <c r="B24" t="s">
        <v>120</v>
      </c>
      <c r="C24">
        <v>2030</v>
      </c>
      <c r="D24">
        <v>2040</v>
      </c>
      <c r="F24" t="s">
        <v>120</v>
      </c>
      <c r="G24">
        <v>2030</v>
      </c>
      <c r="H24">
        <v>2040</v>
      </c>
    </row>
    <row r="25" spans="1:8" x14ac:dyDescent="0.25">
      <c r="B25" t="s">
        <v>119</v>
      </c>
      <c r="C25">
        <v>920000</v>
      </c>
      <c r="F25" t="s">
        <v>119</v>
      </c>
      <c r="G25">
        <v>600000</v>
      </c>
    </row>
  </sheetData>
  <hyperlinks>
    <hyperlink ref="B23" r:id="rId1" display="https://www.solarpowereurope.org/" xr:uid="{7F82235E-5A34-4E1A-8111-B3E4E4C2DCD1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68AAE-9322-473F-85EF-1079064079FF}">
  <dimension ref="A1:V9"/>
  <sheetViews>
    <sheetView workbookViewId="0">
      <selection activeCell="B1" sqref="B1:Q1"/>
    </sheetView>
  </sheetViews>
  <sheetFormatPr defaultRowHeight="12.5" x14ac:dyDescent="0.25"/>
  <sheetData>
    <row r="1" spans="1:22" ht="14.5" x14ac:dyDescent="0.35">
      <c r="A1" s="6">
        <v>2020</v>
      </c>
      <c r="B1" s="5">
        <v>2025</v>
      </c>
      <c r="C1" s="5">
        <v>2030</v>
      </c>
      <c r="D1" s="5">
        <v>2035</v>
      </c>
      <c r="E1" s="5">
        <v>2040</v>
      </c>
      <c r="F1" s="5">
        <v>2045</v>
      </c>
      <c r="G1" s="5">
        <v>2050</v>
      </c>
      <c r="H1" s="5">
        <v>2055</v>
      </c>
      <c r="I1" s="5">
        <v>2060</v>
      </c>
      <c r="J1" s="5">
        <v>2065</v>
      </c>
      <c r="K1" s="5">
        <v>2070</v>
      </c>
      <c r="L1" s="5">
        <v>2075</v>
      </c>
      <c r="M1" s="5">
        <v>2080</v>
      </c>
      <c r="N1" s="5">
        <v>2085</v>
      </c>
      <c r="O1" s="5">
        <v>2090</v>
      </c>
      <c r="P1" s="5">
        <v>2095</v>
      </c>
      <c r="Q1" s="5">
        <v>2100</v>
      </c>
    </row>
    <row r="2" spans="1:22" ht="14.5" x14ac:dyDescent="0.35">
      <c r="A2" s="8">
        <v>0.26052778632101381</v>
      </c>
      <c r="B2" s="7">
        <v>0.92474875933126321</v>
      </c>
      <c r="C2" s="7">
        <v>4.6597662666559989</v>
      </c>
      <c r="D2" s="7">
        <v>8.2258810905521251</v>
      </c>
      <c r="E2" s="7">
        <v>8.7953791831025683</v>
      </c>
      <c r="F2" s="7">
        <v>8.3828750047675022</v>
      </c>
      <c r="G2" s="7">
        <v>8.4948623463874338</v>
      </c>
      <c r="H2" s="7">
        <v>8.8798205426235697</v>
      </c>
      <c r="I2" s="7">
        <v>9.3729468763327688</v>
      </c>
      <c r="J2" s="7">
        <v>9.8105241279414273</v>
      </c>
      <c r="K2" s="7">
        <v>10.193305395102273</v>
      </c>
      <c r="L2" s="7">
        <v>10.534879515996865</v>
      </c>
      <c r="M2" s="7">
        <v>10.847714760955725</v>
      </c>
      <c r="N2" s="7">
        <v>11.132505442808664</v>
      </c>
      <c r="O2" s="7">
        <v>11.387853892006415</v>
      </c>
      <c r="P2" s="7">
        <v>11.609999535494229</v>
      </c>
      <c r="Q2" s="7">
        <v>11.78676552949546</v>
      </c>
      <c r="T2" s="4" t="s">
        <v>123</v>
      </c>
      <c r="U2" s="4" t="s">
        <v>119</v>
      </c>
    </row>
    <row r="3" spans="1:22" x14ac:dyDescent="0.25">
      <c r="A3">
        <f>A2*10^6</f>
        <v>260527.78632101382</v>
      </c>
      <c r="B3">
        <f t="shared" ref="B3:Q3" si="0">B2*10^6</f>
        <v>924748.75933126325</v>
      </c>
      <c r="C3">
        <f t="shared" si="0"/>
        <v>4659766.2666559992</v>
      </c>
      <c r="D3">
        <f t="shared" si="0"/>
        <v>8225881.0905521251</v>
      </c>
      <c r="E3">
        <f t="shared" si="0"/>
        <v>8795379.1831025686</v>
      </c>
      <c r="F3">
        <f t="shared" si="0"/>
        <v>8382875.0047675027</v>
      </c>
      <c r="G3">
        <f t="shared" si="0"/>
        <v>8494862.3463874329</v>
      </c>
      <c r="H3">
        <f t="shared" si="0"/>
        <v>8879820.5426235702</v>
      </c>
      <c r="I3">
        <f t="shared" si="0"/>
        <v>9372946.8763327692</v>
      </c>
      <c r="J3">
        <f t="shared" si="0"/>
        <v>9810524.1279414278</v>
      </c>
      <c r="K3">
        <f t="shared" si="0"/>
        <v>10193305.395102274</v>
      </c>
      <c r="L3">
        <f t="shared" si="0"/>
        <v>10534879.515996864</v>
      </c>
      <c r="M3">
        <f t="shared" si="0"/>
        <v>10847714.760955725</v>
      </c>
      <c r="N3">
        <f t="shared" si="0"/>
        <v>11132505.442808665</v>
      </c>
      <c r="O3">
        <f t="shared" si="0"/>
        <v>11387853.892006416</v>
      </c>
      <c r="P3">
        <f t="shared" si="0"/>
        <v>11609999.535494229</v>
      </c>
      <c r="Q3">
        <f t="shared" si="0"/>
        <v>11786765.529495459</v>
      </c>
    </row>
    <row r="4" spans="1:22" x14ac:dyDescent="0.25">
      <c r="T4" s="4" t="s">
        <v>124</v>
      </c>
      <c r="U4" s="4" t="s">
        <v>124</v>
      </c>
    </row>
    <row r="8" spans="1:22" x14ac:dyDescent="0.25">
      <c r="T8" s="4" t="s">
        <v>125</v>
      </c>
      <c r="U8">
        <v>2020</v>
      </c>
      <c r="V8" s="4" t="s">
        <v>123</v>
      </c>
    </row>
    <row r="9" spans="1:22" x14ac:dyDescent="0.25">
      <c r="U9" s="1">
        <v>160578.03</v>
      </c>
      <c r="V9">
        <f>U9/1000000</f>
        <v>0.16057803000000001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301B-3DB2-4391-8FD9-A2EB0B2EFD4B}">
  <dimension ref="A1:CW5"/>
  <sheetViews>
    <sheetView zoomScale="94" workbookViewId="0">
      <selection activeCell="A2" sqref="A2:XFD2"/>
    </sheetView>
  </sheetViews>
  <sheetFormatPr defaultRowHeight="12.5" x14ac:dyDescent="0.25"/>
  <sheetData>
    <row r="1" spans="1:101" ht="1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40</v>
      </c>
      <c r="Y1" s="2" t="s">
        <v>41</v>
      </c>
      <c r="Z1" s="2" t="s">
        <v>42</v>
      </c>
      <c r="AA1" s="2" t="s">
        <v>43</v>
      </c>
      <c r="AB1" s="2" t="s">
        <v>44</v>
      </c>
      <c r="AC1" s="2" t="s">
        <v>45</v>
      </c>
      <c r="AD1" s="2" t="s">
        <v>46</v>
      </c>
      <c r="AE1" s="2" t="s">
        <v>47</v>
      </c>
      <c r="AF1" s="2" t="s">
        <v>48</v>
      </c>
      <c r="AG1" s="2" t="s">
        <v>49</v>
      </c>
      <c r="AH1" s="2" t="s">
        <v>50</v>
      </c>
      <c r="AI1" s="2" t="s">
        <v>51</v>
      </c>
      <c r="AJ1" s="2" t="s">
        <v>52</v>
      </c>
      <c r="AK1" s="2" t="s">
        <v>53</v>
      </c>
      <c r="AL1" s="2" t="s">
        <v>54</v>
      </c>
      <c r="AM1" s="2" t="s">
        <v>55</v>
      </c>
      <c r="AN1" s="2" t="s">
        <v>56</v>
      </c>
      <c r="AO1" s="2" t="s">
        <v>57</v>
      </c>
      <c r="AP1" s="2" t="s">
        <v>58</v>
      </c>
      <c r="AQ1" s="2" t="s">
        <v>59</v>
      </c>
      <c r="AR1" s="2" t="s">
        <v>60</v>
      </c>
      <c r="AS1" s="2" t="s">
        <v>61</v>
      </c>
      <c r="AT1" s="2" t="s">
        <v>62</v>
      </c>
      <c r="AU1" s="2" t="s">
        <v>63</v>
      </c>
      <c r="AV1" s="2" t="s">
        <v>64</v>
      </c>
      <c r="AW1" s="2" t="s">
        <v>65</v>
      </c>
      <c r="AX1" s="2" t="s">
        <v>66</v>
      </c>
      <c r="AY1" s="2" t="s">
        <v>67</v>
      </c>
      <c r="AZ1" s="2" t="s">
        <v>68</v>
      </c>
      <c r="BA1" s="2" t="s">
        <v>69</v>
      </c>
      <c r="BB1" s="2" t="s">
        <v>70</v>
      </c>
      <c r="BC1" s="2" t="s">
        <v>71</v>
      </c>
      <c r="BD1" s="2" t="s">
        <v>72</v>
      </c>
      <c r="BE1" s="2" t="s">
        <v>73</v>
      </c>
      <c r="BF1" s="2" t="s">
        <v>74</v>
      </c>
      <c r="BG1" s="2" t="s">
        <v>75</v>
      </c>
      <c r="BH1" s="2" t="s">
        <v>76</v>
      </c>
      <c r="BI1" s="2" t="s">
        <v>77</v>
      </c>
      <c r="BJ1" s="2" t="s">
        <v>78</v>
      </c>
      <c r="BK1" s="2" t="s">
        <v>79</v>
      </c>
      <c r="BL1" s="2" t="s">
        <v>80</v>
      </c>
      <c r="BM1" s="2" t="s">
        <v>81</v>
      </c>
      <c r="BN1" s="2" t="s">
        <v>82</v>
      </c>
      <c r="BO1" s="2" t="s">
        <v>83</v>
      </c>
      <c r="BP1" s="2" t="s">
        <v>84</v>
      </c>
      <c r="BQ1" s="2" t="s">
        <v>85</v>
      </c>
      <c r="BR1" s="2" t="s">
        <v>86</v>
      </c>
      <c r="BS1" s="2" t="s">
        <v>87</v>
      </c>
      <c r="BT1" s="2" t="s">
        <v>88</v>
      </c>
      <c r="BU1" s="2" t="s">
        <v>89</v>
      </c>
      <c r="BV1" s="2" t="s">
        <v>90</v>
      </c>
      <c r="BW1" s="2" t="s">
        <v>91</v>
      </c>
      <c r="BX1" s="2" t="s">
        <v>92</v>
      </c>
      <c r="BY1" s="2" t="s">
        <v>93</v>
      </c>
      <c r="BZ1" s="2" t="s">
        <v>94</v>
      </c>
      <c r="CA1" s="2" t="s">
        <v>95</v>
      </c>
      <c r="CB1" s="2" t="s">
        <v>96</v>
      </c>
      <c r="CC1" s="2" t="s">
        <v>97</v>
      </c>
      <c r="CD1" s="2" t="s">
        <v>98</v>
      </c>
      <c r="CE1" s="2" t="s">
        <v>99</v>
      </c>
      <c r="CF1" s="2" t="s">
        <v>100</v>
      </c>
      <c r="CG1" s="2" t="s">
        <v>101</v>
      </c>
      <c r="CH1" s="2" t="s">
        <v>102</v>
      </c>
      <c r="CI1" s="2" t="s">
        <v>103</v>
      </c>
      <c r="CJ1" s="2" t="s">
        <v>104</v>
      </c>
      <c r="CK1" s="2" t="s">
        <v>105</v>
      </c>
      <c r="CL1" s="2" t="s">
        <v>106</v>
      </c>
      <c r="CM1" s="2" t="s">
        <v>107</v>
      </c>
      <c r="CN1" s="2" t="s">
        <v>108</v>
      </c>
      <c r="CO1" s="2" t="s">
        <v>109</v>
      </c>
      <c r="CP1" s="2" t="s">
        <v>110</v>
      </c>
      <c r="CQ1" s="2" t="s">
        <v>111</v>
      </c>
      <c r="CR1" s="2" t="s">
        <v>112</v>
      </c>
      <c r="CS1" s="2" t="s">
        <v>113</v>
      </c>
      <c r="CT1" s="2" t="s">
        <v>114</v>
      </c>
      <c r="CU1" s="2" t="s">
        <v>115</v>
      </c>
      <c r="CV1" s="2" t="s">
        <v>116</v>
      </c>
      <c r="CW1" s="2" t="s">
        <v>117</v>
      </c>
    </row>
    <row r="2" spans="1:101" x14ac:dyDescent="0.25">
      <c r="A2" s="1">
        <v>200.1</v>
      </c>
      <c r="B2" s="1">
        <v>300.36</v>
      </c>
      <c r="C2" s="1">
        <v>384.99400000000003</v>
      </c>
      <c r="D2" s="1">
        <v>623.77099999999996</v>
      </c>
      <c r="E2" s="1">
        <v>1335.364</v>
      </c>
      <c r="F2" s="1">
        <v>2315.5070000000001</v>
      </c>
      <c r="G2" s="1">
        <v>3266.6439999999998</v>
      </c>
      <c r="H2" s="1">
        <v>5039.6750000000002</v>
      </c>
      <c r="I2" s="1">
        <v>10457.808000000001</v>
      </c>
      <c r="J2" s="1">
        <v>16835.294999999998</v>
      </c>
      <c r="K2" s="1">
        <v>30118.561000000002</v>
      </c>
      <c r="L2" s="1">
        <v>53564.141000000003</v>
      </c>
      <c r="M2" s="1">
        <v>71624.134000000005</v>
      </c>
      <c r="N2" s="1">
        <v>81876.467999999993</v>
      </c>
      <c r="O2" s="1">
        <v>88780.525999999998</v>
      </c>
      <c r="P2" s="1">
        <v>97288.99</v>
      </c>
      <c r="Q2" s="1">
        <v>103858.151</v>
      </c>
      <c r="R2" s="1">
        <v>109983.428</v>
      </c>
      <c r="S2" s="1">
        <v>119282.533</v>
      </c>
      <c r="T2" s="1">
        <v>140056.81099999999</v>
      </c>
      <c r="U2" s="1">
        <v>160578.03</v>
      </c>
      <c r="V2" s="1">
        <v>188189.033</v>
      </c>
      <c r="W2" s="1">
        <v>222957.511</v>
      </c>
      <c r="X2">
        <f>W2+$X$5</f>
        <v>270087.82212500001</v>
      </c>
      <c r="Y2">
        <f t="shared" ref="Y2:AD2" si="0">X2+$X$5</f>
        <v>317218.13325000001</v>
      </c>
      <c r="Z2">
        <f t="shared" si="0"/>
        <v>364348.44437500002</v>
      </c>
      <c r="AA2">
        <f t="shared" si="0"/>
        <v>411478.75550000003</v>
      </c>
      <c r="AB2">
        <f t="shared" si="0"/>
        <v>458609.06662500004</v>
      </c>
      <c r="AC2">
        <f t="shared" si="0"/>
        <v>505739.37775000004</v>
      </c>
      <c r="AD2">
        <f t="shared" si="0"/>
        <v>552869.68887499999</v>
      </c>
      <c r="AE2">
        <v>600000</v>
      </c>
      <c r="AF2">
        <f>AE2+(AE2-AD2)</f>
        <v>647130.31112500001</v>
      </c>
      <c r="AG2">
        <f t="shared" ref="AG2:CR2" si="1">AF2+(AF2-AE2)</f>
        <v>694260.62225000001</v>
      </c>
      <c r="AH2">
        <f t="shared" si="1"/>
        <v>741390.93337500002</v>
      </c>
      <c r="AI2">
        <f t="shared" si="1"/>
        <v>788521.24450000003</v>
      </c>
      <c r="AJ2">
        <f t="shared" si="1"/>
        <v>835651.55562500004</v>
      </c>
      <c r="AK2">
        <f t="shared" si="1"/>
        <v>882781.86675000004</v>
      </c>
      <c r="AL2">
        <f t="shared" si="1"/>
        <v>929912.17787500005</v>
      </c>
      <c r="AM2">
        <f t="shared" si="1"/>
        <v>977042.48900000006</v>
      </c>
      <c r="AN2">
        <f t="shared" si="1"/>
        <v>1024172.8001250001</v>
      </c>
      <c r="AO2">
        <f t="shared" si="1"/>
        <v>1071303.1112500001</v>
      </c>
      <c r="AP2">
        <f t="shared" si="1"/>
        <v>1118433.4223750001</v>
      </c>
      <c r="AQ2">
        <f t="shared" si="1"/>
        <v>1165563.7335000001</v>
      </c>
      <c r="AR2">
        <f t="shared" si="1"/>
        <v>1212694.0446250001</v>
      </c>
      <c r="AS2">
        <f t="shared" si="1"/>
        <v>1259824.3557500001</v>
      </c>
      <c r="AT2">
        <f t="shared" si="1"/>
        <v>1306954.6668750001</v>
      </c>
      <c r="AU2">
        <f t="shared" si="1"/>
        <v>1354084.9780000001</v>
      </c>
      <c r="AV2">
        <f t="shared" si="1"/>
        <v>1401215.2891250001</v>
      </c>
      <c r="AW2">
        <f t="shared" si="1"/>
        <v>1448345.6002500001</v>
      </c>
      <c r="AX2">
        <f t="shared" si="1"/>
        <v>1495475.9113750001</v>
      </c>
      <c r="AY2">
        <f t="shared" si="1"/>
        <v>1542606.2225000001</v>
      </c>
      <c r="AZ2">
        <f t="shared" si="1"/>
        <v>1589736.5336250002</v>
      </c>
      <c r="BA2">
        <f t="shared" si="1"/>
        <v>1636866.8447500002</v>
      </c>
      <c r="BB2">
        <f t="shared" si="1"/>
        <v>1683997.1558750002</v>
      </c>
      <c r="BC2">
        <f t="shared" si="1"/>
        <v>1731127.4670000002</v>
      </c>
      <c r="BD2">
        <f t="shared" si="1"/>
        <v>1778257.7781250002</v>
      </c>
      <c r="BE2">
        <f t="shared" si="1"/>
        <v>1825388.0892500002</v>
      </c>
      <c r="BF2">
        <f t="shared" si="1"/>
        <v>1872518.4003750002</v>
      </c>
      <c r="BG2">
        <f t="shared" si="1"/>
        <v>1919648.7115000002</v>
      </c>
      <c r="BH2">
        <f t="shared" si="1"/>
        <v>1966779.0226250002</v>
      </c>
      <c r="BI2">
        <f t="shared" si="1"/>
        <v>2013909.3337500002</v>
      </c>
      <c r="BJ2">
        <f t="shared" si="1"/>
        <v>2061039.6448750002</v>
      </c>
      <c r="BK2">
        <f t="shared" si="1"/>
        <v>2108169.9560000002</v>
      </c>
      <c r="BL2">
        <f t="shared" si="1"/>
        <v>2155300.2671250002</v>
      </c>
      <c r="BM2">
        <f t="shared" si="1"/>
        <v>2202430.5782500003</v>
      </c>
      <c r="BN2">
        <f t="shared" si="1"/>
        <v>2249560.8893750003</v>
      </c>
      <c r="BO2">
        <f t="shared" si="1"/>
        <v>2296691.2005000003</v>
      </c>
      <c r="BP2">
        <f t="shared" si="1"/>
        <v>2343821.5116250003</v>
      </c>
      <c r="BQ2">
        <f t="shared" si="1"/>
        <v>2390951.8227500003</v>
      </c>
      <c r="BR2">
        <f t="shared" si="1"/>
        <v>2438082.1338750003</v>
      </c>
      <c r="BS2">
        <f t="shared" si="1"/>
        <v>2485212.4450000003</v>
      </c>
      <c r="BT2">
        <f t="shared" si="1"/>
        <v>2532342.7561250003</v>
      </c>
      <c r="BU2">
        <f t="shared" si="1"/>
        <v>2579473.0672500003</v>
      </c>
      <c r="BV2">
        <f t="shared" si="1"/>
        <v>2626603.3783750003</v>
      </c>
      <c r="BW2">
        <f t="shared" si="1"/>
        <v>2673733.6895000003</v>
      </c>
      <c r="BX2">
        <f t="shared" si="1"/>
        <v>2720864.0006250003</v>
      </c>
      <c r="BY2">
        <f t="shared" si="1"/>
        <v>2767994.3117500003</v>
      </c>
      <c r="BZ2">
        <f t="shared" si="1"/>
        <v>2815124.6228750004</v>
      </c>
      <c r="CA2">
        <f t="shared" si="1"/>
        <v>2862254.9340000004</v>
      </c>
      <c r="CB2">
        <f t="shared" si="1"/>
        <v>2909385.2451250004</v>
      </c>
      <c r="CC2">
        <f t="shared" si="1"/>
        <v>2956515.5562500004</v>
      </c>
      <c r="CD2">
        <f t="shared" si="1"/>
        <v>3003645.8673750004</v>
      </c>
      <c r="CE2">
        <f t="shared" si="1"/>
        <v>3050776.1785000004</v>
      </c>
      <c r="CF2">
        <f t="shared" si="1"/>
        <v>3097906.4896250004</v>
      </c>
      <c r="CG2">
        <f t="shared" si="1"/>
        <v>3145036.8007500004</v>
      </c>
      <c r="CH2">
        <f t="shared" si="1"/>
        <v>3192167.1118750004</v>
      </c>
      <c r="CI2">
        <f t="shared" si="1"/>
        <v>3239297.4230000004</v>
      </c>
      <c r="CJ2">
        <f t="shared" si="1"/>
        <v>3286427.7341250004</v>
      </c>
      <c r="CK2">
        <f t="shared" si="1"/>
        <v>3333558.0452500004</v>
      </c>
      <c r="CL2">
        <f t="shared" si="1"/>
        <v>3380688.3563750004</v>
      </c>
      <c r="CM2">
        <f t="shared" si="1"/>
        <v>3427818.6675000004</v>
      </c>
      <c r="CN2">
        <f t="shared" si="1"/>
        <v>3474948.9786250005</v>
      </c>
      <c r="CO2">
        <f t="shared" si="1"/>
        <v>3522079.2897500005</v>
      </c>
      <c r="CP2">
        <f t="shared" si="1"/>
        <v>3569209.6008750005</v>
      </c>
      <c r="CQ2">
        <f t="shared" si="1"/>
        <v>3616339.9120000005</v>
      </c>
      <c r="CR2">
        <f t="shared" si="1"/>
        <v>3663470.2231250005</v>
      </c>
      <c r="CS2">
        <f t="shared" ref="CS2:CW2" si="2">CR2+(CR2-CQ2)</f>
        <v>3710600.5342500005</v>
      </c>
      <c r="CT2">
        <f t="shared" si="2"/>
        <v>3757730.8453750005</v>
      </c>
      <c r="CU2">
        <f t="shared" si="2"/>
        <v>3804861.1565000005</v>
      </c>
      <c r="CV2">
        <f t="shared" si="2"/>
        <v>3851991.4676250005</v>
      </c>
      <c r="CW2">
        <f t="shared" si="2"/>
        <v>3899121.7787500005</v>
      </c>
    </row>
    <row r="5" spans="1:101" x14ac:dyDescent="0.25">
      <c r="W5" t="s">
        <v>118</v>
      </c>
      <c r="X5">
        <f>(AE2-W2)/8</f>
        <v>47130.311125</v>
      </c>
      <c r="AE5" t="s">
        <v>118</v>
      </c>
      <c r="AF5">
        <f>(AO2-AE2)/10</f>
        <v>47130.311125000007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0975-325A-426F-8A7F-9BD7EEC921A0}">
  <dimension ref="A1:CX7"/>
  <sheetViews>
    <sheetView tabSelected="1" topLeftCell="G1" zoomScale="92" workbookViewId="0">
      <selection activeCell="X25" sqref="X25"/>
    </sheetView>
  </sheetViews>
  <sheetFormatPr defaultRowHeight="12.5" x14ac:dyDescent="0.25"/>
  <cols>
    <col min="1" max="1" width="20.81640625" style="10" bestFit="1" customWidth="1"/>
    <col min="2" max="16384" width="8.7265625" style="10"/>
  </cols>
  <sheetData>
    <row r="1" spans="1:102" s="9" customFormat="1" ht="13" x14ac:dyDescent="0.3">
      <c r="B1" s="9">
        <v>2000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9">
        <v>2013</v>
      </c>
      <c r="P1" s="9">
        <v>2014</v>
      </c>
      <c r="Q1" s="9">
        <v>2015</v>
      </c>
      <c r="R1" s="9">
        <v>2016</v>
      </c>
      <c r="S1" s="9">
        <v>2017</v>
      </c>
      <c r="T1" s="9">
        <v>2018</v>
      </c>
      <c r="U1" s="9">
        <v>2019</v>
      </c>
      <c r="V1" s="9">
        <v>2020</v>
      </c>
      <c r="W1" s="9">
        <v>2021</v>
      </c>
      <c r="X1" s="9">
        <v>2022</v>
      </c>
      <c r="Y1" s="9">
        <v>2023</v>
      </c>
      <c r="Z1" s="9">
        <v>2024</v>
      </c>
      <c r="AA1" s="9">
        <v>2025</v>
      </c>
      <c r="AB1" s="9">
        <v>2026</v>
      </c>
      <c r="AC1" s="9">
        <v>2027</v>
      </c>
      <c r="AD1" s="9">
        <v>2028</v>
      </c>
      <c r="AE1" s="9">
        <v>2029</v>
      </c>
      <c r="AF1" s="9">
        <v>2030</v>
      </c>
      <c r="AG1" s="9">
        <v>2031</v>
      </c>
      <c r="AH1" s="9">
        <v>2032</v>
      </c>
      <c r="AI1" s="9">
        <v>2033</v>
      </c>
      <c r="AJ1" s="9">
        <v>2034</v>
      </c>
      <c r="AK1" s="9">
        <v>2035</v>
      </c>
      <c r="AL1" s="9">
        <v>2036</v>
      </c>
      <c r="AM1" s="9">
        <v>2037</v>
      </c>
      <c r="AN1" s="9">
        <v>2038</v>
      </c>
      <c r="AO1" s="9">
        <v>2039</v>
      </c>
      <c r="AP1" s="9">
        <v>2040</v>
      </c>
      <c r="AQ1" s="9">
        <v>2041</v>
      </c>
      <c r="AR1" s="9">
        <v>2042</v>
      </c>
      <c r="AS1" s="9">
        <v>2043</v>
      </c>
      <c r="AT1" s="9">
        <v>2044</v>
      </c>
      <c r="AU1" s="9">
        <v>2045</v>
      </c>
      <c r="AV1" s="9">
        <v>2046</v>
      </c>
      <c r="AW1" s="9">
        <v>2047</v>
      </c>
      <c r="AX1" s="9">
        <v>2048</v>
      </c>
      <c r="AY1" s="9">
        <v>2049</v>
      </c>
      <c r="AZ1" s="9">
        <v>2050</v>
      </c>
      <c r="BA1" s="9">
        <v>2051</v>
      </c>
      <c r="BB1" s="9">
        <v>2052</v>
      </c>
      <c r="BC1" s="9">
        <v>2053</v>
      </c>
      <c r="BD1" s="9">
        <v>2054</v>
      </c>
      <c r="BE1" s="9">
        <v>2055</v>
      </c>
      <c r="BF1" s="9">
        <v>2056</v>
      </c>
      <c r="BG1" s="9">
        <v>2057</v>
      </c>
      <c r="BH1" s="9">
        <v>2058</v>
      </c>
      <c r="BI1" s="9">
        <v>2059</v>
      </c>
      <c r="BJ1" s="9">
        <v>2060</v>
      </c>
      <c r="BK1" s="9">
        <v>2061</v>
      </c>
      <c r="BL1" s="9">
        <v>2062</v>
      </c>
      <c r="BM1" s="9">
        <v>2063</v>
      </c>
      <c r="BN1" s="9">
        <v>2064</v>
      </c>
      <c r="BO1" s="9">
        <v>2065</v>
      </c>
      <c r="BP1" s="9">
        <v>2066</v>
      </c>
      <c r="BQ1" s="9">
        <v>2067</v>
      </c>
      <c r="BR1" s="9">
        <v>2068</v>
      </c>
      <c r="BS1" s="9">
        <v>2069</v>
      </c>
      <c r="BT1" s="9">
        <v>2070</v>
      </c>
      <c r="BU1" s="9">
        <v>2071</v>
      </c>
      <c r="BV1" s="9">
        <v>2072</v>
      </c>
      <c r="BW1" s="9">
        <v>2073</v>
      </c>
      <c r="BX1" s="9">
        <v>2074</v>
      </c>
      <c r="BY1" s="9">
        <v>2075</v>
      </c>
      <c r="BZ1" s="9">
        <v>2076</v>
      </c>
      <c r="CA1" s="9">
        <v>2077</v>
      </c>
      <c r="CB1" s="9">
        <v>2078</v>
      </c>
      <c r="CC1" s="9">
        <v>2079</v>
      </c>
      <c r="CD1" s="9">
        <v>2080</v>
      </c>
      <c r="CE1" s="9">
        <v>2081</v>
      </c>
      <c r="CF1" s="9">
        <v>2082</v>
      </c>
      <c r="CG1" s="9">
        <v>2083</v>
      </c>
      <c r="CH1" s="9">
        <v>2084</v>
      </c>
      <c r="CI1" s="9">
        <v>2085</v>
      </c>
      <c r="CJ1" s="9">
        <v>2086</v>
      </c>
      <c r="CK1" s="9">
        <v>2087</v>
      </c>
      <c r="CL1" s="9">
        <v>2088</v>
      </c>
      <c r="CM1" s="9">
        <v>2089</v>
      </c>
      <c r="CN1" s="9">
        <v>2090</v>
      </c>
      <c r="CO1" s="9">
        <v>2091</v>
      </c>
      <c r="CP1" s="9">
        <v>2092</v>
      </c>
      <c r="CQ1" s="9">
        <v>2093</v>
      </c>
      <c r="CR1" s="9">
        <v>2094</v>
      </c>
      <c r="CS1" s="9">
        <v>2095</v>
      </c>
      <c r="CT1" s="9">
        <v>2096</v>
      </c>
      <c r="CU1" s="9">
        <v>2097</v>
      </c>
      <c r="CV1" s="9">
        <v>2098</v>
      </c>
      <c r="CW1" s="9">
        <v>2099</v>
      </c>
      <c r="CX1" s="9">
        <v>2100</v>
      </c>
    </row>
    <row r="2" spans="1:102" x14ac:dyDescent="0.25">
      <c r="A2" s="10" t="s">
        <v>126</v>
      </c>
      <c r="B2" s="10">
        <v>200.1</v>
      </c>
      <c r="C2" s="10">
        <v>300.36</v>
      </c>
      <c r="D2" s="10">
        <v>384.99400000000003</v>
      </c>
      <c r="E2" s="10">
        <v>623.77099999999996</v>
      </c>
      <c r="F2" s="10">
        <v>1335.364</v>
      </c>
      <c r="G2" s="10">
        <v>2315.5070000000001</v>
      </c>
      <c r="H2" s="10">
        <v>3266.6439999999998</v>
      </c>
      <c r="I2" s="10">
        <v>5039.6750000000002</v>
      </c>
      <c r="J2" s="10">
        <v>10457.808000000001</v>
      </c>
      <c r="K2" s="10">
        <v>16835.294999999998</v>
      </c>
      <c r="L2" s="10">
        <v>30118.561000000002</v>
      </c>
      <c r="M2" s="10">
        <v>53564.141000000003</v>
      </c>
      <c r="N2" s="10">
        <v>71624.134000000005</v>
      </c>
      <c r="O2" s="10">
        <v>81876.467999999993</v>
      </c>
      <c r="P2" s="10">
        <v>88780.525999999998</v>
      </c>
      <c r="Q2" s="10">
        <v>97288.99</v>
      </c>
      <c r="R2" s="10">
        <v>103858.151</v>
      </c>
      <c r="S2" s="10">
        <v>109983.428</v>
      </c>
      <c r="T2" s="10">
        <v>119282.533</v>
      </c>
      <c r="U2" s="10">
        <v>140056.81099999999</v>
      </c>
      <c r="V2" s="10">
        <v>160578.03</v>
      </c>
      <c r="W2" s="10">
        <v>188189.033</v>
      </c>
      <c r="X2" s="10">
        <v>222957.511</v>
      </c>
      <c r="Y2" s="10">
        <f>X2+(AA2-X2)/3</f>
        <v>456887.92711042106</v>
      </c>
      <c r="Z2" s="10">
        <f>Y2+(AA2-X2)/3</f>
        <v>690818.34322084207</v>
      </c>
      <c r="AA2" s="10">
        <v>924748.75933126325</v>
      </c>
      <c r="AB2" s="10">
        <f>AA2+($AF$2-$AA$2)/5</f>
        <v>1671752.2607962105</v>
      </c>
      <c r="AC2" s="10">
        <f t="shared" ref="AC2:AE2" si="0">AB2+($AF$2-$AA$2)/5</f>
        <v>2418755.7622611579</v>
      </c>
      <c r="AD2" s="10">
        <f t="shared" si="0"/>
        <v>3165759.263726105</v>
      </c>
      <c r="AE2" s="10">
        <f t="shared" si="0"/>
        <v>3912762.7651910521</v>
      </c>
      <c r="AF2" s="10">
        <v>4659766.2666559992</v>
      </c>
      <c r="AG2" s="10">
        <f>AF2+($AK$2-$AF$2)/5</f>
        <v>5372989.2314352244</v>
      </c>
      <c r="AH2" s="10">
        <f t="shared" ref="AH2:AJ2" si="1">AG2+($AK$2-$AF$2)/5</f>
        <v>6086212.1962144496</v>
      </c>
      <c r="AI2" s="10">
        <f t="shared" si="1"/>
        <v>6799435.1609936748</v>
      </c>
      <c r="AJ2" s="10">
        <f t="shared" si="1"/>
        <v>7512658.1257728999</v>
      </c>
      <c r="AK2" s="10">
        <v>8225881.0905521251</v>
      </c>
      <c r="AL2" s="10">
        <f>AK2+($AP$2-$AK$2)/5</f>
        <v>8339780.709062214</v>
      </c>
      <c r="AM2" s="10">
        <f t="shared" ref="AM2:AO2" si="2">AL2+($AP$2-$AK$2)/5</f>
        <v>8453680.3275723029</v>
      </c>
      <c r="AN2" s="10">
        <f t="shared" si="2"/>
        <v>8567579.9460823908</v>
      </c>
      <c r="AO2" s="10">
        <f t="shared" si="2"/>
        <v>8681479.5645924788</v>
      </c>
      <c r="AP2" s="10">
        <v>8795379.1831025686</v>
      </c>
      <c r="AQ2" s="10">
        <f>AP2+($AU$2-$AP$2)/5</f>
        <v>8712878.3474355564</v>
      </c>
      <c r="AR2" s="10">
        <f t="shared" ref="AR2:AT2" si="3">AQ2+($AU$2-$AP$2)/5</f>
        <v>8630377.5117685422</v>
      </c>
      <c r="AS2" s="10">
        <f t="shared" si="3"/>
        <v>8547876.6761015281</v>
      </c>
      <c r="AT2" s="10">
        <f t="shared" si="3"/>
        <v>8465375.840434514</v>
      </c>
      <c r="AU2" s="10">
        <v>8382875.0047675027</v>
      </c>
      <c r="AV2" s="10">
        <f>AU2+($AZ$2-$AU$2)/5</f>
        <v>8405272.4730914887</v>
      </c>
      <c r="AW2" s="10">
        <f t="shared" ref="AW2:AY2" si="4">AV2+($AZ$2-$AU$2)/5</f>
        <v>8427669.9414154738</v>
      </c>
      <c r="AX2" s="10">
        <f t="shared" si="4"/>
        <v>8450067.4097394608</v>
      </c>
      <c r="AY2" s="10">
        <f t="shared" si="4"/>
        <v>8472464.8780634478</v>
      </c>
      <c r="AZ2" s="10">
        <v>8494862.3463874329</v>
      </c>
      <c r="BA2" s="10">
        <f>AZ2+($BE$2-$AZ$2)/5</f>
        <v>8571853.9856346603</v>
      </c>
      <c r="BB2" s="10">
        <f>BA2+($BE$2-$AZ$2)/5</f>
        <v>8648845.6248818878</v>
      </c>
      <c r="BC2" s="10">
        <f>BB2+($BE$2-$AZ$2)/5</f>
        <v>8725837.2641291153</v>
      </c>
      <c r="BD2" s="10">
        <f>BC2+($BE$2-$AZ$2)/5</f>
        <v>8802828.9033763427</v>
      </c>
      <c r="BE2" s="10">
        <v>8879820.5426235702</v>
      </c>
      <c r="BF2" s="10">
        <f>BE2+($BJ$2-$BE$2)/5</f>
        <v>8978445.8093654104</v>
      </c>
      <c r="BG2" s="10">
        <f t="shared" ref="BG2:BI2" si="5">BF2+($BJ$2-$BE$2)/5</f>
        <v>9077071.0761072505</v>
      </c>
      <c r="BH2" s="10">
        <f t="shared" si="5"/>
        <v>9175696.3428490907</v>
      </c>
      <c r="BI2" s="10">
        <f t="shared" si="5"/>
        <v>9274321.6095909309</v>
      </c>
      <c r="BJ2" s="10">
        <v>9372946.8763327692</v>
      </c>
      <c r="BK2" s="10">
        <f>BJ2+($BO$2-$BJ$2)/5</f>
        <v>9460462.3266545013</v>
      </c>
      <c r="BL2" s="10">
        <f t="shared" ref="BL2:BN2" si="6">BK2+($BO$2-$BJ$2)/5</f>
        <v>9547977.7769762333</v>
      </c>
      <c r="BM2" s="10">
        <f t="shared" si="6"/>
        <v>9635493.2272979654</v>
      </c>
      <c r="BN2" s="10">
        <f t="shared" si="6"/>
        <v>9723008.6776196975</v>
      </c>
      <c r="BO2" s="10">
        <v>9810524.1279414278</v>
      </c>
      <c r="BP2" s="10">
        <f>BO2+($BT$2-$BO$2)/5</f>
        <v>9887080.3813735973</v>
      </c>
      <c r="BQ2" s="10">
        <f t="shared" ref="BQ2:BS2" si="7">BP2+($BT$2-$BO$2)/5</f>
        <v>9963636.6348057669</v>
      </c>
      <c r="BR2" s="10">
        <f t="shared" si="7"/>
        <v>10040192.888237936</v>
      </c>
      <c r="BS2" s="10">
        <f t="shared" si="7"/>
        <v>10116749.141670106</v>
      </c>
      <c r="BT2" s="10">
        <v>10193305.395102274</v>
      </c>
      <c r="BU2" s="10">
        <f>BT2+($BY$2-$BT$2)/5</f>
        <v>10261620.219281191</v>
      </c>
      <c r="BV2" s="10">
        <f t="shared" ref="BV2:BX2" si="8">BU2+($BY$2-$BT$2)/5</f>
        <v>10329935.043460108</v>
      </c>
      <c r="BW2" s="10">
        <f t="shared" si="8"/>
        <v>10398249.867639026</v>
      </c>
      <c r="BX2" s="10">
        <f t="shared" si="8"/>
        <v>10466564.691817943</v>
      </c>
      <c r="BY2" s="10">
        <v>10534879.515996864</v>
      </c>
      <c r="BZ2" s="10">
        <f>BY2+($CD$2-$BY$2)/5</f>
        <v>10597446.564988635</v>
      </c>
      <c r="CA2" s="10">
        <f t="shared" ref="CA2:CC2" si="9">BZ2+($CD$2-$BY$2)/5</f>
        <v>10660013.613980407</v>
      </c>
      <c r="CB2" s="10">
        <f t="shared" si="9"/>
        <v>10722580.662972178</v>
      </c>
      <c r="CC2" s="10">
        <f t="shared" si="9"/>
        <v>10785147.71196395</v>
      </c>
      <c r="CD2" s="10">
        <v>10847714.760955725</v>
      </c>
      <c r="CE2" s="10">
        <f>CD2+($CI$2-$CD$2)/5</f>
        <v>10904672.897326313</v>
      </c>
      <c r="CF2" s="10">
        <f t="shared" ref="CF2:CH2" si="10">CE2+($CI$2-$CD$2)/5</f>
        <v>10961631.033696901</v>
      </c>
      <c r="CG2" s="10">
        <f t="shared" si="10"/>
        <v>11018589.170067489</v>
      </c>
      <c r="CH2" s="10">
        <f t="shared" si="10"/>
        <v>11075547.306438077</v>
      </c>
      <c r="CI2" s="10">
        <v>11132505.442808665</v>
      </c>
      <c r="CJ2" s="10">
        <f>CI2+($CN$2-$CI$2)/5</f>
        <v>11183575.132648215</v>
      </c>
      <c r="CK2" s="10">
        <f t="shared" ref="CK2:CM2" si="11">CJ2+($CN$2-$CI$2)/5</f>
        <v>11234644.822487764</v>
      </c>
      <c r="CL2" s="10">
        <f t="shared" si="11"/>
        <v>11285714.512327313</v>
      </c>
      <c r="CM2" s="10">
        <f t="shared" si="11"/>
        <v>11336784.202166863</v>
      </c>
      <c r="CN2" s="10">
        <v>11387853.892006416</v>
      </c>
      <c r="CO2" s="10">
        <f>CN2+($CS$2-$CN$2)/5</f>
        <v>11432283.020703979</v>
      </c>
      <c r="CP2" s="10">
        <f t="shared" ref="CP2:CR2" si="12">CO2+($CS$2-$CN$2)/5</f>
        <v>11476712.149401542</v>
      </c>
      <c r="CQ2" s="10">
        <f t="shared" si="12"/>
        <v>11521141.278099105</v>
      </c>
      <c r="CR2" s="10">
        <f t="shared" si="12"/>
        <v>11565570.406796668</v>
      </c>
      <c r="CS2" s="10">
        <v>11609999.535494229</v>
      </c>
      <c r="CT2" s="10">
        <f>CS2+($CX$2-$CS$2)/5</f>
        <v>11645352.734294474</v>
      </c>
      <c r="CU2" s="10">
        <f t="shared" ref="CU2:CW2" si="13">CT2+($CX$2-$CS$2)/5</f>
        <v>11680705.933094719</v>
      </c>
      <c r="CV2" s="10">
        <f t="shared" si="13"/>
        <v>11716059.131894965</v>
      </c>
      <c r="CW2" s="10">
        <f t="shared" si="13"/>
        <v>11751412.33069521</v>
      </c>
      <c r="CX2" s="10">
        <v>11786765.529495459</v>
      </c>
    </row>
    <row r="4" spans="1:102" ht="14.5" x14ac:dyDescent="0.35">
      <c r="Z4" s="11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1"/>
    </row>
    <row r="5" spans="1:102" x14ac:dyDescent="0.25"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</row>
    <row r="6" spans="1:102" x14ac:dyDescent="0.25"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</row>
    <row r="7" spans="1:102" x14ac:dyDescent="0.25"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F4C5-6EA0-41AE-B9BC-82AC358A52B5}">
  <dimension ref="A1:CW2"/>
  <sheetViews>
    <sheetView workbookViewId="0">
      <selection activeCell="A2" sqref="A2:CW2"/>
    </sheetView>
  </sheetViews>
  <sheetFormatPr defaultRowHeight="12.5" x14ac:dyDescent="0.25"/>
  <sheetData>
    <row r="1" spans="1:101" s="2" customFormat="1" ht="13" x14ac:dyDescent="0.3">
      <c r="A1" s="2">
        <v>2000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>
        <v>2021</v>
      </c>
      <c r="W1" s="2">
        <v>2022</v>
      </c>
      <c r="X1" s="2">
        <v>2023</v>
      </c>
      <c r="Y1" s="2">
        <v>2024</v>
      </c>
      <c r="Z1" s="2">
        <v>2025</v>
      </c>
      <c r="AA1" s="2">
        <v>2026</v>
      </c>
      <c r="AB1" s="2">
        <v>2027</v>
      </c>
      <c r="AC1" s="2">
        <v>2028</v>
      </c>
      <c r="AD1" s="2">
        <v>2029</v>
      </c>
      <c r="AE1" s="2">
        <v>2030</v>
      </c>
      <c r="AF1" s="2">
        <v>2031</v>
      </c>
      <c r="AG1" s="2">
        <v>2032</v>
      </c>
      <c r="AH1" s="2">
        <v>2033</v>
      </c>
      <c r="AI1" s="2">
        <v>2034</v>
      </c>
      <c r="AJ1" s="2">
        <v>2035</v>
      </c>
      <c r="AK1" s="2">
        <v>2036</v>
      </c>
      <c r="AL1" s="2">
        <v>2037</v>
      </c>
      <c r="AM1" s="2">
        <v>2038</v>
      </c>
      <c r="AN1" s="2">
        <v>2039</v>
      </c>
      <c r="AO1" s="2">
        <v>2040</v>
      </c>
      <c r="AP1" s="2">
        <v>2041</v>
      </c>
      <c r="AQ1" s="2">
        <v>2042</v>
      </c>
      <c r="AR1" s="2">
        <v>2043</v>
      </c>
      <c r="AS1" s="2">
        <v>2044</v>
      </c>
      <c r="AT1" s="2">
        <v>2045</v>
      </c>
      <c r="AU1" s="2">
        <v>2046</v>
      </c>
      <c r="AV1" s="2">
        <v>2047</v>
      </c>
      <c r="AW1" s="2">
        <v>2048</v>
      </c>
      <c r="AX1" s="2">
        <v>2049</v>
      </c>
      <c r="AY1" s="2">
        <v>2050</v>
      </c>
      <c r="AZ1" s="2">
        <v>2051</v>
      </c>
      <c r="BA1" s="2">
        <v>2052</v>
      </c>
      <c r="BB1" s="2">
        <v>2053</v>
      </c>
      <c r="BC1" s="2">
        <v>2054</v>
      </c>
      <c r="BD1" s="2">
        <v>2055</v>
      </c>
      <c r="BE1" s="2">
        <v>2056</v>
      </c>
      <c r="BF1" s="2">
        <v>2057</v>
      </c>
      <c r="BG1" s="2">
        <v>2058</v>
      </c>
      <c r="BH1" s="2">
        <v>2059</v>
      </c>
      <c r="BI1" s="2">
        <v>2060</v>
      </c>
      <c r="BJ1" s="2">
        <v>2061</v>
      </c>
      <c r="BK1" s="2">
        <v>2062</v>
      </c>
      <c r="BL1" s="2">
        <v>2063</v>
      </c>
      <c r="BM1" s="2">
        <v>2064</v>
      </c>
      <c r="BN1" s="2">
        <v>2065</v>
      </c>
      <c r="BO1" s="2">
        <v>2066</v>
      </c>
      <c r="BP1" s="2">
        <v>2067</v>
      </c>
      <c r="BQ1" s="2">
        <v>2068</v>
      </c>
      <c r="BR1" s="2">
        <v>2069</v>
      </c>
      <c r="BS1" s="2">
        <v>2070</v>
      </c>
      <c r="BT1" s="2">
        <v>2071</v>
      </c>
      <c r="BU1" s="2">
        <v>2072</v>
      </c>
      <c r="BV1" s="2">
        <v>2073</v>
      </c>
      <c r="BW1" s="2">
        <v>2074</v>
      </c>
      <c r="BX1" s="2">
        <v>2075</v>
      </c>
      <c r="BY1" s="2">
        <v>2076</v>
      </c>
      <c r="BZ1" s="2">
        <v>2077</v>
      </c>
      <c r="CA1" s="2">
        <v>2078</v>
      </c>
      <c r="CB1" s="2">
        <v>2079</v>
      </c>
      <c r="CC1" s="2">
        <v>2080</v>
      </c>
      <c r="CD1" s="2">
        <v>2081</v>
      </c>
      <c r="CE1" s="2">
        <v>2082</v>
      </c>
      <c r="CF1" s="2">
        <v>2083</v>
      </c>
      <c r="CG1" s="2">
        <v>2084</v>
      </c>
      <c r="CH1" s="2">
        <v>2085</v>
      </c>
      <c r="CI1" s="2">
        <v>2086</v>
      </c>
      <c r="CJ1" s="2">
        <v>2087</v>
      </c>
      <c r="CK1" s="2">
        <v>2088</v>
      </c>
      <c r="CL1" s="2">
        <v>2089</v>
      </c>
      <c r="CM1" s="2">
        <v>2090</v>
      </c>
      <c r="CN1" s="2">
        <v>2091</v>
      </c>
      <c r="CO1" s="2">
        <v>2092</v>
      </c>
      <c r="CP1" s="2">
        <v>2093</v>
      </c>
      <c r="CQ1" s="2">
        <v>2094</v>
      </c>
      <c r="CR1" s="2">
        <v>2095</v>
      </c>
      <c r="CS1" s="2">
        <v>2096</v>
      </c>
      <c r="CT1" s="2">
        <v>2097</v>
      </c>
      <c r="CU1" s="2">
        <v>2098</v>
      </c>
      <c r="CV1" s="2">
        <v>2099</v>
      </c>
      <c r="CW1" s="2">
        <v>2100</v>
      </c>
    </row>
    <row r="2" spans="1:101" x14ac:dyDescent="0.25">
      <c r="A2" s="1">
        <v>200.1</v>
      </c>
      <c r="B2" s="1">
        <v>300.36</v>
      </c>
      <c r="C2" s="1">
        <v>384.99400000000003</v>
      </c>
      <c r="D2" s="1">
        <v>623.77099999999996</v>
      </c>
      <c r="E2" s="1">
        <v>1335.364</v>
      </c>
      <c r="F2" s="1">
        <v>2315.5070000000001</v>
      </c>
      <c r="G2" s="1">
        <v>3266.6439999999998</v>
      </c>
      <c r="H2" s="1">
        <v>5039.6750000000002</v>
      </c>
      <c r="I2" s="1">
        <v>10457.808000000001</v>
      </c>
      <c r="J2" s="1">
        <v>16835.294999999998</v>
      </c>
      <c r="K2" s="1">
        <v>30118.561000000002</v>
      </c>
      <c r="L2" s="1">
        <v>53564.141000000003</v>
      </c>
      <c r="M2" s="1">
        <v>71624.134000000005</v>
      </c>
      <c r="N2" s="1">
        <v>81876.467999999993</v>
      </c>
      <c r="O2" s="1">
        <v>88780.525999999998</v>
      </c>
      <c r="P2" s="1">
        <v>97288.99</v>
      </c>
      <c r="Q2" s="1">
        <v>103858.151</v>
      </c>
      <c r="R2" s="1">
        <v>109983.428</v>
      </c>
      <c r="S2" s="1">
        <v>119282.533</v>
      </c>
      <c r="T2" s="1">
        <v>140056.81099999999</v>
      </c>
      <c r="U2" s="1">
        <v>160578.03</v>
      </c>
      <c r="V2" s="1">
        <v>188189.033</v>
      </c>
      <c r="W2" s="1">
        <v>222957.511</v>
      </c>
      <c r="X2">
        <v>456887.92711042106</v>
      </c>
      <c r="Y2">
        <v>690818.34322084207</v>
      </c>
      <c r="Z2">
        <v>924748.75933126325</v>
      </c>
      <c r="AA2">
        <v>1671752.2607962105</v>
      </c>
      <c r="AB2">
        <v>2418755.7622611579</v>
      </c>
      <c r="AC2">
        <v>3165759.263726105</v>
      </c>
      <c r="AD2">
        <v>3912762.7651910521</v>
      </c>
      <c r="AE2">
        <v>4659766.2666559992</v>
      </c>
      <c r="AF2">
        <v>5372989.2314352244</v>
      </c>
      <c r="AG2">
        <v>6086212.1962144496</v>
      </c>
      <c r="AH2">
        <v>6799435.1609936748</v>
      </c>
      <c r="AI2">
        <v>7512658.1257728999</v>
      </c>
      <c r="AJ2">
        <v>8225881.0905521251</v>
      </c>
      <c r="AK2">
        <v>8339780.709062214</v>
      </c>
      <c r="AL2">
        <v>8453680.3275723029</v>
      </c>
      <c r="AM2">
        <v>8567579.9460823908</v>
      </c>
      <c r="AN2">
        <v>8681479.5645924788</v>
      </c>
      <c r="AO2">
        <v>8795379.1831025686</v>
      </c>
      <c r="AP2">
        <v>8712878.3474355564</v>
      </c>
      <c r="AQ2">
        <v>8630377.5117685422</v>
      </c>
      <c r="AR2">
        <v>8547876.6761015281</v>
      </c>
      <c r="AS2">
        <v>8465375.840434514</v>
      </c>
      <c r="AT2">
        <v>8382875.0047675027</v>
      </c>
      <c r="AU2">
        <v>8405272.4730914887</v>
      </c>
      <c r="AV2">
        <v>8427669.9414154738</v>
      </c>
      <c r="AW2">
        <v>8450067.4097394608</v>
      </c>
      <c r="AX2">
        <v>8472464.8780634478</v>
      </c>
      <c r="AY2">
        <v>8494862.3463874329</v>
      </c>
      <c r="AZ2">
        <v>8571853.9856346603</v>
      </c>
      <c r="BA2">
        <v>8648845.6248818878</v>
      </c>
      <c r="BB2">
        <v>8725837.2641291153</v>
      </c>
      <c r="BC2">
        <v>8802828.9033763427</v>
      </c>
      <c r="BD2">
        <v>8879820.5426235702</v>
      </c>
      <c r="BE2">
        <v>8978445.8093654104</v>
      </c>
      <c r="BF2">
        <v>9077071.0761072505</v>
      </c>
      <c r="BG2">
        <v>9175696.3428490907</v>
      </c>
      <c r="BH2">
        <v>9274321.6095909309</v>
      </c>
      <c r="BI2">
        <v>9372946.8763327692</v>
      </c>
      <c r="BJ2">
        <v>9460462.3266545013</v>
      </c>
      <c r="BK2">
        <v>9547977.7769762333</v>
      </c>
      <c r="BL2">
        <v>9635493.2272979654</v>
      </c>
      <c r="BM2">
        <v>9723008.6776196975</v>
      </c>
      <c r="BN2">
        <v>9810524.1279414278</v>
      </c>
      <c r="BO2">
        <v>9887080.3813735973</v>
      </c>
      <c r="BP2">
        <v>9963636.6348057669</v>
      </c>
      <c r="BQ2">
        <v>10040192.888237936</v>
      </c>
      <c r="BR2">
        <v>10116749.141670106</v>
      </c>
      <c r="BS2">
        <v>10193305.395102274</v>
      </c>
      <c r="BT2">
        <v>10261620.219281191</v>
      </c>
      <c r="BU2">
        <v>10329935.043460108</v>
      </c>
      <c r="BV2">
        <v>10398249.867639026</v>
      </c>
      <c r="BW2">
        <v>10466564.691817943</v>
      </c>
      <c r="BX2">
        <v>10534879.515996864</v>
      </c>
      <c r="BY2">
        <v>10597446.564988635</v>
      </c>
      <c r="BZ2">
        <v>10660013.613980407</v>
      </c>
      <c r="CA2">
        <v>10722580.662972178</v>
      </c>
      <c r="CB2">
        <v>10785147.71196395</v>
      </c>
      <c r="CC2">
        <v>10847714.760955725</v>
      </c>
      <c r="CD2">
        <v>10904672.897326313</v>
      </c>
      <c r="CE2">
        <v>10961631.033696901</v>
      </c>
      <c r="CF2">
        <v>11018589.170067489</v>
      </c>
      <c r="CG2">
        <v>11075547.306438077</v>
      </c>
      <c r="CH2">
        <v>11132505.442808665</v>
      </c>
      <c r="CI2">
        <v>11183575.132648215</v>
      </c>
      <c r="CJ2">
        <v>11234644.822487764</v>
      </c>
      <c r="CK2">
        <v>11285714.512327313</v>
      </c>
      <c r="CL2">
        <v>11336784.202166863</v>
      </c>
      <c r="CM2">
        <v>11387853.892006416</v>
      </c>
      <c r="CN2">
        <v>11432283.020703979</v>
      </c>
      <c r="CO2">
        <v>11476712.149401542</v>
      </c>
      <c r="CP2">
        <v>11521141.278099105</v>
      </c>
      <c r="CQ2">
        <v>11565570.406796668</v>
      </c>
      <c r="CR2">
        <v>11609999.535494229</v>
      </c>
      <c r="CS2">
        <v>11645352.734294474</v>
      </c>
      <c r="CT2">
        <v>11680705.933094719</v>
      </c>
      <c r="CU2">
        <v>11716059.131894965</v>
      </c>
      <c r="CV2">
        <v>11751412.33069521</v>
      </c>
      <c r="CW2">
        <v>11786765.529495459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RECAP</vt:lpstr>
      <vt:lpstr>Solar LUT</vt:lpstr>
      <vt:lpstr>SolarPV_calc</vt:lpstr>
      <vt:lpstr>SolarPV Capacity LUT</vt:lpstr>
      <vt:lpstr>SolarPV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Barberis Vignola</dc:creator>
  <cp:lastModifiedBy>Mattia Barberis Vignola</cp:lastModifiedBy>
  <dcterms:created xsi:type="dcterms:W3CDTF">2023-11-23T14:04:59Z</dcterms:created>
  <dcterms:modified xsi:type="dcterms:W3CDTF">2023-11-30T09:27:13Z</dcterms:modified>
</cp:coreProperties>
</file>