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421550_polimi_it/Documents/Documenti/Tesi di laurea/2022-23_WasteMARIO/dMRWIO model/dMRWIO/End of Life/"/>
    </mc:Choice>
  </mc:AlternateContent>
  <xr:revisionPtr revIDLastSave="177" documentId="14_{0C8DC3DD-D946-4783-8604-461B209D86C5}" xr6:coauthVersionLast="47" xr6:coauthVersionMax="47" xr10:uidLastSave="{FC5A2B84-A404-4961-B4C5-BC0D29ACA30C}"/>
  <bookViews>
    <workbookView xWindow="-110" yWindow="-110" windowWidth="22780" windowHeight="15260" firstSheet="1" activeTab="5" xr2:uid="{00000000-000D-0000-FFFF-FFFF00000000}"/>
  </bookViews>
  <sheets>
    <sheet name="RECAP" sheetId="1" r:id="rId1"/>
    <sheet name="Wind LUT" sheetId="10" r:id="rId2"/>
    <sheet name="Share " sheetId="5" r:id="rId3"/>
    <sheet name="Onshore_calc" sheetId="2" r:id="rId4"/>
    <sheet name="Offshore_calc" sheetId="4" r:id="rId5"/>
    <sheet name="Wind Capacity LUT" sheetId="11" r:id="rId6"/>
    <sheet name="Onshore" sheetId="6" r:id="rId7"/>
    <sheet name="Offshore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9" i="11" l="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B6" i="11"/>
  <c r="B5" i="11"/>
  <c r="Y4" i="11"/>
  <c r="Y3" i="11"/>
  <c r="Z3" i="11" s="1"/>
  <c r="AA3" i="11" s="1"/>
  <c r="CT2" i="11"/>
  <c r="CU2" i="11" s="1"/>
  <c r="CV2" i="11" s="1"/>
  <c r="CW2" i="11" s="1"/>
  <c r="CO2" i="11"/>
  <c r="CP2" i="11" s="1"/>
  <c r="CQ2" i="11" s="1"/>
  <c r="CR2" i="11" s="1"/>
  <c r="CJ2" i="11"/>
  <c r="CK2" i="11" s="1"/>
  <c r="CL2" i="11" s="1"/>
  <c r="CM2" i="11" s="1"/>
  <c r="CE2" i="11"/>
  <c r="CF2" i="11" s="1"/>
  <c r="CG2" i="11" s="1"/>
  <c r="CH2" i="11" s="1"/>
  <c r="CA2" i="11"/>
  <c r="CB2" i="11"/>
  <c r="CC2" i="11" s="1"/>
  <c r="BZ2" i="11"/>
  <c r="BU2" i="11"/>
  <c r="BV2" i="11" s="1"/>
  <c r="BW2" i="11" s="1"/>
  <c r="BX2" i="11" s="1"/>
  <c r="BP2" i="11"/>
  <c r="BQ2" i="11" s="1"/>
  <c r="BR2" i="11" s="1"/>
  <c r="BS2" i="11" s="1"/>
  <c r="BK2" i="11"/>
  <c r="BL2" i="11" s="1"/>
  <c r="BM2" i="11" s="1"/>
  <c r="BN2" i="11" s="1"/>
  <c r="BF2" i="11"/>
  <c r="BG2" i="11" s="1"/>
  <c r="BH2" i="11" s="1"/>
  <c r="BI2" i="11" s="1"/>
  <c r="BA2" i="11"/>
  <c r="BB2" i="11" s="1"/>
  <c r="BC2" i="11" s="1"/>
  <c r="BD2" i="11" s="1"/>
  <c r="AV2" i="11"/>
  <c r="AW2" i="11"/>
  <c r="AX2" i="11"/>
  <c r="AY2" i="11"/>
  <c r="AQ2" i="11"/>
  <c r="AR2" i="11" s="1"/>
  <c r="AS2" i="11" s="1"/>
  <c r="AT2" i="11" s="1"/>
  <c r="AL2" i="11"/>
  <c r="AM2" i="11" s="1"/>
  <c r="AN2" i="11" s="1"/>
  <c r="AO2" i="11" s="1"/>
  <c r="AH2" i="11"/>
  <c r="AI2" i="11" s="1"/>
  <c r="AJ2" i="11" s="1"/>
  <c r="AG2" i="11"/>
  <c r="AB2" i="11"/>
  <c r="AC2" i="11" s="1"/>
  <c r="AD2" i="11" s="1"/>
  <c r="AE2" i="11" s="1"/>
  <c r="Z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A3" i="10"/>
  <c r="V10" i="10"/>
  <c r="U10" i="10"/>
  <c r="AB3" i="11" l="1"/>
  <c r="AA4" i="11"/>
  <c r="Z4" i="11"/>
  <c r="AB4" i="11" l="1"/>
  <c r="AC3" i="11"/>
  <c r="CW5" i="2"/>
  <c r="AC4" i="11" l="1"/>
  <c r="AD3" i="11"/>
  <c r="X5" i="2"/>
  <c r="X2" i="2" s="1"/>
  <c r="Y2" i="2" s="1"/>
  <c r="Z2" i="2" s="1"/>
  <c r="AA2" i="2" s="1"/>
  <c r="AB2" i="2" s="1"/>
  <c r="AC2" i="2" s="1"/>
  <c r="AD2" i="2" s="1"/>
  <c r="AF5" i="2"/>
  <c r="AF2" i="2" s="1"/>
  <c r="AG2" i="2" s="1"/>
  <c r="AH2" i="2" s="1"/>
  <c r="AI2" i="2" s="1"/>
  <c r="AJ2" i="2" s="1"/>
  <c r="AK2" i="2" s="1"/>
  <c r="AL2" i="2" s="1"/>
  <c r="AM2" i="2" s="1"/>
  <c r="AN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AF2" i="4"/>
  <c r="AG2" i="4" s="1"/>
  <c r="AH2" i="4" s="1"/>
  <c r="AI2" i="4" s="1"/>
  <c r="AJ2" i="4" s="1"/>
  <c r="AK2" i="4" s="1"/>
  <c r="AL2" i="4" s="1"/>
  <c r="AM2" i="4" s="1"/>
  <c r="AN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U2" i="4" s="1"/>
  <c r="CV2" i="4" s="1"/>
  <c r="CW2" i="4" s="1"/>
  <c r="AF5" i="4"/>
  <c r="X5" i="4"/>
  <c r="X2" i="4"/>
  <c r="Y2" i="4" s="1"/>
  <c r="Z2" i="4" s="1"/>
  <c r="AA2" i="4" s="1"/>
  <c r="AB2" i="4" s="1"/>
  <c r="AC2" i="4" s="1"/>
  <c r="AD2" i="4" s="1"/>
  <c r="G28" i="1"/>
  <c r="G29" i="1"/>
  <c r="F29" i="1"/>
  <c r="F28" i="1"/>
  <c r="B8" i="5"/>
  <c r="B7" i="5"/>
  <c r="Y2" i="5"/>
  <c r="Y3" i="5" s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D8" i="1"/>
  <c r="D7" i="1"/>
  <c r="AD4" i="11" l="1"/>
  <c r="AE3" i="11"/>
  <c r="Z2" i="5"/>
  <c r="AF3" i="11" l="1"/>
  <c r="AE4" i="11"/>
  <c r="Z3" i="5"/>
  <c r="AA2" i="5"/>
  <c r="AG3" i="11" l="1"/>
  <c r="AF4" i="11"/>
  <c r="AB2" i="5"/>
  <c r="AA3" i="5"/>
  <c r="AH3" i="11" l="1"/>
  <c r="AG4" i="11"/>
  <c r="AC2" i="5"/>
  <c r="AB3" i="5"/>
  <c r="AI3" i="11" l="1"/>
  <c r="AH4" i="11"/>
  <c r="AD2" i="5"/>
  <c r="AC3" i="5"/>
  <c r="AJ3" i="11" l="1"/>
  <c r="AI4" i="11"/>
  <c r="AD3" i="5"/>
  <c r="AE2" i="5"/>
  <c r="AJ4" i="11" l="1"/>
  <c r="AK3" i="11"/>
  <c r="AF2" i="5"/>
  <c r="AE3" i="5"/>
  <c r="AK4" i="11" l="1"/>
  <c r="AL3" i="11"/>
  <c r="AG2" i="5"/>
  <c r="AF3" i="5"/>
  <c r="AL4" i="11" l="1"/>
  <c r="AM3" i="11"/>
  <c r="AH2" i="5"/>
  <c r="AG3" i="5"/>
  <c r="AM4" i="11" l="1"/>
  <c r="AN3" i="11"/>
  <c r="AI2" i="5"/>
  <c r="AH3" i="5"/>
  <c r="AO3" i="11" l="1"/>
  <c r="AN4" i="11"/>
  <c r="AJ2" i="5"/>
  <c r="AI3" i="5"/>
  <c r="AP3" i="11" l="1"/>
  <c r="AO4" i="11"/>
  <c r="AK2" i="5"/>
  <c r="AJ3" i="5"/>
  <c r="AQ3" i="11" l="1"/>
  <c r="AP4" i="11"/>
  <c r="AL2" i="5"/>
  <c r="AK3" i="5"/>
  <c r="AR3" i="11" l="1"/>
  <c r="AQ4" i="11"/>
  <c r="AM2" i="5"/>
  <c r="AL3" i="5"/>
  <c r="AR4" i="11" l="1"/>
  <c r="AS3" i="11"/>
  <c r="AN2" i="5"/>
  <c r="AM3" i="5"/>
  <c r="AS4" i="11" l="1"/>
  <c r="AT3" i="11"/>
  <c r="AO2" i="5"/>
  <c r="AN3" i="5"/>
  <c r="AT4" i="11" l="1"/>
  <c r="AU3" i="11"/>
  <c r="AP2" i="5"/>
  <c r="AO3" i="5"/>
  <c r="AV3" i="11" l="1"/>
  <c r="AU4" i="11"/>
  <c r="AQ2" i="5"/>
  <c r="AP3" i="5"/>
  <c r="AW3" i="11" l="1"/>
  <c r="AV4" i="11"/>
  <c r="AR2" i="5"/>
  <c r="AQ3" i="5"/>
  <c r="AX3" i="11" l="1"/>
  <c r="AW4" i="11"/>
  <c r="AS2" i="5"/>
  <c r="AR3" i="5"/>
  <c r="AY3" i="11" l="1"/>
  <c r="AX4" i="11"/>
  <c r="AT2" i="5"/>
  <c r="AS3" i="5"/>
  <c r="AZ3" i="11" l="1"/>
  <c r="AY4" i="11"/>
  <c r="AU2" i="5"/>
  <c r="AT3" i="5"/>
  <c r="AZ4" i="11" l="1"/>
  <c r="BA3" i="11"/>
  <c r="AV2" i="5"/>
  <c r="AU3" i="5"/>
  <c r="BA4" i="11" l="1"/>
  <c r="BB3" i="11"/>
  <c r="AW2" i="5"/>
  <c r="AV3" i="5"/>
  <c r="BB4" i="11" l="1"/>
  <c r="BC3" i="11"/>
  <c r="AX2" i="5"/>
  <c r="AW3" i="5"/>
  <c r="BC4" i="11" l="1"/>
  <c r="BD3" i="11"/>
  <c r="AY2" i="5"/>
  <c r="AX3" i="5"/>
  <c r="BE3" i="11" l="1"/>
  <c r="BD4" i="11"/>
  <c r="AZ2" i="5"/>
  <c r="AY3" i="5"/>
  <c r="BF3" i="11" l="1"/>
  <c r="BE4" i="11"/>
  <c r="BA2" i="5"/>
  <c r="AZ3" i="5"/>
  <c r="BG3" i="11" l="1"/>
  <c r="BF4" i="11"/>
  <c r="BB2" i="5"/>
  <c r="BA3" i="5"/>
  <c r="BH3" i="11" l="1"/>
  <c r="BG4" i="11"/>
  <c r="BC2" i="5"/>
  <c r="BB3" i="5"/>
  <c r="BH4" i="11" l="1"/>
  <c r="BI3" i="11"/>
  <c r="BD2" i="5"/>
  <c r="BC3" i="5"/>
  <c r="BI4" i="11" l="1"/>
  <c r="BJ3" i="11"/>
  <c r="BE2" i="5"/>
  <c r="BD3" i="5"/>
  <c r="BJ4" i="11" l="1"/>
  <c r="BK3" i="11"/>
  <c r="BF2" i="5"/>
  <c r="BE3" i="5"/>
  <c r="BL3" i="11" l="1"/>
  <c r="BK4" i="11"/>
  <c r="BG2" i="5"/>
  <c r="BF3" i="5"/>
  <c r="BM3" i="11" l="1"/>
  <c r="BL4" i="11"/>
  <c r="BH2" i="5"/>
  <c r="BG3" i="5"/>
  <c r="BN3" i="11" l="1"/>
  <c r="BM4" i="11"/>
  <c r="BI2" i="5"/>
  <c r="BH3" i="5"/>
  <c r="BO3" i="11" l="1"/>
  <c r="BN4" i="11"/>
  <c r="BJ2" i="5"/>
  <c r="BI3" i="5"/>
  <c r="BP3" i="11" l="1"/>
  <c r="BO4" i="11"/>
  <c r="BK2" i="5"/>
  <c r="BJ3" i="5"/>
  <c r="BP4" i="11" l="1"/>
  <c r="BQ3" i="11"/>
  <c r="BL2" i="5"/>
  <c r="BK3" i="5"/>
  <c r="BQ4" i="11" l="1"/>
  <c r="BR3" i="11"/>
  <c r="BM2" i="5"/>
  <c r="BL3" i="5"/>
  <c r="BR4" i="11" l="1"/>
  <c r="BS3" i="11"/>
  <c r="BN2" i="5"/>
  <c r="BM3" i="5"/>
  <c r="BS4" i="11" l="1"/>
  <c r="BT3" i="11"/>
  <c r="BO2" i="5"/>
  <c r="BN3" i="5"/>
  <c r="BU3" i="11" l="1"/>
  <c r="BT4" i="11"/>
  <c r="BP2" i="5"/>
  <c r="BO3" i="5"/>
  <c r="BV3" i="11" l="1"/>
  <c r="BU4" i="11"/>
  <c r="BQ2" i="5"/>
  <c r="BP3" i="5"/>
  <c r="BW3" i="11" l="1"/>
  <c r="BV4" i="11"/>
  <c r="BR2" i="5"/>
  <c r="BQ3" i="5"/>
  <c r="BX3" i="11" l="1"/>
  <c r="BW4" i="11"/>
  <c r="BS2" i="5"/>
  <c r="BR3" i="5"/>
  <c r="BX4" i="11" l="1"/>
  <c r="BY3" i="11"/>
  <c r="BT2" i="5"/>
  <c r="BS3" i="5"/>
  <c r="BY4" i="11" l="1"/>
  <c r="BZ3" i="11"/>
  <c r="BU2" i="5"/>
  <c r="BT3" i="5"/>
  <c r="BZ4" i="11" l="1"/>
  <c r="CA3" i="11"/>
  <c r="BV2" i="5"/>
  <c r="BU3" i="5"/>
  <c r="CA4" i="11" l="1"/>
  <c r="CB3" i="11"/>
  <c r="BW2" i="5"/>
  <c r="BV3" i="5"/>
  <c r="CC3" i="11" l="1"/>
  <c r="CB4" i="11"/>
  <c r="BX2" i="5"/>
  <c r="BW3" i="5"/>
  <c r="CD3" i="11" l="1"/>
  <c r="CC4" i="11"/>
  <c r="BY2" i="5"/>
  <c r="BX3" i="5"/>
  <c r="CE3" i="11" l="1"/>
  <c r="CD4" i="11"/>
  <c r="BZ2" i="5"/>
  <c r="BY3" i="5"/>
  <c r="CF3" i="11" l="1"/>
  <c r="CE4" i="11"/>
  <c r="CA2" i="5"/>
  <c r="BZ3" i="5"/>
  <c r="CF4" i="11" l="1"/>
  <c r="CG3" i="11"/>
  <c r="CB2" i="5"/>
  <c r="CA3" i="5"/>
  <c r="CG4" i="11" l="1"/>
  <c r="CH3" i="11"/>
  <c r="CC2" i="5"/>
  <c r="CB3" i="5"/>
  <c r="CH4" i="11" l="1"/>
  <c r="CI3" i="11"/>
  <c r="CD2" i="5"/>
  <c r="CC3" i="5"/>
  <c r="CI4" i="11" l="1"/>
  <c r="CJ3" i="11"/>
  <c r="CE2" i="5"/>
  <c r="CD3" i="5"/>
  <c r="CK3" i="11" l="1"/>
  <c r="CJ4" i="11"/>
  <c r="CF2" i="5"/>
  <c r="CE3" i="5"/>
  <c r="CL3" i="11" l="1"/>
  <c r="CK4" i="11"/>
  <c r="CG2" i="5"/>
  <c r="CF3" i="5"/>
  <c r="CM3" i="11" l="1"/>
  <c r="CL4" i="11"/>
  <c r="CH2" i="5"/>
  <c r="CG3" i="5"/>
  <c r="CN3" i="11" l="1"/>
  <c r="CM4" i="11"/>
  <c r="CI2" i="5"/>
  <c r="CH3" i="5"/>
  <c r="CN4" i="11" l="1"/>
  <c r="CO3" i="11"/>
  <c r="CJ2" i="5"/>
  <c r="CI3" i="5"/>
  <c r="CO4" i="11" l="1"/>
  <c r="CP3" i="11"/>
  <c r="CK2" i="5"/>
  <c r="CJ3" i="5"/>
  <c r="CP4" i="11" l="1"/>
  <c r="CQ3" i="11"/>
  <c r="CL2" i="5"/>
  <c r="CK3" i="5"/>
  <c r="CQ4" i="11" l="1"/>
  <c r="CR3" i="11"/>
  <c r="CM2" i="5"/>
  <c r="CL3" i="5"/>
  <c r="CS3" i="11" l="1"/>
  <c r="CR4" i="11"/>
  <c r="CN2" i="5"/>
  <c r="CM3" i="5"/>
  <c r="CT3" i="11" l="1"/>
  <c r="CS4" i="11"/>
  <c r="CO2" i="5"/>
  <c r="CN3" i="5"/>
  <c r="CU3" i="11" l="1"/>
  <c r="CT4" i="11"/>
  <c r="CP2" i="5"/>
  <c r="CO3" i="5"/>
  <c r="CV3" i="11" l="1"/>
  <c r="CU4" i="11"/>
  <c r="CQ2" i="5"/>
  <c r="CP3" i="5"/>
  <c r="CV4" i="11" l="1"/>
  <c r="CW3" i="11"/>
  <c r="CR2" i="5"/>
  <c r="CQ3" i="5"/>
  <c r="CW4" i="11" l="1"/>
  <c r="CX3" i="11"/>
  <c r="CX4" i="11" s="1"/>
  <c r="CS2" i="5"/>
  <c r="CR3" i="5"/>
  <c r="CT2" i="5" l="1"/>
  <c r="CS3" i="5"/>
  <c r="CU2" i="5" l="1"/>
  <c r="CT3" i="5"/>
  <c r="CV2" i="5" l="1"/>
  <c r="CU3" i="5"/>
  <c r="CW2" i="5" l="1"/>
  <c r="CV3" i="5"/>
  <c r="CX2" i="5" l="1"/>
  <c r="CX3" i="5" s="1"/>
  <c r="CW3" i="5"/>
</calcChain>
</file>

<file path=xl/sharedStrings.xml><?xml version="1.0" encoding="utf-8"?>
<sst xmlns="http://schemas.openxmlformats.org/spreadsheetml/2006/main" count="379" uniqueCount="131">
  <si>
    <t>Installed renewable electricity capacity (MW) by Region/country/area, Technology and 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</si>
  <si>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</si>
  <si>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</si>
  <si>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</si>
  <si>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</si>
  <si>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</si>
  <si>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</si>
  <si>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</si>
  <si>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</si>
  <si>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</si>
  <si>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</si>
  <si>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</si>
  <si>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</si>
  <si>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</si>
  <si>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</si>
  <si>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</si>
  <si>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</si>
  <si>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</si>
  <si>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</si>
  <si>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</si>
  <si>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</si>
  <si>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</si>
  <si>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</si>
  <si>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</si>
  <si>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EU</t>
  </si>
  <si>
    <t>European Union</t>
  </si>
  <si>
    <t>Onshore wind energy</t>
  </si>
  <si>
    <t>Offshore wind energy</t>
  </si>
  <si>
    <t/>
  </si>
  <si>
    <t>The renewable power capacity data shown in these tables represents the maximum net generating capacity of power plants and other installations that use renewable energy sources to produce electricity.</t>
  </si>
  <si>
    <t>Latest update:</t>
  </si>
  <si>
    <t>20231103 08:00</t>
  </si>
  <si>
    <t>Source:</t>
  </si>
  <si>
    <t>IRENA (2023), Renewable Capacity Statistics 2023; &amp; IRENA (2023), Renewable Energy Statistics 2023, The International Renewable Energy Agency, Abu Dhabi.</t>
  </si>
  <si>
    <t>Units:</t>
  </si>
  <si>
    <t>Megawatt MW</t>
  </si>
  <si>
    <t>Official statistics</t>
  </si>
  <si>
    <t>Database:</t>
  </si>
  <si>
    <t>IRENA Renewable Energy Statistics database</t>
  </si>
  <si>
    <t>Internal reference code:</t>
  </si>
  <si>
    <t>RECAP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</si>
  <si>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</si>
  <si>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</si>
  <si>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</si>
  <si>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</si>
  <si>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</si>
  <si>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</si>
  <si>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</si>
  <si>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</si>
  <si>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</si>
  <si>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</si>
  <si>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</si>
  <si>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</si>
  <si>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</si>
  <si>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</si>
  <si>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</si>
  <si>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</si>
  <si>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</si>
  <si>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</si>
  <si>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</si>
  <si>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</si>
  <si>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</si>
  <si>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</si>
  <si>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</si>
  <si>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</si>
  <si>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</si>
  <si>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</si>
  <si>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</si>
  <si>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</si>
  <si>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</si>
  <si>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</si>
  <si>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</si>
  <si>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</si>
  <si>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</si>
  <si>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</si>
  <si>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</si>
  <si>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</si>
  <si>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</si>
  <si>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</si>
  <si>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</si>
  <si>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</si>
  <si>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</si>
  <si>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</si>
  <si>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</si>
  <si>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</si>
  <si>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</si>
  <si>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</si>
  <si>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</si>
  <si>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</si>
  <si>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</si>
  <si>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</si>
  <si>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</si>
  <si>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</si>
  <si>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</si>
  <si>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</si>
  <si>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</si>
  <si>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</si>
  <si>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</si>
  <si>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</si>
  <si>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</si>
  <si>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</si>
  <si>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</si>
  <si>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</si>
  <si>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</si>
  <si>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</si>
  <si>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</si>
  <si>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</si>
  <si>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</si>
  <si>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</si>
  <si>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</si>
  <si>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</si>
  <si>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</si>
  <si>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</si>
  <si>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</si>
  <si>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</si>
  <si>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</si>
  <si>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</si>
  <si>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</si>
  <si>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</si>
  <si>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CPS</t>
  </si>
  <si>
    <t>Rate</t>
  </si>
  <si>
    <t>Addition</t>
  </si>
  <si>
    <t>TW</t>
  </si>
  <si>
    <t>SSP2</t>
  </si>
  <si>
    <t>IRENA</t>
  </si>
  <si>
    <t>Wind Capacity Total</t>
  </si>
  <si>
    <t xml:space="preserve">Share Onshore </t>
  </si>
  <si>
    <t xml:space="preserve">Share Offshore </t>
  </si>
  <si>
    <t>Onshore Wind Capacity</t>
  </si>
  <si>
    <t>Offshore Wind Capacity</t>
  </si>
  <si>
    <t>Add (2043)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</si>
</sst>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18" fillId="0" borderId="0" xfId="0" applyFont="1"/>
    <xf numFmtId="0" fontId="22" fillId="0" borderId="0" xfId="0" applyFont="1"/>
    <xf numFmtId="0" fontId="0" fillId="33" borderId="0" xfId="0" applyFill="1"/>
    <xf numFmtId="0" fontId="24" fillId="0" borderId="10" xfId="42" applyFont="1" applyBorder="1" applyAlignment="1">
      <alignment horizontal="center"/>
    </xf>
    <xf numFmtId="0" fontId="24" fillId="0" borderId="12" xfId="42" applyFont="1" applyBorder="1" applyAlignment="1">
      <alignment horizontal="center"/>
    </xf>
    <xf numFmtId="164" fontId="1" fillId="0" borderId="0" xfId="44" applyNumberFormat="1"/>
    <xf numFmtId="164" fontId="1" fillId="0" borderId="11" xfId="44" applyNumberFormat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C14FA626-4F9A-4DA1-9DC2-C065FC37A76F}"/>
    <cellStyle name="Normal 3" xfId="44" xr:uid="{B96E15CB-6DE0-46C0-9754-2D152C91D324}"/>
    <cellStyle name="Note" xfId="15" builtinId="10" customBuiltin="1"/>
    <cellStyle name="Output" xfId="10" builtinId="21" customBuiltin="1"/>
    <cellStyle name="Percent 2" xfId="43" xr:uid="{D076E705-A211-41EB-BB08-5E6A680A5C8F}"/>
    <cellStyle name="Percent 3" xfId="45" xr:uid="{32FE8802-A93D-48AA-9603-EF374AE86767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'Wind LUT'!$A$1:$Q$1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'Wind LUT'!$A$2:$Q$2</c:f>
              <c:numCache>
                <c:formatCode>0.0</c:formatCode>
                <c:ptCount val="17"/>
                <c:pt idx="0">
                  <c:v>0.18561971684208814</c:v>
                </c:pt>
                <c:pt idx="1">
                  <c:v>0.3226480734462529</c:v>
                </c:pt>
                <c:pt idx="2">
                  <c:v>0.9601641507258597</c:v>
                </c:pt>
                <c:pt idx="3">
                  <c:v>1.5312573020636231</c:v>
                </c:pt>
                <c:pt idx="4">
                  <c:v>1.6024663352357709</c:v>
                </c:pt>
                <c:pt idx="5">
                  <c:v>1.5177799961658693</c:v>
                </c:pt>
                <c:pt idx="6">
                  <c:v>1.526560023646703</c:v>
                </c:pt>
                <c:pt idx="7">
                  <c:v>1.5957385187401687</c:v>
                </c:pt>
                <c:pt idx="8">
                  <c:v>1.6843552516490969</c:v>
                </c:pt>
                <c:pt idx="9">
                  <c:v>1.7629895970128029</c:v>
                </c:pt>
                <c:pt idx="10">
                  <c:v>1.8317768894280915</c:v>
                </c:pt>
                <c:pt idx="11">
                  <c:v>1.8931590963206726</c:v>
                </c:pt>
                <c:pt idx="12">
                  <c:v>1.9493768146860571</c:v>
                </c:pt>
                <c:pt idx="13">
                  <c:v>2.0005548152582109</c:v>
                </c:pt>
                <c:pt idx="14">
                  <c:v>2.0464419313468238</c:v>
                </c:pt>
                <c:pt idx="15">
                  <c:v>2.0863623732501568</c:v>
                </c:pt>
                <c:pt idx="16">
                  <c:v>2.1181279144654548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7-45A0-B749-89CD133B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06543"/>
        <c:axId val="1793793423"/>
      </c:lineChart>
      <c:catAx>
        <c:axId val="17886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3793423"/>
        <c:crosses val="autoZero"/>
        <c:auto val="1"/>
        <c:lblAlgn val="ctr"/>
        <c:lblOffset val="100"/>
        <c:noMultiLvlLbl val="0"/>
      </c:catAx>
      <c:valAx>
        <c:axId val="17937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60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Onshore_calc!$A$1:$CW$1</c:f>
              <c:strCach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strCache>
            </c:strRef>
          </c:cat>
          <c:val>
            <c:numRef>
              <c:f>Onshore_calc!$A$2:$CW$2</c:f>
              <c:numCache>
                <c:formatCode>General</c:formatCode>
                <c:ptCount val="101"/>
                <c:pt idx="0">
                  <c:v>12240.985000000001</c:v>
                </c:pt>
                <c:pt idx="1">
                  <c:v>16782.723000000002</c:v>
                </c:pt>
                <c:pt idx="2">
                  <c:v>22380.600999999999</c:v>
                </c:pt>
                <c:pt idx="3">
                  <c:v>26823.826000000001</c:v>
                </c:pt>
                <c:pt idx="4">
                  <c:v>32706.746999999999</c:v>
                </c:pt>
                <c:pt idx="5">
                  <c:v>38319.339999999997</c:v>
                </c:pt>
                <c:pt idx="6">
                  <c:v>45041.904999999999</c:v>
                </c:pt>
                <c:pt idx="7">
                  <c:v>52766.993000000002</c:v>
                </c:pt>
                <c:pt idx="8">
                  <c:v>59317.853999999999</c:v>
                </c:pt>
                <c:pt idx="9">
                  <c:v>69725.096999999994</c:v>
                </c:pt>
                <c:pt idx="10">
                  <c:v>77391.929000000004</c:v>
                </c:pt>
                <c:pt idx="11">
                  <c:v>85747.99</c:v>
                </c:pt>
                <c:pt idx="12">
                  <c:v>95171.460999999996</c:v>
                </c:pt>
                <c:pt idx="13">
                  <c:v>102683.735</c:v>
                </c:pt>
                <c:pt idx="14">
                  <c:v>112188.711</c:v>
                </c:pt>
                <c:pt idx="15">
                  <c:v>121316.276</c:v>
                </c:pt>
                <c:pt idx="16">
                  <c:v>130682.28200000001</c:v>
                </c:pt>
                <c:pt idx="17">
                  <c:v>140145.32</c:v>
                </c:pt>
                <c:pt idx="18">
                  <c:v>146727.81299999999</c:v>
                </c:pt>
                <c:pt idx="19">
                  <c:v>155141.43700000001</c:v>
                </c:pt>
                <c:pt idx="20">
                  <c:v>162590.25399999999</c:v>
                </c:pt>
                <c:pt idx="21">
                  <c:v>173316.16800000001</c:v>
                </c:pt>
                <c:pt idx="22">
                  <c:v>187438.48699999999</c:v>
                </c:pt>
                <c:pt idx="23">
                  <c:v>196541.70867319137</c:v>
                </c:pt>
                <c:pt idx="24">
                  <c:v>205644.93034638275</c:v>
                </c:pt>
                <c:pt idx="25">
                  <c:v>214748.15201957413</c:v>
                </c:pt>
                <c:pt idx="26">
                  <c:v>223851.37369276551</c:v>
                </c:pt>
                <c:pt idx="27">
                  <c:v>232954.59536595689</c:v>
                </c:pt>
                <c:pt idx="28">
                  <c:v>242057.81703914827</c:v>
                </c:pt>
                <c:pt idx="29">
                  <c:v>251161.03871233965</c:v>
                </c:pt>
                <c:pt idx="30">
                  <c:v>260264.26038553097</c:v>
                </c:pt>
                <c:pt idx="31">
                  <c:v>262480.57798210857</c:v>
                </c:pt>
                <c:pt idx="32">
                  <c:v>264696.89557868621</c:v>
                </c:pt>
                <c:pt idx="33">
                  <c:v>266913.21317526384</c:v>
                </c:pt>
                <c:pt idx="34">
                  <c:v>269129.53077184147</c:v>
                </c:pt>
                <c:pt idx="35">
                  <c:v>271345.8483684191</c:v>
                </c:pt>
                <c:pt idx="36">
                  <c:v>273562.16596499673</c:v>
                </c:pt>
                <c:pt idx="37">
                  <c:v>275778.48356157437</c:v>
                </c:pt>
                <c:pt idx="38">
                  <c:v>277994.801158152</c:v>
                </c:pt>
                <c:pt idx="39">
                  <c:v>280211.11875472963</c:v>
                </c:pt>
                <c:pt idx="40">
                  <c:v>282427.43635130726</c:v>
                </c:pt>
                <c:pt idx="41">
                  <c:v>284643.75394788489</c:v>
                </c:pt>
                <c:pt idx="42">
                  <c:v>286860.07154446252</c:v>
                </c:pt>
                <c:pt idx="43">
                  <c:v>289076.38914104016</c:v>
                </c:pt>
                <c:pt idx="44">
                  <c:v>291292.70673761779</c:v>
                </c:pt>
                <c:pt idx="45">
                  <c:v>293509.02433419542</c:v>
                </c:pt>
                <c:pt idx="46">
                  <c:v>295725.34193077305</c:v>
                </c:pt>
                <c:pt idx="47">
                  <c:v>297941.65952735068</c:v>
                </c:pt>
                <c:pt idx="48">
                  <c:v>300157.97712392831</c:v>
                </c:pt>
                <c:pt idx="49">
                  <c:v>302374.29472050595</c:v>
                </c:pt>
                <c:pt idx="50">
                  <c:v>304590.61231708358</c:v>
                </c:pt>
                <c:pt idx="51">
                  <c:v>306806.92991366121</c:v>
                </c:pt>
                <c:pt idx="52">
                  <c:v>309023.24751023884</c:v>
                </c:pt>
                <c:pt idx="53">
                  <c:v>311239.56510681647</c:v>
                </c:pt>
                <c:pt idx="54">
                  <c:v>313455.88270339411</c:v>
                </c:pt>
                <c:pt idx="55">
                  <c:v>315672.20029997174</c:v>
                </c:pt>
                <c:pt idx="56">
                  <c:v>317888.51789654937</c:v>
                </c:pt>
                <c:pt idx="57">
                  <c:v>320104.835493127</c:v>
                </c:pt>
                <c:pt idx="58">
                  <c:v>322321.15308970463</c:v>
                </c:pt>
                <c:pt idx="59">
                  <c:v>324537.47068628226</c:v>
                </c:pt>
                <c:pt idx="60">
                  <c:v>326753.7882828599</c:v>
                </c:pt>
                <c:pt idx="61">
                  <c:v>328970.10587943753</c:v>
                </c:pt>
                <c:pt idx="62">
                  <c:v>331186.42347601516</c:v>
                </c:pt>
                <c:pt idx="63">
                  <c:v>333402.74107259279</c:v>
                </c:pt>
                <c:pt idx="64">
                  <c:v>335619.05866917042</c:v>
                </c:pt>
                <c:pt idx="65">
                  <c:v>337835.37626574805</c:v>
                </c:pt>
                <c:pt idx="66">
                  <c:v>340051.69386232569</c:v>
                </c:pt>
                <c:pt idx="67">
                  <c:v>342268.01145890332</c:v>
                </c:pt>
                <c:pt idx="68">
                  <c:v>344484.32905548095</c:v>
                </c:pt>
                <c:pt idx="69">
                  <c:v>346700.64665205858</c:v>
                </c:pt>
                <c:pt idx="70">
                  <c:v>348916.96424863621</c:v>
                </c:pt>
                <c:pt idx="71">
                  <c:v>351133.28184521385</c:v>
                </c:pt>
                <c:pt idx="72">
                  <c:v>353349.59944179148</c:v>
                </c:pt>
                <c:pt idx="73">
                  <c:v>355565.91703836911</c:v>
                </c:pt>
                <c:pt idx="74">
                  <c:v>357782.23463494674</c:v>
                </c:pt>
                <c:pt idx="75">
                  <c:v>359998.55223152437</c:v>
                </c:pt>
                <c:pt idx="76">
                  <c:v>362214.869828102</c:v>
                </c:pt>
                <c:pt idx="77">
                  <c:v>364431.18742467964</c:v>
                </c:pt>
                <c:pt idx="78">
                  <c:v>366647.50502125727</c:v>
                </c:pt>
                <c:pt idx="79">
                  <c:v>368863.8226178349</c:v>
                </c:pt>
                <c:pt idx="80">
                  <c:v>371080.14021441253</c:v>
                </c:pt>
                <c:pt idx="81">
                  <c:v>373296.45781099016</c:v>
                </c:pt>
                <c:pt idx="82">
                  <c:v>375512.77540756779</c:v>
                </c:pt>
                <c:pt idx="83">
                  <c:v>377729.09300414543</c:v>
                </c:pt>
                <c:pt idx="84">
                  <c:v>379945.41060072306</c:v>
                </c:pt>
                <c:pt idx="85">
                  <c:v>382161.72819730069</c:v>
                </c:pt>
                <c:pt idx="86">
                  <c:v>384378.04579387832</c:v>
                </c:pt>
                <c:pt idx="87">
                  <c:v>386594.36339045595</c:v>
                </c:pt>
                <c:pt idx="88">
                  <c:v>388810.68098703359</c:v>
                </c:pt>
                <c:pt idx="89">
                  <c:v>391026.99858361122</c:v>
                </c:pt>
                <c:pt idx="90">
                  <c:v>393243.31618018885</c:v>
                </c:pt>
                <c:pt idx="91">
                  <c:v>395459.63377676648</c:v>
                </c:pt>
                <c:pt idx="92">
                  <c:v>397675.95137334411</c:v>
                </c:pt>
                <c:pt idx="93">
                  <c:v>399892.26896992174</c:v>
                </c:pt>
                <c:pt idx="94">
                  <c:v>402108.58656649938</c:v>
                </c:pt>
                <c:pt idx="95">
                  <c:v>404324.90416307701</c:v>
                </c:pt>
                <c:pt idx="96">
                  <c:v>406541.22175965464</c:v>
                </c:pt>
                <c:pt idx="97">
                  <c:v>408757.53935623227</c:v>
                </c:pt>
                <c:pt idx="98">
                  <c:v>410973.8569528099</c:v>
                </c:pt>
                <c:pt idx="99">
                  <c:v>413190.17454938754</c:v>
                </c:pt>
                <c:pt idx="100">
                  <c:v>415406.49214596517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C-4822-9C88-E6138CC0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566431"/>
        <c:axId val="492764655"/>
      </c:lineChart>
      <c:catAx>
        <c:axId val="7345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764655"/>
        <c:crosses val="autoZero"/>
        <c:auto val="1"/>
        <c:lblAlgn val="ctr"/>
        <c:lblOffset val="100"/>
        <c:noMultiLvlLbl val="0"/>
      </c:catAx>
      <c:valAx>
        <c:axId val="4927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56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Offshore_calc!$A$1:$CW$1</c:f>
              <c:strCach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strCache>
            </c:strRef>
          </c:cat>
          <c:val>
            <c:numRef>
              <c:f>Offshore_calc!$A$2:$CW$2</c:f>
              <c:numCache>
                <c:formatCode>General</c:formatCode>
                <c:ptCount val="101"/>
                <c:pt idx="0">
                  <c:v>62.95</c:v>
                </c:pt>
                <c:pt idx="1">
                  <c:v>71.95</c:v>
                </c:pt>
                <c:pt idx="2">
                  <c:v>235.95</c:v>
                </c:pt>
                <c:pt idx="3">
                  <c:v>445.35</c:v>
                </c:pt>
                <c:pt idx="4">
                  <c:v>470.55</c:v>
                </c:pt>
                <c:pt idx="5">
                  <c:v>470.55</c:v>
                </c:pt>
                <c:pt idx="6">
                  <c:v>578.54999999999995</c:v>
                </c:pt>
                <c:pt idx="7">
                  <c:v>687.55</c:v>
                </c:pt>
                <c:pt idx="8">
                  <c:v>833.55</c:v>
                </c:pt>
                <c:pt idx="9">
                  <c:v>1167.55</c:v>
                </c:pt>
                <c:pt idx="10">
                  <c:v>1586.85</c:v>
                </c:pt>
                <c:pt idx="11">
                  <c:v>1700.31</c:v>
                </c:pt>
                <c:pt idx="12">
                  <c:v>2015.35</c:v>
                </c:pt>
                <c:pt idx="13">
                  <c:v>2985.25</c:v>
                </c:pt>
                <c:pt idx="14">
                  <c:v>3472.25</c:v>
                </c:pt>
                <c:pt idx="15">
                  <c:v>5900.25</c:v>
                </c:pt>
                <c:pt idx="16">
                  <c:v>7337.45</c:v>
                </c:pt>
                <c:pt idx="17">
                  <c:v>8811.9</c:v>
                </c:pt>
                <c:pt idx="18">
                  <c:v>10544.6</c:v>
                </c:pt>
                <c:pt idx="19">
                  <c:v>12076.5</c:v>
                </c:pt>
                <c:pt idx="20">
                  <c:v>14542.299000000001</c:v>
                </c:pt>
                <c:pt idx="21">
                  <c:v>15137.099</c:v>
                </c:pt>
                <c:pt idx="22">
                  <c:v>16100.6</c:v>
                </c:pt>
                <c:pt idx="23">
                  <c:v>17804.992451808572</c:v>
                </c:pt>
                <c:pt idx="24">
                  <c:v>19509.384903617145</c:v>
                </c:pt>
                <c:pt idx="25">
                  <c:v>21213.777355425718</c:v>
                </c:pt>
                <c:pt idx="26">
                  <c:v>22918.169807234292</c:v>
                </c:pt>
                <c:pt idx="27">
                  <c:v>24622.562259042865</c:v>
                </c:pt>
                <c:pt idx="28">
                  <c:v>26326.954710851438</c:v>
                </c:pt>
                <c:pt idx="29">
                  <c:v>28031.347162660011</c:v>
                </c:pt>
                <c:pt idx="30">
                  <c:v>29735.739614468584</c:v>
                </c:pt>
                <c:pt idx="31">
                  <c:v>31019.422017891</c:v>
                </c:pt>
                <c:pt idx="32">
                  <c:v>32303.104421313416</c:v>
                </c:pt>
                <c:pt idx="33">
                  <c:v>33586.786824735827</c:v>
                </c:pt>
                <c:pt idx="34">
                  <c:v>34870.469228158239</c:v>
                </c:pt>
                <c:pt idx="35">
                  <c:v>36154.151631580651</c:v>
                </c:pt>
                <c:pt idx="36">
                  <c:v>37437.834035003063</c:v>
                </c:pt>
                <c:pt idx="37">
                  <c:v>38721.516438425475</c:v>
                </c:pt>
                <c:pt idx="38">
                  <c:v>40005.198841847887</c:v>
                </c:pt>
                <c:pt idx="39">
                  <c:v>41288.881245270299</c:v>
                </c:pt>
                <c:pt idx="40">
                  <c:v>42572.563648692725</c:v>
                </c:pt>
                <c:pt idx="41">
                  <c:v>43856.246052115152</c:v>
                </c:pt>
                <c:pt idx="42">
                  <c:v>45139.928455537578</c:v>
                </c:pt>
                <c:pt idx="43">
                  <c:v>46423.610858960004</c:v>
                </c:pt>
                <c:pt idx="44">
                  <c:v>47707.293262382431</c:v>
                </c:pt>
                <c:pt idx="45">
                  <c:v>48990.975665804857</c:v>
                </c:pt>
                <c:pt idx="46">
                  <c:v>50274.658069227284</c:v>
                </c:pt>
                <c:pt idx="47">
                  <c:v>51558.34047264971</c:v>
                </c:pt>
                <c:pt idx="48">
                  <c:v>52842.022876072137</c:v>
                </c:pt>
                <c:pt idx="49">
                  <c:v>54125.705279494563</c:v>
                </c:pt>
                <c:pt idx="50">
                  <c:v>55409.387682916989</c:v>
                </c:pt>
                <c:pt idx="51">
                  <c:v>56693.070086339416</c:v>
                </c:pt>
                <c:pt idx="52">
                  <c:v>57976.752489761842</c:v>
                </c:pt>
                <c:pt idx="53">
                  <c:v>59260.434893184269</c:v>
                </c:pt>
                <c:pt idx="54">
                  <c:v>60544.117296606695</c:v>
                </c:pt>
                <c:pt idx="55">
                  <c:v>61827.799700029122</c:v>
                </c:pt>
                <c:pt idx="56">
                  <c:v>63111.482103451548</c:v>
                </c:pt>
                <c:pt idx="57">
                  <c:v>64395.164506873974</c:v>
                </c:pt>
                <c:pt idx="58">
                  <c:v>65678.846910296401</c:v>
                </c:pt>
                <c:pt idx="59">
                  <c:v>66962.529313718827</c:v>
                </c:pt>
                <c:pt idx="60">
                  <c:v>68246.211717141254</c:v>
                </c:pt>
                <c:pt idx="61">
                  <c:v>69529.89412056368</c:v>
                </c:pt>
                <c:pt idx="62">
                  <c:v>70813.576523986107</c:v>
                </c:pt>
                <c:pt idx="63">
                  <c:v>72097.258927408533</c:v>
                </c:pt>
                <c:pt idx="64">
                  <c:v>73380.941330830959</c:v>
                </c:pt>
                <c:pt idx="65">
                  <c:v>74664.623734253386</c:v>
                </c:pt>
                <c:pt idx="66">
                  <c:v>75948.306137675812</c:v>
                </c:pt>
                <c:pt idx="67">
                  <c:v>77231.988541098239</c:v>
                </c:pt>
                <c:pt idx="68">
                  <c:v>78515.670944520665</c:v>
                </c:pt>
                <c:pt idx="69">
                  <c:v>79799.353347943092</c:v>
                </c:pt>
                <c:pt idx="70">
                  <c:v>81083.035751365518</c:v>
                </c:pt>
                <c:pt idx="71">
                  <c:v>82366.718154787945</c:v>
                </c:pt>
                <c:pt idx="72">
                  <c:v>83650.400558210371</c:v>
                </c:pt>
                <c:pt idx="73">
                  <c:v>84934.082961632797</c:v>
                </c:pt>
                <c:pt idx="74">
                  <c:v>86217.765365055224</c:v>
                </c:pt>
                <c:pt idx="75">
                  <c:v>87501.44776847765</c:v>
                </c:pt>
                <c:pt idx="76">
                  <c:v>88785.130171900077</c:v>
                </c:pt>
                <c:pt idx="77">
                  <c:v>90068.812575322503</c:v>
                </c:pt>
                <c:pt idx="78">
                  <c:v>91352.49497874493</c:v>
                </c:pt>
                <c:pt idx="79">
                  <c:v>92636.177382167356</c:v>
                </c:pt>
                <c:pt idx="80">
                  <c:v>93919.859785589782</c:v>
                </c:pt>
                <c:pt idx="81">
                  <c:v>95203.542189012209</c:v>
                </c:pt>
                <c:pt idx="82">
                  <c:v>96487.224592434635</c:v>
                </c:pt>
                <c:pt idx="83">
                  <c:v>97770.906995857062</c:v>
                </c:pt>
                <c:pt idx="84">
                  <c:v>99054.589399279488</c:v>
                </c:pt>
                <c:pt idx="85">
                  <c:v>100338.27180270191</c:v>
                </c:pt>
                <c:pt idx="86">
                  <c:v>101621.95420612434</c:v>
                </c:pt>
                <c:pt idx="87">
                  <c:v>102905.63660954677</c:v>
                </c:pt>
                <c:pt idx="88">
                  <c:v>104189.31901296919</c:v>
                </c:pt>
                <c:pt idx="89">
                  <c:v>105473.00141639162</c:v>
                </c:pt>
                <c:pt idx="90">
                  <c:v>106756.68381981405</c:v>
                </c:pt>
                <c:pt idx="91">
                  <c:v>108040.36622323647</c:v>
                </c:pt>
                <c:pt idx="92">
                  <c:v>109324.0486266589</c:v>
                </c:pt>
                <c:pt idx="93">
                  <c:v>110607.73103008133</c:v>
                </c:pt>
                <c:pt idx="94">
                  <c:v>111891.41343350375</c:v>
                </c:pt>
                <c:pt idx="95">
                  <c:v>113175.09583692618</c:v>
                </c:pt>
                <c:pt idx="96">
                  <c:v>114458.77824034861</c:v>
                </c:pt>
                <c:pt idx="97">
                  <c:v>115742.46064377103</c:v>
                </c:pt>
                <c:pt idx="98">
                  <c:v>117026.14304719346</c:v>
                </c:pt>
                <c:pt idx="99">
                  <c:v>118309.82545061588</c:v>
                </c:pt>
                <c:pt idx="100">
                  <c:v>119593.50785403831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D-4CB3-98D9-6FD37F61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507936"/>
        <c:axId val="979881968"/>
      </c:lineChart>
      <c:catAx>
        <c:axId val="15045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9881968"/>
        <c:crosses val="autoZero"/>
        <c:auto val="1"/>
        <c:lblAlgn val="ctr"/>
        <c:lblOffset val="100"/>
        <c:noMultiLvlLbl val="0"/>
      </c:catAx>
      <c:valAx>
        <c:axId val="979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45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Offshore - 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'Wind Capacity LUT'!$B$1:$CX$1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LUT'!$B$6:$CX$6</c:f>
              <c:numCache>
                <c:formatCode>General</c:formatCode>
                <c:ptCount val="101"/>
                <c:pt idx="0">
                  <c:v>62.95</c:v>
                </c:pt>
                <c:pt idx="1">
                  <c:v>71.95</c:v>
                </c:pt>
                <c:pt idx="2">
                  <c:v>235.95</c:v>
                </c:pt>
                <c:pt idx="3">
                  <c:v>445.34999999999997</c:v>
                </c:pt>
                <c:pt idx="4">
                  <c:v>470.55</c:v>
                </c:pt>
                <c:pt idx="5">
                  <c:v>470.55000000000007</c:v>
                </c:pt>
                <c:pt idx="6">
                  <c:v>578.54999999999995</c:v>
                </c:pt>
                <c:pt idx="7">
                  <c:v>687.55</c:v>
                </c:pt>
                <c:pt idx="8">
                  <c:v>833.55</c:v>
                </c:pt>
                <c:pt idx="9">
                  <c:v>1167.55</c:v>
                </c:pt>
                <c:pt idx="10">
                  <c:v>1586.85</c:v>
                </c:pt>
                <c:pt idx="11">
                  <c:v>1700.3100000000002</c:v>
                </c:pt>
                <c:pt idx="12">
                  <c:v>2015.35</c:v>
                </c:pt>
                <c:pt idx="13">
                  <c:v>2985.25</c:v>
                </c:pt>
                <c:pt idx="14">
                  <c:v>3472.25</c:v>
                </c:pt>
                <c:pt idx="15">
                  <c:v>5900.25</c:v>
                </c:pt>
                <c:pt idx="16">
                  <c:v>7337.45</c:v>
                </c:pt>
                <c:pt idx="17">
                  <c:v>8811.9</c:v>
                </c:pt>
                <c:pt idx="18">
                  <c:v>10544.6</c:v>
                </c:pt>
                <c:pt idx="19">
                  <c:v>12076.5</c:v>
                </c:pt>
                <c:pt idx="20">
                  <c:v>14542.299000000001</c:v>
                </c:pt>
                <c:pt idx="21">
                  <c:v>15137.099</c:v>
                </c:pt>
                <c:pt idx="22">
                  <c:v>16100.6</c:v>
                </c:pt>
                <c:pt idx="23">
                  <c:v>19241.235336832622</c:v>
                </c:pt>
                <c:pt idx="24">
                  <c:v>22381.870673665235</c:v>
                </c:pt>
                <c:pt idx="25">
                  <c:v>25522.50601049784</c:v>
                </c:pt>
                <c:pt idx="26">
                  <c:v>35608.422681479118</c:v>
                </c:pt>
                <c:pt idx="27">
                  <c:v>45694.339352460396</c:v>
                </c:pt>
                <c:pt idx="28">
                  <c:v>55780.256023441674</c:v>
                </c:pt>
                <c:pt idx="29">
                  <c:v>65866.172694422959</c:v>
                </c:pt>
                <c:pt idx="30">
                  <c:v>75952.08936540423</c:v>
                </c:pt>
                <c:pt idx="31">
                  <c:v>84987.152387406284</c:v>
                </c:pt>
                <c:pt idx="32">
                  <c:v>94022.215409408338</c:v>
                </c:pt>
                <c:pt idx="33">
                  <c:v>103057.27843141038</c:v>
                </c:pt>
                <c:pt idx="34">
                  <c:v>112092.34145341243</c:v>
                </c:pt>
                <c:pt idx="35">
                  <c:v>121127.40447541451</c:v>
                </c:pt>
                <c:pt idx="36">
                  <c:v>122253.97743630383</c:v>
                </c:pt>
                <c:pt idx="37">
                  <c:v>123380.55039719315</c:v>
                </c:pt>
                <c:pt idx="38">
                  <c:v>124507.12335808246</c:v>
                </c:pt>
                <c:pt idx="39">
                  <c:v>125633.69631897176</c:v>
                </c:pt>
                <c:pt idx="40">
                  <c:v>126760.26927986107</c:v>
                </c:pt>
                <c:pt idx="41">
                  <c:v>125420.47662290682</c:v>
                </c:pt>
                <c:pt idx="42">
                  <c:v>124080.68396595257</c:v>
                </c:pt>
                <c:pt idx="43">
                  <c:v>122740.89130899831</c:v>
                </c:pt>
                <c:pt idx="44">
                  <c:v>121401.09865204406</c:v>
                </c:pt>
                <c:pt idx="45">
                  <c:v>120061.30599508983</c:v>
                </c:pt>
                <c:pt idx="46">
                  <c:v>120200.21170852453</c:v>
                </c:pt>
                <c:pt idx="47">
                  <c:v>120339.11742195922</c:v>
                </c:pt>
                <c:pt idx="48">
                  <c:v>120478.02313539392</c:v>
                </c:pt>
                <c:pt idx="49">
                  <c:v>120616.9288488286</c:v>
                </c:pt>
                <c:pt idx="50">
                  <c:v>120755.83456226334</c:v>
                </c:pt>
                <c:pt idx="51">
                  <c:v>121850.28309744994</c:v>
                </c:pt>
                <c:pt idx="52">
                  <c:v>122944.73163263655</c:v>
                </c:pt>
                <c:pt idx="53">
                  <c:v>124039.18016782316</c:v>
                </c:pt>
                <c:pt idx="54">
                  <c:v>125133.62870300976</c:v>
                </c:pt>
                <c:pt idx="55">
                  <c:v>126228.07723819641</c:v>
                </c:pt>
                <c:pt idx="56">
                  <c:v>127630.05126775811</c:v>
                </c:pt>
                <c:pt idx="57">
                  <c:v>129032.02529731981</c:v>
                </c:pt>
                <c:pt idx="58">
                  <c:v>130433.9993268815</c:v>
                </c:pt>
                <c:pt idx="59">
                  <c:v>131835.9733564432</c:v>
                </c:pt>
                <c:pt idx="60">
                  <c:v>133237.94738600487</c:v>
                </c:pt>
                <c:pt idx="61">
                  <c:v>134481.99358825877</c:v>
                </c:pt>
                <c:pt idx="62">
                  <c:v>135726.03979051267</c:v>
                </c:pt>
                <c:pt idx="63">
                  <c:v>136970.08599276657</c:v>
                </c:pt>
                <c:pt idx="64">
                  <c:v>138214.13219502047</c:v>
                </c:pt>
                <c:pt idx="65">
                  <c:v>139458.1783972744</c:v>
                </c:pt>
                <c:pt idx="66">
                  <c:v>140546.4378530728</c:v>
                </c:pt>
                <c:pt idx="67">
                  <c:v>141634.69730887117</c:v>
                </c:pt>
                <c:pt idx="68">
                  <c:v>142722.95676466957</c:v>
                </c:pt>
                <c:pt idx="69">
                  <c:v>143811.21622046793</c:v>
                </c:pt>
                <c:pt idx="70">
                  <c:v>144899.4756762663</c:v>
                </c:pt>
                <c:pt idx="71">
                  <c:v>145870.58188968335</c:v>
                </c:pt>
                <c:pt idx="72">
                  <c:v>146841.68810310043</c:v>
                </c:pt>
                <c:pt idx="73">
                  <c:v>147812.79431651751</c:v>
                </c:pt>
                <c:pt idx="74">
                  <c:v>148783.90052993456</c:v>
                </c:pt>
                <c:pt idx="75">
                  <c:v>149755.00674335167</c:v>
                </c:pt>
                <c:pt idx="76">
                  <c:v>150644.40740801487</c:v>
                </c:pt>
                <c:pt idx="77">
                  <c:v>151533.80807267808</c:v>
                </c:pt>
                <c:pt idx="78">
                  <c:v>152423.20873734128</c:v>
                </c:pt>
                <c:pt idx="79">
                  <c:v>153312.60940200448</c:v>
                </c:pt>
                <c:pt idx="80">
                  <c:v>154202.01006666772</c:v>
                </c:pt>
                <c:pt idx="81">
                  <c:v>155011.67913628678</c:v>
                </c:pt>
                <c:pt idx="82">
                  <c:v>155821.34820590584</c:v>
                </c:pt>
                <c:pt idx="83">
                  <c:v>156631.01727552491</c:v>
                </c:pt>
                <c:pt idx="84">
                  <c:v>157440.68634514397</c:v>
                </c:pt>
                <c:pt idx="85">
                  <c:v>158250.35541476303</c:v>
                </c:pt>
                <c:pt idx="86">
                  <c:v>158976.31926984934</c:v>
                </c:pt>
                <c:pt idx="87">
                  <c:v>159702.28312493564</c:v>
                </c:pt>
                <c:pt idx="88">
                  <c:v>160428.24698002194</c:v>
                </c:pt>
                <c:pt idx="89">
                  <c:v>161154.21083510824</c:v>
                </c:pt>
                <c:pt idx="90">
                  <c:v>161880.17469019449</c:v>
                </c:pt>
                <c:pt idx="91">
                  <c:v>162511.74190058373</c:v>
                </c:pt>
                <c:pt idx="92">
                  <c:v>163143.30911097297</c:v>
                </c:pt>
                <c:pt idx="93">
                  <c:v>163774.87632136222</c:v>
                </c:pt>
                <c:pt idx="94">
                  <c:v>164406.44353175143</c:v>
                </c:pt>
                <c:pt idx="95">
                  <c:v>165038.01074214064</c:v>
                </c:pt>
                <c:pt idx="96">
                  <c:v>165540.56214927262</c:v>
                </c:pt>
                <c:pt idx="97">
                  <c:v>166043.1135564046</c:v>
                </c:pt>
                <c:pt idx="98">
                  <c:v>166545.66496353655</c:v>
                </c:pt>
                <c:pt idx="99">
                  <c:v>167048.2163706685</c:v>
                </c:pt>
                <c:pt idx="100">
                  <c:v>167550.76777780047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B-4277-A113-3197F728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268223"/>
        <c:axId val="10147455"/>
      </c:lineChart>
      <c:catAx>
        <c:axId val="17082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455"/>
        <c:crosses val="autoZero"/>
        <c:auto val="1"/>
        <c:lblAlgn val="ctr"/>
        <c:lblOffset val="100"/>
        <c:noMultiLvlLbl val="0"/>
      </c:catAx>
      <c:valAx>
        <c:axId val="101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26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Onshore - 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'Wind Capacity LUT'!$B$1:$CX$1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LUT'!$B$5:$CX$5</c:f>
              <c:numCache>
                <c:formatCode>General</c:formatCode>
                <c:ptCount val="101"/>
                <c:pt idx="0">
                  <c:v>12240.985000000001</c:v>
                </c:pt>
                <c:pt idx="1">
                  <c:v>16782.723000000002</c:v>
                </c:pt>
                <c:pt idx="2">
                  <c:v>22380.600999999999</c:v>
                </c:pt>
                <c:pt idx="3">
                  <c:v>26823.826000000001</c:v>
                </c:pt>
                <c:pt idx="4">
                  <c:v>32706.746999999999</c:v>
                </c:pt>
                <c:pt idx="5">
                  <c:v>38319.339999999997</c:v>
                </c:pt>
                <c:pt idx="6">
                  <c:v>45041.904999999999</c:v>
                </c:pt>
                <c:pt idx="7">
                  <c:v>52766.993000000002</c:v>
                </c:pt>
                <c:pt idx="8">
                  <c:v>59317.853999999999</c:v>
                </c:pt>
                <c:pt idx="9">
                  <c:v>69725.096999999994</c:v>
                </c:pt>
                <c:pt idx="10">
                  <c:v>77391.929000000004</c:v>
                </c:pt>
                <c:pt idx="11">
                  <c:v>85747.99</c:v>
                </c:pt>
                <c:pt idx="12">
                  <c:v>95171.460999999996</c:v>
                </c:pt>
                <c:pt idx="13">
                  <c:v>102683.735</c:v>
                </c:pt>
                <c:pt idx="14">
                  <c:v>112188.711</c:v>
                </c:pt>
                <c:pt idx="15">
                  <c:v>121316.276</c:v>
                </c:pt>
                <c:pt idx="16">
                  <c:v>130682.28200000001</c:v>
                </c:pt>
                <c:pt idx="17">
                  <c:v>140145.32</c:v>
                </c:pt>
                <c:pt idx="18">
                  <c:v>146727.81299999999</c:v>
                </c:pt>
                <c:pt idx="19">
                  <c:v>155141.43700000001</c:v>
                </c:pt>
                <c:pt idx="20">
                  <c:v>162590.25399999999</c:v>
                </c:pt>
                <c:pt idx="21">
                  <c:v>173316.16800000001</c:v>
                </c:pt>
                <c:pt idx="22">
                  <c:v>187438.48699999999</c:v>
                </c:pt>
                <c:pt idx="23">
                  <c:v>224000.8471452517</c:v>
                </c:pt>
                <c:pt idx="24">
                  <c:v>260563.2072905034</c:v>
                </c:pt>
                <c:pt idx="25">
                  <c:v>297125.56743575505</c:v>
                </c:pt>
                <c:pt idx="26">
                  <c:v>414542.86622069514</c:v>
                </c:pt>
                <c:pt idx="27">
                  <c:v>531960.16500563524</c:v>
                </c:pt>
                <c:pt idx="28">
                  <c:v>649377.46379057528</c:v>
                </c:pt>
                <c:pt idx="29">
                  <c:v>766794.76257551531</c:v>
                </c:pt>
                <c:pt idx="30">
                  <c:v>884212.06136045547</c:v>
                </c:pt>
                <c:pt idx="31">
                  <c:v>989395.62860600592</c:v>
                </c:pt>
                <c:pt idx="32">
                  <c:v>1094579.1958515565</c:v>
                </c:pt>
                <c:pt idx="33">
                  <c:v>1199762.7630971069</c:v>
                </c:pt>
                <c:pt idx="34">
                  <c:v>1304946.3303426574</c:v>
                </c:pt>
                <c:pt idx="35">
                  <c:v>1410129.8975882086</c:v>
                </c:pt>
                <c:pt idx="36">
                  <c:v>1423245.1312617487</c:v>
                </c:pt>
                <c:pt idx="37">
                  <c:v>1436360.3649352891</c:v>
                </c:pt>
                <c:pt idx="38">
                  <c:v>1449475.5986088293</c:v>
                </c:pt>
                <c:pt idx="39">
                  <c:v>1462590.8322823697</c:v>
                </c:pt>
                <c:pt idx="40">
                  <c:v>1475706.0659559097</c:v>
                </c:pt>
                <c:pt idx="41">
                  <c:v>1460108.5907988837</c:v>
                </c:pt>
                <c:pt idx="42">
                  <c:v>1444511.1156418575</c:v>
                </c:pt>
                <c:pt idx="43">
                  <c:v>1428913.6404848315</c:v>
                </c:pt>
                <c:pt idx="44">
                  <c:v>1413316.1653278053</c:v>
                </c:pt>
                <c:pt idx="45">
                  <c:v>1397718.6901707794</c:v>
                </c:pt>
                <c:pt idx="46">
                  <c:v>1399335.7899535114</c:v>
                </c:pt>
                <c:pt idx="47">
                  <c:v>1400952.8897362433</c:v>
                </c:pt>
                <c:pt idx="48">
                  <c:v>1402569.9895189754</c:v>
                </c:pt>
                <c:pt idx="49">
                  <c:v>1404187.0893017072</c:v>
                </c:pt>
                <c:pt idx="50">
                  <c:v>1405804.1890844398</c:v>
                </c:pt>
                <c:pt idx="51">
                  <c:v>1418545.4395679461</c:v>
                </c:pt>
                <c:pt idx="52">
                  <c:v>1431286.6900514525</c:v>
                </c:pt>
                <c:pt idx="53">
                  <c:v>1444027.9405349591</c:v>
                </c:pt>
                <c:pt idx="54">
                  <c:v>1456769.1910184654</c:v>
                </c:pt>
                <c:pt idx="55">
                  <c:v>1469510.4415019723</c:v>
                </c:pt>
                <c:pt idx="56">
                  <c:v>1485831.8140541965</c:v>
                </c:pt>
                <c:pt idx="57">
                  <c:v>1502153.1866064204</c:v>
                </c:pt>
                <c:pt idx="58">
                  <c:v>1518474.5591586444</c:v>
                </c:pt>
                <c:pt idx="59">
                  <c:v>1534795.9317108684</c:v>
                </c:pt>
                <c:pt idx="60">
                  <c:v>1551117.3042630919</c:v>
                </c:pt>
                <c:pt idx="61">
                  <c:v>1565600.1271335792</c:v>
                </c:pt>
                <c:pt idx="62">
                  <c:v>1580082.9500040663</c:v>
                </c:pt>
                <c:pt idx="63">
                  <c:v>1594565.7728745537</c:v>
                </c:pt>
                <c:pt idx="64">
                  <c:v>1609048.5957450408</c:v>
                </c:pt>
                <c:pt idx="65">
                  <c:v>1623531.4186155286</c:v>
                </c:pt>
                <c:pt idx="66">
                  <c:v>1636200.617642788</c:v>
                </c:pt>
                <c:pt idx="67">
                  <c:v>1648869.8166700474</c:v>
                </c:pt>
                <c:pt idx="68">
                  <c:v>1661539.0156973067</c:v>
                </c:pt>
                <c:pt idx="69">
                  <c:v>1674208.2147245661</c:v>
                </c:pt>
                <c:pt idx="70">
                  <c:v>1686877.4137518252</c:v>
                </c:pt>
                <c:pt idx="71">
                  <c:v>1698182.7489169242</c:v>
                </c:pt>
                <c:pt idx="72">
                  <c:v>1709488.0840820232</c:v>
                </c:pt>
                <c:pt idx="73">
                  <c:v>1720793.4192471225</c:v>
                </c:pt>
                <c:pt idx="74">
                  <c:v>1732098.7544122215</c:v>
                </c:pt>
                <c:pt idx="75">
                  <c:v>1743404.089577321</c:v>
                </c:pt>
                <c:pt idx="76">
                  <c:v>1753758.2325857347</c:v>
                </c:pt>
                <c:pt idx="77">
                  <c:v>1764112.3755941484</c:v>
                </c:pt>
                <c:pt idx="78">
                  <c:v>1774466.5186025621</c:v>
                </c:pt>
                <c:pt idx="79">
                  <c:v>1784820.6616109759</c:v>
                </c:pt>
                <c:pt idx="80">
                  <c:v>1795174.8046193894</c:v>
                </c:pt>
                <c:pt idx="81">
                  <c:v>1804600.7356642012</c:v>
                </c:pt>
                <c:pt idx="82">
                  <c:v>1814026.6667090128</c:v>
                </c:pt>
                <c:pt idx="83">
                  <c:v>1823452.5977538247</c:v>
                </c:pt>
                <c:pt idx="84">
                  <c:v>1832878.5287986363</c:v>
                </c:pt>
                <c:pt idx="85">
                  <c:v>1842304.4598434479</c:v>
                </c:pt>
                <c:pt idx="86">
                  <c:v>1850755.9192060845</c:v>
                </c:pt>
                <c:pt idx="87">
                  <c:v>1859207.3785687208</c:v>
                </c:pt>
                <c:pt idx="88">
                  <c:v>1867658.8379313571</c:v>
                </c:pt>
                <c:pt idx="89">
                  <c:v>1876110.2972939934</c:v>
                </c:pt>
                <c:pt idx="90">
                  <c:v>1884561.7566566295</c:v>
                </c:pt>
                <c:pt idx="91">
                  <c:v>1891914.2778269069</c:v>
                </c:pt>
                <c:pt idx="92">
                  <c:v>1899266.7989971843</c:v>
                </c:pt>
                <c:pt idx="93">
                  <c:v>1906619.3201674619</c:v>
                </c:pt>
                <c:pt idx="94">
                  <c:v>1913971.8413377393</c:v>
                </c:pt>
                <c:pt idx="95">
                  <c:v>1921324.3625080162</c:v>
                </c:pt>
                <c:pt idx="96">
                  <c:v>1927174.9193439439</c:v>
                </c:pt>
                <c:pt idx="97">
                  <c:v>1933025.4761798717</c:v>
                </c:pt>
                <c:pt idx="98">
                  <c:v>1938876.0330157992</c:v>
                </c:pt>
                <c:pt idx="99">
                  <c:v>1944726.5898517265</c:v>
                </c:pt>
                <c:pt idx="100">
                  <c:v>1950577.1466876543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2-4E13-9ABE-EA7178AB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92383"/>
        <c:axId val="385820111"/>
      </c:lineChart>
      <c:catAx>
        <c:axId val="1755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820111"/>
        <c:crosses val="autoZero"/>
        <c:auto val="1"/>
        <c:lblAlgn val="ctr"/>
        <c:lblOffset val="100"/>
        <c:noMultiLvlLbl val="0"/>
      </c:catAx>
      <c:valAx>
        <c:axId val="3858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47625</xdr:rowOff>
    </xdr:from>
    <xdr:to>
      <xdr:col>12</xdr:col>
      <xdr:colOff>47625</xdr:colOff>
      <xdr:row>24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774F3-DE4F-0404-A271-D2AC12546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241548</xdr:colOff>
      <xdr:row>8</xdr:row>
      <xdr:rowOff>16684</xdr:rowOff>
    </xdr:from>
    <xdr:to>
      <xdr:col>20</xdr:col>
      <xdr:colOff>572744</xdr:colOff>
      <xdr:row>32</xdr:row>
      <xdr:rowOff>99608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E6A4D-CBF0-CE9E-F93A-344E45967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6</xdr:row>
      <xdr:rowOff>142875</xdr:rowOff>
    </xdr:from>
    <xdr:to>
      <xdr:col>11</xdr:col>
      <xdr:colOff>377825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57EA7-BC00-D0B0-10E7-678EAB8BC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566209</xdr:colOff>
      <xdr:row>10</xdr:row>
      <xdr:rowOff>120652</xdr:rowOff>
    </xdr:from>
    <xdr:to>
      <xdr:col>13</xdr:col>
      <xdr:colOff>465666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3A01B-7B1D-4373-A9E9-D0488419B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402165</xdr:colOff>
      <xdr:row>10</xdr:row>
      <xdr:rowOff>42332</xdr:rowOff>
    </xdr:from>
    <xdr:to>
      <xdr:col>26</xdr:col>
      <xdr:colOff>116415</xdr:colOff>
      <xdr:row>36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569F5-3261-4FA4-AC9B-BC992460A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workbookViewId="0">
      <selection activeCell="D5" sqref="D5:Z6"/>
    </sheetView>
  </sheetViews>
  <sheetFormatPr defaultRowHeight="12.5" x14ac:dyDescent="0.25"/>
  <cols>
    <col min="1" max="1" width="20.90625" customWidth="1"/>
  </cols>
  <sheetData>
    <row r="1" spans="1:26" x14ac:dyDescent="0.25">
      <c r="A1" t="s">
        <v>0</v>
      </c>
    </row>
    <row r="4" spans="1:26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25">
      <c r="A5" t="s">
        <v>24</v>
      </c>
      <c r="B5" t="s">
        <v>25</v>
      </c>
      <c r="C5" t="s">
        <v>26</v>
      </c>
      <c r="D5" s="1">
        <v>12240.985000000001</v>
      </c>
      <c r="E5" s="1">
        <v>16782.723000000002</v>
      </c>
      <c r="F5" s="1">
        <v>22380.600999999999</v>
      </c>
      <c r="G5" s="1">
        <v>26823.826000000001</v>
      </c>
      <c r="H5" s="1">
        <v>32706.746999999999</v>
      </c>
      <c r="I5" s="1">
        <v>38319.339999999997</v>
      </c>
      <c r="J5" s="1">
        <v>45041.904999999999</v>
      </c>
      <c r="K5" s="1">
        <v>52766.993000000002</v>
      </c>
      <c r="L5" s="1">
        <v>59317.853999999999</v>
      </c>
      <c r="M5" s="1">
        <v>69725.096999999994</v>
      </c>
      <c r="N5" s="1">
        <v>77391.929000000004</v>
      </c>
      <c r="O5" s="1">
        <v>85747.99</v>
      </c>
      <c r="P5" s="1">
        <v>95171.460999999996</v>
      </c>
      <c r="Q5" s="1">
        <v>102683.735</v>
      </c>
      <c r="R5" s="1">
        <v>112188.711</v>
      </c>
      <c r="S5" s="1">
        <v>121316.276</v>
      </c>
      <c r="T5" s="1">
        <v>130682.28200000001</v>
      </c>
      <c r="U5" s="1">
        <v>140145.32</v>
      </c>
      <c r="V5" s="1">
        <v>146727.81299999999</v>
      </c>
      <c r="W5" s="1">
        <v>155141.43700000001</v>
      </c>
      <c r="X5" s="1">
        <v>162590.25399999999</v>
      </c>
      <c r="Y5" s="1">
        <v>173316.16800000001</v>
      </c>
      <c r="Z5" s="1">
        <v>187438.48699999999</v>
      </c>
    </row>
    <row r="6" spans="1:26" x14ac:dyDescent="0.25">
      <c r="C6" t="s">
        <v>27</v>
      </c>
      <c r="D6" s="1">
        <v>62.95</v>
      </c>
      <c r="E6" s="1">
        <v>71.95</v>
      </c>
      <c r="F6" s="1">
        <v>235.95</v>
      </c>
      <c r="G6" s="1">
        <v>445.35</v>
      </c>
      <c r="H6" s="1">
        <v>470.55</v>
      </c>
      <c r="I6" s="1">
        <v>470.55</v>
      </c>
      <c r="J6" s="1">
        <v>578.54999999999995</v>
      </c>
      <c r="K6" s="1">
        <v>687.55</v>
      </c>
      <c r="L6" s="1">
        <v>833.55</v>
      </c>
      <c r="M6" s="1">
        <v>1167.55</v>
      </c>
      <c r="N6" s="1">
        <v>1586.85</v>
      </c>
      <c r="O6" s="1">
        <v>1700.31</v>
      </c>
      <c r="P6" s="1">
        <v>2015.35</v>
      </c>
      <c r="Q6" s="1">
        <v>2985.25</v>
      </c>
      <c r="R6" s="1">
        <v>3472.25</v>
      </c>
      <c r="S6" s="1">
        <v>5900.25</v>
      </c>
      <c r="T6" s="1">
        <v>7337.45</v>
      </c>
      <c r="U6" s="1">
        <v>8811.9</v>
      </c>
      <c r="V6" s="1">
        <v>10544.6</v>
      </c>
      <c r="W6" s="1">
        <v>12076.5</v>
      </c>
      <c r="X6" s="1">
        <v>14542.299000000001</v>
      </c>
      <c r="Y6" s="1">
        <v>15137.099</v>
      </c>
      <c r="Z6" s="1">
        <v>16100.6</v>
      </c>
    </row>
    <row r="7" spans="1:26" x14ac:dyDescent="0.25">
      <c r="A7" t="s">
        <v>28</v>
      </c>
      <c r="C7" t="s">
        <v>26</v>
      </c>
      <c r="D7">
        <f>D5/(D5+D6)</f>
        <v>0.99488375060498935</v>
      </c>
      <c r="E7">
        <f t="shared" ref="E7:Z7" si="0">E5/(E5+E6)</f>
        <v>0.99573115420275427</v>
      </c>
      <c r="F7">
        <f t="shared" si="0"/>
        <v>0.98956737479556456</v>
      </c>
      <c r="G7">
        <f t="shared" si="0"/>
        <v>0.98366837340446234</v>
      </c>
      <c r="H7">
        <f t="shared" si="0"/>
        <v>0.98581710860893823</v>
      </c>
      <c r="I7">
        <f t="shared" si="0"/>
        <v>0.98786926181022938</v>
      </c>
      <c r="J7">
        <f t="shared" si="0"/>
        <v>0.98731818873792465</v>
      </c>
      <c r="K7">
        <f t="shared" si="0"/>
        <v>0.98713766947740988</v>
      </c>
      <c r="L7">
        <f t="shared" si="0"/>
        <v>0.98614246809600647</v>
      </c>
      <c r="M7">
        <f t="shared" si="0"/>
        <v>0.98353073203769636</v>
      </c>
      <c r="N7">
        <f t="shared" si="0"/>
        <v>0.97990789399263811</v>
      </c>
      <c r="O7">
        <f t="shared" si="0"/>
        <v>0.98055639732276101</v>
      </c>
      <c r="P7">
        <f t="shared" si="0"/>
        <v>0.97926313273104515</v>
      </c>
      <c r="Q7">
        <f t="shared" si="0"/>
        <v>0.97174904254072281</v>
      </c>
      <c r="R7">
        <f t="shared" si="0"/>
        <v>0.96997906666191369</v>
      </c>
      <c r="S7">
        <f t="shared" si="0"/>
        <v>0.95362041249263485</v>
      </c>
      <c r="T7">
        <f t="shared" si="0"/>
        <v>0.94683767390593099</v>
      </c>
      <c r="U7">
        <f t="shared" si="0"/>
        <v>0.94084274666243106</v>
      </c>
      <c r="V7">
        <f t="shared" si="0"/>
        <v>0.93295327642744308</v>
      </c>
      <c r="W7">
        <f t="shared" si="0"/>
        <v>0.9277798768681137</v>
      </c>
      <c r="X7">
        <f t="shared" si="0"/>
        <v>0.9179016010682125</v>
      </c>
      <c r="Y7">
        <f t="shared" si="0"/>
        <v>0.91967717386401171</v>
      </c>
      <c r="Z7">
        <f t="shared" si="0"/>
        <v>0.92089676613318006</v>
      </c>
    </row>
    <row r="8" spans="1:26" x14ac:dyDescent="0.25">
      <c r="A8" t="s">
        <v>28</v>
      </c>
      <c r="C8" t="s">
        <v>27</v>
      </c>
      <c r="D8">
        <f>D6/(D6+D5)</f>
        <v>5.1162493950106204E-3</v>
      </c>
      <c r="E8">
        <f t="shared" ref="E8:Z8" si="1">E6/(E6+E5)</f>
        <v>4.2688457972456656E-3</v>
      </c>
      <c r="F8">
        <f t="shared" si="1"/>
        <v>1.0432625204435459E-2</v>
      </c>
      <c r="G8">
        <f t="shared" si="1"/>
        <v>1.633162659553776E-2</v>
      </c>
      <c r="H8">
        <f t="shared" si="1"/>
        <v>1.4182891391061787E-2</v>
      </c>
      <c r="I8">
        <f t="shared" si="1"/>
        <v>1.2130738189770583E-2</v>
      </c>
      <c r="J8">
        <f t="shared" si="1"/>
        <v>1.2681811262075311E-2</v>
      </c>
      <c r="K8">
        <f t="shared" si="1"/>
        <v>1.2862330522590004E-2</v>
      </c>
      <c r="L8">
        <f t="shared" si="1"/>
        <v>1.3857531903993461E-2</v>
      </c>
      <c r="M8">
        <f t="shared" si="1"/>
        <v>1.6469267962303621E-2</v>
      </c>
      <c r="N8">
        <f t="shared" si="1"/>
        <v>2.0092106007361797E-2</v>
      </c>
      <c r="O8">
        <f t="shared" si="1"/>
        <v>1.9443602677239009E-2</v>
      </c>
      <c r="P8">
        <f t="shared" si="1"/>
        <v>2.0736867268954837E-2</v>
      </c>
      <c r="Q8">
        <f t="shared" si="1"/>
        <v>2.8250957459277196E-2</v>
      </c>
      <c r="R8">
        <f t="shared" si="1"/>
        <v>3.0020933338086305E-2</v>
      </c>
      <c r="S8">
        <f t="shared" si="1"/>
        <v>4.6379587507365198E-2</v>
      </c>
      <c r="T8">
        <f t="shared" si="1"/>
        <v>5.3162326094068915E-2</v>
      </c>
      <c r="U8">
        <f t="shared" si="1"/>
        <v>5.9157253337569E-2</v>
      </c>
      <c r="V8">
        <f t="shared" si="1"/>
        <v>6.7046723572556879E-2</v>
      </c>
      <c r="W8">
        <f t="shared" si="1"/>
        <v>7.2220123131886263E-2</v>
      </c>
      <c r="X8">
        <f t="shared" si="1"/>
        <v>8.2098398931787553E-2</v>
      </c>
      <c r="Y8">
        <f t="shared" si="1"/>
        <v>8.0322826135988401E-2</v>
      </c>
      <c r="Z8">
        <f t="shared" si="1"/>
        <v>7.9103233866819889E-2</v>
      </c>
    </row>
    <row r="9" spans="1:26" x14ac:dyDescent="0.25">
      <c r="A9" t="s">
        <v>29</v>
      </c>
    </row>
    <row r="10" spans="1:26" x14ac:dyDescent="0.25">
      <c r="A10" t="s">
        <v>28</v>
      </c>
    </row>
    <row r="11" spans="1:26" x14ac:dyDescent="0.25">
      <c r="A11" t="s">
        <v>30</v>
      </c>
      <c r="B11" t="s">
        <v>31</v>
      </c>
    </row>
    <row r="12" spans="1:26" x14ac:dyDescent="0.25">
      <c r="A12" t="s">
        <v>28</v>
      </c>
    </row>
    <row r="13" spans="1:26" x14ac:dyDescent="0.25">
      <c r="A13" t="s">
        <v>32</v>
      </c>
      <c r="B13" t="s">
        <v>33</v>
      </c>
    </row>
    <row r="14" spans="1:26" x14ac:dyDescent="0.25">
      <c r="A14" t="s">
        <v>28</v>
      </c>
    </row>
    <row r="15" spans="1:26" x14ac:dyDescent="0.25">
      <c r="A15" t="s">
        <v>34</v>
      </c>
      <c r="B15" t="s">
        <v>35</v>
      </c>
    </row>
    <row r="16" spans="1:26" x14ac:dyDescent="0.25">
      <c r="A16" t="s">
        <v>28</v>
      </c>
    </row>
    <row r="17" spans="1:7" x14ac:dyDescent="0.25">
      <c r="A17" t="s">
        <v>36</v>
      </c>
    </row>
    <row r="18" spans="1:7" x14ac:dyDescent="0.25">
      <c r="A18" t="s">
        <v>28</v>
      </c>
    </row>
    <row r="19" spans="1:7" x14ac:dyDescent="0.25">
      <c r="A19" t="s">
        <v>37</v>
      </c>
      <c r="B19" t="s">
        <v>38</v>
      </c>
    </row>
    <row r="20" spans="1:7" x14ac:dyDescent="0.25">
      <c r="A20" t="s">
        <v>28</v>
      </c>
    </row>
    <row r="21" spans="1:7" x14ac:dyDescent="0.25">
      <c r="A21" t="s">
        <v>39</v>
      </c>
      <c r="B21" t="s">
        <v>40</v>
      </c>
    </row>
    <row r="26" spans="1:7" ht="14.5" x14ac:dyDescent="0.35">
      <c r="A26" s="3" t="s">
        <v>119</v>
      </c>
    </row>
    <row r="27" spans="1:7" x14ac:dyDescent="0.25">
      <c r="B27">
        <v>2030</v>
      </c>
      <c r="C27">
        <v>2040</v>
      </c>
      <c r="F27">
        <v>2030</v>
      </c>
      <c r="G27">
        <v>2040</v>
      </c>
    </row>
    <row r="28" spans="1:7" x14ac:dyDescent="0.25">
      <c r="A28" s="4" t="s">
        <v>24</v>
      </c>
      <c r="B28">
        <v>290</v>
      </c>
      <c r="C28">
        <v>325</v>
      </c>
      <c r="E28" t="s">
        <v>26</v>
      </c>
      <c r="F28">
        <f>B28*B31</f>
        <v>260.26426038553143</v>
      </c>
      <c r="G28">
        <f>C28*C31</f>
        <v>282.42743635130728</v>
      </c>
    </row>
    <row r="29" spans="1:7" x14ac:dyDescent="0.25">
      <c r="E29" t="s">
        <v>27</v>
      </c>
      <c r="F29">
        <f>B28*B32</f>
        <v>29.735739614468585</v>
      </c>
      <c r="G29">
        <f>C28*C32</f>
        <v>42.572563648692721</v>
      </c>
    </row>
    <row r="30" spans="1:7" x14ac:dyDescent="0.25">
      <c r="B30" s="1" t="s">
        <v>48</v>
      </c>
      <c r="C30" s="1" t="s">
        <v>58</v>
      </c>
    </row>
    <row r="31" spans="1:7" x14ac:dyDescent="0.25">
      <c r="B31">
        <v>0.89746296684666005</v>
      </c>
      <c r="C31">
        <v>0.86900749646556086</v>
      </c>
    </row>
    <row r="32" spans="1:7" x14ac:dyDescent="0.25">
      <c r="B32">
        <v>0.10253703315333995</v>
      </c>
      <c r="C32">
        <v>0.13099250353443914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3DF2-8FC7-4D40-8010-78BF3DAC2264}">
  <dimension ref="A1:V12"/>
  <sheetViews>
    <sheetView workbookViewId="0">
      <selection activeCell="N32" sqref="N32"/>
    </sheetView>
  </sheetViews>
  <sheetFormatPr defaultRowHeight="12.5" x14ac:dyDescent="0.25"/>
  <sheetData>
    <row r="1" spans="1:22" ht="14.5" x14ac:dyDescent="0.35">
      <c r="A1" s="7">
        <v>2020</v>
      </c>
      <c r="B1" s="6">
        <v>2025</v>
      </c>
      <c r="C1" s="6">
        <v>2030</v>
      </c>
      <c r="D1" s="6">
        <v>2035</v>
      </c>
      <c r="E1" s="6">
        <v>2040</v>
      </c>
      <c r="F1" s="6">
        <v>2045</v>
      </c>
      <c r="G1" s="6">
        <v>2050</v>
      </c>
      <c r="H1" s="6">
        <v>2055</v>
      </c>
      <c r="I1" s="6">
        <v>2060</v>
      </c>
      <c r="J1" s="6">
        <v>2065</v>
      </c>
      <c r="K1" s="6">
        <v>2070</v>
      </c>
      <c r="L1" s="6">
        <v>2075</v>
      </c>
      <c r="M1" s="6">
        <v>2080</v>
      </c>
      <c r="N1" s="6">
        <v>2085</v>
      </c>
      <c r="O1" s="6">
        <v>2090</v>
      </c>
      <c r="P1" s="6">
        <v>2095</v>
      </c>
      <c r="Q1" s="6">
        <v>2100</v>
      </c>
    </row>
    <row r="2" spans="1:22" ht="14.5" x14ac:dyDescent="0.35">
      <c r="A2" s="9">
        <v>0.18561971684208814</v>
      </c>
      <c r="B2" s="8">
        <v>0.3226480734462529</v>
      </c>
      <c r="C2" s="8">
        <v>0.9601641507258597</v>
      </c>
      <c r="D2" s="8">
        <v>1.5312573020636231</v>
      </c>
      <c r="E2" s="8">
        <v>1.6024663352357709</v>
      </c>
      <c r="F2" s="8">
        <v>1.5177799961658693</v>
      </c>
      <c r="G2" s="8">
        <v>1.526560023646703</v>
      </c>
      <c r="H2" s="8">
        <v>1.5957385187401687</v>
      </c>
      <c r="I2" s="8">
        <v>1.6843552516490969</v>
      </c>
      <c r="J2" s="8">
        <v>1.7629895970128029</v>
      </c>
      <c r="K2" s="8">
        <v>1.8317768894280915</v>
      </c>
      <c r="L2" s="8">
        <v>1.8931590963206726</v>
      </c>
      <c r="M2" s="8">
        <v>1.9493768146860571</v>
      </c>
      <c r="N2" s="8">
        <v>2.0005548152582109</v>
      </c>
      <c r="O2" s="8">
        <v>2.0464419313468238</v>
      </c>
      <c r="P2" s="8">
        <v>2.0863623732501568</v>
      </c>
      <c r="Q2" s="8">
        <v>2.1181279144654548</v>
      </c>
    </row>
    <row r="3" spans="1:22" x14ac:dyDescent="0.25">
      <c r="A3">
        <f>A2*10^6</f>
        <v>185619.71684208815</v>
      </c>
      <c r="B3">
        <f t="shared" ref="B3:Q3" si="0">B2*10^6</f>
        <v>322648.07344625291</v>
      </c>
      <c r="C3">
        <f t="shared" si="0"/>
        <v>960164.15072585968</v>
      </c>
      <c r="D3">
        <f t="shared" si="0"/>
        <v>1531257.302063623</v>
      </c>
      <c r="E3">
        <f t="shared" si="0"/>
        <v>1602466.3352357708</v>
      </c>
      <c r="F3">
        <f t="shared" si="0"/>
        <v>1517779.9961658693</v>
      </c>
      <c r="G3">
        <f t="shared" si="0"/>
        <v>1526560.023646703</v>
      </c>
      <c r="H3">
        <f t="shared" si="0"/>
        <v>1595738.5187401688</v>
      </c>
      <c r="I3">
        <f t="shared" si="0"/>
        <v>1684355.2516490968</v>
      </c>
      <c r="J3">
        <f t="shared" si="0"/>
        <v>1762989.597012803</v>
      </c>
      <c r="K3">
        <f t="shared" si="0"/>
        <v>1831776.8894280915</v>
      </c>
      <c r="L3">
        <f t="shared" si="0"/>
        <v>1893159.0963206727</v>
      </c>
      <c r="M3">
        <f t="shared" si="0"/>
        <v>1949376.8146860572</v>
      </c>
      <c r="N3">
        <f t="shared" si="0"/>
        <v>2000554.815258211</v>
      </c>
      <c r="O3">
        <f t="shared" si="0"/>
        <v>2046441.9313468239</v>
      </c>
      <c r="P3">
        <f t="shared" si="0"/>
        <v>2086362.3732501569</v>
      </c>
      <c r="Q3">
        <f t="shared" si="0"/>
        <v>2118127.9144654549</v>
      </c>
      <c r="T3" s="4" t="s">
        <v>122</v>
      </c>
      <c r="U3" s="4" t="s">
        <v>24</v>
      </c>
    </row>
    <row r="5" spans="1:22" x14ac:dyDescent="0.25">
      <c r="T5" s="4" t="s">
        <v>123</v>
      </c>
      <c r="U5" s="4" t="s">
        <v>123</v>
      </c>
    </row>
    <row r="9" spans="1:22" x14ac:dyDescent="0.25">
      <c r="T9" s="4" t="s">
        <v>124</v>
      </c>
      <c r="U9">
        <v>2020</v>
      </c>
    </row>
    <row r="10" spans="1:22" x14ac:dyDescent="0.25">
      <c r="U10">
        <f>SUM(U11:U12)</f>
        <v>177132.55299999999</v>
      </c>
      <c r="V10">
        <f>U10/1000000</f>
        <v>0.177132553</v>
      </c>
    </row>
    <row r="11" spans="1:22" x14ac:dyDescent="0.25">
      <c r="U11">
        <v>162590.25399999999</v>
      </c>
    </row>
    <row r="12" spans="1:22" x14ac:dyDescent="0.25">
      <c r="U12">
        <v>14542.299000000001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E02B-808A-4F67-9A17-F408F09D1CE9}">
  <dimension ref="A1:CX8"/>
  <sheetViews>
    <sheetView workbookViewId="0">
      <selection activeCell="A2" sqref="A2:XFD3"/>
    </sheetView>
  </sheetViews>
  <sheetFormatPr defaultRowHeight="12.5" x14ac:dyDescent="0.25"/>
  <sheetData>
    <row r="1" spans="1:102" ht="13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51</v>
      </c>
      <c r="AJ1" s="2" t="s">
        <v>52</v>
      </c>
      <c r="AK1" s="2" t="s">
        <v>53</v>
      </c>
      <c r="AL1" s="2" t="s">
        <v>54</v>
      </c>
      <c r="AM1" s="2" t="s">
        <v>55</v>
      </c>
      <c r="AN1" s="2" t="s">
        <v>56</v>
      </c>
      <c r="AO1" s="2" t="s">
        <v>57</v>
      </c>
      <c r="AP1" s="2" t="s">
        <v>58</v>
      </c>
      <c r="AQ1" s="2" t="s">
        <v>59</v>
      </c>
      <c r="AR1" s="2" t="s">
        <v>60</v>
      </c>
      <c r="AS1" s="2" t="s">
        <v>61</v>
      </c>
      <c r="AT1" s="2" t="s">
        <v>62</v>
      </c>
      <c r="AU1" s="2" t="s">
        <v>63</v>
      </c>
      <c r="AV1" s="2" t="s">
        <v>64</v>
      </c>
      <c r="AW1" s="2" t="s">
        <v>65</v>
      </c>
      <c r="AX1" s="2" t="s">
        <v>66</v>
      </c>
      <c r="AY1" s="2" t="s">
        <v>67</v>
      </c>
      <c r="AZ1" s="2" t="s">
        <v>68</v>
      </c>
      <c r="BA1" s="2" t="s">
        <v>69</v>
      </c>
      <c r="BB1" s="2" t="s">
        <v>70</v>
      </c>
      <c r="BC1" s="2" t="s">
        <v>71</v>
      </c>
      <c r="BD1" s="2" t="s">
        <v>72</v>
      </c>
      <c r="BE1" s="2" t="s">
        <v>73</v>
      </c>
      <c r="BF1" s="2" t="s">
        <v>74</v>
      </c>
      <c r="BG1" s="2" t="s">
        <v>75</v>
      </c>
      <c r="BH1" s="2" t="s">
        <v>76</v>
      </c>
      <c r="BI1" s="2" t="s">
        <v>77</v>
      </c>
      <c r="BJ1" s="2" t="s">
        <v>78</v>
      </c>
      <c r="BK1" s="2" t="s">
        <v>79</v>
      </c>
      <c r="BL1" s="2" t="s">
        <v>80</v>
      </c>
      <c r="BM1" s="2" t="s">
        <v>81</v>
      </c>
      <c r="BN1" s="2" t="s">
        <v>82</v>
      </c>
      <c r="BO1" s="2" t="s">
        <v>83</v>
      </c>
      <c r="BP1" s="2" t="s">
        <v>84</v>
      </c>
      <c r="BQ1" s="2" t="s">
        <v>85</v>
      </c>
      <c r="BR1" s="2" t="s">
        <v>86</v>
      </c>
      <c r="BS1" s="2" t="s">
        <v>87</v>
      </c>
      <c r="BT1" s="2" t="s">
        <v>88</v>
      </c>
      <c r="BU1" s="2" t="s">
        <v>89</v>
      </c>
      <c r="BV1" s="2" t="s">
        <v>90</v>
      </c>
      <c r="BW1" s="2" t="s">
        <v>91</v>
      </c>
      <c r="BX1" s="2" t="s">
        <v>92</v>
      </c>
      <c r="BY1" s="2" t="s">
        <v>93</v>
      </c>
      <c r="BZ1" s="2" t="s">
        <v>94</v>
      </c>
      <c r="CA1" s="2" t="s">
        <v>95</v>
      </c>
      <c r="CB1" s="2" t="s">
        <v>96</v>
      </c>
      <c r="CC1" s="2" t="s">
        <v>97</v>
      </c>
      <c r="CD1" s="2" t="s">
        <v>98</v>
      </c>
      <c r="CE1" s="2" t="s">
        <v>99</v>
      </c>
      <c r="CF1" s="2" t="s">
        <v>100</v>
      </c>
      <c r="CG1" s="2" t="s">
        <v>101</v>
      </c>
      <c r="CH1" s="2" t="s">
        <v>102</v>
      </c>
      <c r="CI1" s="2" t="s">
        <v>103</v>
      </c>
      <c r="CJ1" s="2" t="s">
        <v>104</v>
      </c>
      <c r="CK1" s="2" t="s">
        <v>105</v>
      </c>
      <c r="CL1" s="2" t="s">
        <v>106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  <c r="CX1" s="2" t="s">
        <v>118</v>
      </c>
    </row>
    <row r="2" spans="1:102" x14ac:dyDescent="0.25">
      <c r="A2" t="s">
        <v>26</v>
      </c>
      <c r="B2">
        <v>0.99488375060498935</v>
      </c>
      <c r="C2">
        <v>0.99573115420275427</v>
      </c>
      <c r="D2">
        <v>0.98956737479556456</v>
      </c>
      <c r="E2">
        <v>0.98366837340446234</v>
      </c>
      <c r="F2">
        <v>0.98581710860893823</v>
      </c>
      <c r="G2">
        <v>0.98786926181022938</v>
      </c>
      <c r="H2">
        <v>0.98731818873792465</v>
      </c>
      <c r="I2">
        <v>0.98713766947740988</v>
      </c>
      <c r="J2">
        <v>0.98614246809600647</v>
      </c>
      <c r="K2">
        <v>0.98353073203769636</v>
      </c>
      <c r="L2">
        <v>0.97990789399263811</v>
      </c>
      <c r="M2">
        <v>0.98055639732276101</v>
      </c>
      <c r="N2">
        <v>0.97926313273104515</v>
      </c>
      <c r="O2">
        <v>0.97174904254072281</v>
      </c>
      <c r="P2">
        <v>0.96997906666191369</v>
      </c>
      <c r="Q2">
        <v>0.95362041249263485</v>
      </c>
      <c r="R2">
        <v>0.94683767390593099</v>
      </c>
      <c r="S2">
        <v>0.94084274666243106</v>
      </c>
      <c r="T2">
        <v>0.93295327642744308</v>
      </c>
      <c r="U2">
        <v>0.9277798768681137</v>
      </c>
      <c r="V2">
        <v>0.9179016010682125</v>
      </c>
      <c r="W2">
        <v>0.91967717386401171</v>
      </c>
      <c r="X2">
        <v>0.92089676613318006</v>
      </c>
      <c r="Y2">
        <f>X2-(X2*$B$7)</f>
        <v>0.91793440201422205</v>
      </c>
      <c r="Z2">
        <f t="shared" ref="Z2:CK2" si="0">Y2-(Y2*$B$7)</f>
        <v>0.91498156730344093</v>
      </c>
      <c r="AA2">
        <f t="shared" si="0"/>
        <v>0.91203823134639439</v>
      </c>
      <c r="AB2">
        <f t="shared" si="0"/>
        <v>0.90910436358725</v>
      </c>
      <c r="AC2">
        <f t="shared" si="0"/>
        <v>0.90617993356846804</v>
      </c>
      <c r="AD2">
        <f t="shared" si="0"/>
        <v>0.90326491093048566</v>
      </c>
      <c r="AE2">
        <f t="shared" si="0"/>
        <v>0.9003592654114011</v>
      </c>
      <c r="AF2" s="5">
        <f t="shared" si="0"/>
        <v>0.89746296684666005</v>
      </c>
      <c r="AG2">
        <f t="shared" si="0"/>
        <v>0.89457598516874237</v>
      </c>
      <c r="AH2">
        <f t="shared" si="0"/>
        <v>0.89169829040684967</v>
      </c>
      <c r="AI2">
        <f t="shared" si="0"/>
        <v>0.88882985268659442</v>
      </c>
      <c r="AJ2">
        <f t="shared" si="0"/>
        <v>0.88597064222968991</v>
      </c>
      <c r="AK2">
        <f t="shared" si="0"/>
        <v>0.88312062935364088</v>
      </c>
      <c r="AL2">
        <f t="shared" si="0"/>
        <v>0.88027978447143562</v>
      </c>
      <c r="AM2">
        <f t="shared" si="0"/>
        <v>0.87744807809123837</v>
      </c>
      <c r="AN2">
        <f t="shared" si="0"/>
        <v>0.87462548081608382</v>
      </c>
      <c r="AO2">
        <f t="shared" si="0"/>
        <v>0.87181196334357125</v>
      </c>
      <c r="AP2" s="5">
        <f t="shared" si="0"/>
        <v>0.86900749646556086</v>
      </c>
      <c r="AQ2">
        <f t="shared" si="0"/>
        <v>0.86621205106787025</v>
      </c>
      <c r="AR2">
        <f t="shared" si="0"/>
        <v>0.86342559812997233</v>
      </c>
      <c r="AS2">
        <f t="shared" si="0"/>
        <v>0.86064810872469388</v>
      </c>
      <c r="AT2">
        <f t="shared" si="0"/>
        <v>0.85787955401791538</v>
      </c>
      <c r="AU2">
        <f t="shared" si="0"/>
        <v>0.85511990526827164</v>
      </c>
      <c r="AV2">
        <f t="shared" si="0"/>
        <v>0.85236913382685342</v>
      </c>
      <c r="AW2">
        <f t="shared" si="0"/>
        <v>0.84962721113691009</v>
      </c>
      <c r="AX2">
        <f t="shared" si="0"/>
        <v>0.84689410873355297</v>
      </c>
      <c r="AY2">
        <f t="shared" si="0"/>
        <v>0.84416979824346006</v>
      </c>
      <c r="AZ2">
        <f t="shared" si="0"/>
        <v>0.84145425138458141</v>
      </c>
      <c r="BA2">
        <f t="shared" si="0"/>
        <v>0.83874743996584533</v>
      </c>
      <c r="BB2">
        <f t="shared" si="0"/>
        <v>0.83604933588686603</v>
      </c>
      <c r="BC2">
        <f t="shared" si="0"/>
        <v>0.83335991113765173</v>
      </c>
      <c r="BD2">
        <f t="shared" si="0"/>
        <v>0.83067913779831393</v>
      </c>
      <c r="BE2">
        <f t="shared" si="0"/>
        <v>0.82800698803877737</v>
      </c>
      <c r="BF2">
        <f t="shared" si="0"/>
        <v>0.82534343411849154</v>
      </c>
      <c r="BG2">
        <f t="shared" si="0"/>
        <v>0.82268844838614219</v>
      </c>
      <c r="BH2">
        <f t="shared" si="0"/>
        <v>0.82004200327936472</v>
      </c>
      <c r="BI2">
        <f t="shared" si="0"/>
        <v>0.81740407132445769</v>
      </c>
      <c r="BJ2">
        <f t="shared" si="0"/>
        <v>0.81477462513609789</v>
      </c>
      <c r="BK2">
        <f t="shared" si="0"/>
        <v>0.81215363741705582</v>
      </c>
      <c r="BL2">
        <f t="shared" si="0"/>
        <v>0.80954108095791233</v>
      </c>
      <c r="BM2">
        <f t="shared" si="0"/>
        <v>0.80693692863677646</v>
      </c>
      <c r="BN2">
        <f t="shared" si="0"/>
        <v>0.80434115341900347</v>
      </c>
      <c r="BO2">
        <f t="shared" si="0"/>
        <v>0.80175372835691439</v>
      </c>
      <c r="BP2">
        <f t="shared" si="0"/>
        <v>0.79917462658951621</v>
      </c>
      <c r="BQ2">
        <f t="shared" si="0"/>
        <v>0.79660382134222307</v>
      </c>
      <c r="BR2">
        <f t="shared" si="0"/>
        <v>0.7940412859265783</v>
      </c>
      <c r="BS2">
        <f t="shared" si="0"/>
        <v>0.79148699373997722</v>
      </c>
      <c r="BT2">
        <f t="shared" si="0"/>
        <v>0.78894091826539114</v>
      </c>
      <c r="BU2">
        <f t="shared" si="0"/>
        <v>0.78640303307109216</v>
      </c>
      <c r="BV2">
        <f t="shared" si="0"/>
        <v>0.78387331181037845</v>
      </c>
      <c r="BW2">
        <f t="shared" si="0"/>
        <v>0.78135172822130106</v>
      </c>
      <c r="BX2">
        <f t="shared" si="0"/>
        <v>0.77883825612639102</v>
      </c>
      <c r="BY2">
        <f t="shared" si="0"/>
        <v>0.77633286943238777</v>
      </c>
      <c r="BZ2">
        <f t="shared" si="0"/>
        <v>0.77383554212996819</v>
      </c>
      <c r="CA2">
        <f t="shared" si="0"/>
        <v>0.77134624829347676</v>
      </c>
      <c r="CB2">
        <f t="shared" si="0"/>
        <v>0.76886496208065602</v>
      </c>
      <c r="CC2">
        <f t="shared" si="0"/>
        <v>0.76639165773237861</v>
      </c>
      <c r="CD2">
        <f t="shared" si="0"/>
        <v>0.76392630957237995</v>
      </c>
      <c r="CE2">
        <f t="shared" si="0"/>
        <v>0.7614688920069913</v>
      </c>
      <c r="CF2">
        <f t="shared" si="0"/>
        <v>0.75901937952487453</v>
      </c>
      <c r="CG2">
        <f t="shared" si="0"/>
        <v>0.7565777466967567</v>
      </c>
      <c r="CH2">
        <f t="shared" si="0"/>
        <v>0.75414396817516671</v>
      </c>
      <c r="CI2">
        <f t="shared" si="0"/>
        <v>0.75171801869417176</v>
      </c>
      <c r="CJ2">
        <f t="shared" si="0"/>
        <v>0.74929987306911505</v>
      </c>
      <c r="CK2">
        <f t="shared" si="0"/>
        <v>0.74688950619635452</v>
      </c>
      <c r="CL2">
        <f t="shared" ref="CL2:CX2" si="1">CK2-(CK2*$B$7)</f>
        <v>0.74448689305300209</v>
      </c>
      <c r="CM2">
        <f t="shared" si="1"/>
        <v>0.74209200869666392</v>
      </c>
      <c r="CN2">
        <f t="shared" si="1"/>
        <v>0.73970482826518158</v>
      </c>
      <c r="CO2">
        <f t="shared" si="1"/>
        <v>0.73732532697637387</v>
      </c>
      <c r="CP2">
        <f t="shared" si="1"/>
        <v>0.73495348012777939</v>
      </c>
      <c r="CQ2">
        <f t="shared" si="1"/>
        <v>0.73258926309640038</v>
      </c>
      <c r="CR2">
        <f t="shared" si="1"/>
        <v>0.73023265133844706</v>
      </c>
      <c r="CS2">
        <f t="shared" si="1"/>
        <v>0.7278836203890825</v>
      </c>
      <c r="CT2">
        <f t="shared" si="1"/>
        <v>0.72554214586216892</v>
      </c>
      <c r="CU2">
        <f t="shared" si="1"/>
        <v>0.72320820345001469</v>
      </c>
      <c r="CV2">
        <f t="shared" si="1"/>
        <v>0.72088176892312161</v>
      </c>
      <c r="CW2">
        <f t="shared" si="1"/>
        <v>0.7185628181299335</v>
      </c>
      <c r="CX2">
        <f t="shared" si="1"/>
        <v>0.71625132699658567</v>
      </c>
    </row>
    <row r="3" spans="1:102" x14ac:dyDescent="0.25">
      <c r="A3" t="s">
        <v>27</v>
      </c>
      <c r="B3">
        <v>5.1162493950106204E-3</v>
      </c>
      <c r="C3">
        <v>4.2688457972456656E-3</v>
      </c>
      <c r="D3">
        <v>1.0432625204435459E-2</v>
      </c>
      <c r="E3">
        <v>1.633162659553776E-2</v>
      </c>
      <c r="F3">
        <v>1.4182891391061787E-2</v>
      </c>
      <c r="G3">
        <v>1.2130738189770583E-2</v>
      </c>
      <c r="H3">
        <v>1.2681811262075311E-2</v>
      </c>
      <c r="I3">
        <v>1.2862330522590004E-2</v>
      </c>
      <c r="J3">
        <v>1.3857531903993461E-2</v>
      </c>
      <c r="K3">
        <v>1.6469267962303621E-2</v>
      </c>
      <c r="L3">
        <v>2.0092106007361797E-2</v>
      </c>
      <c r="M3">
        <v>1.9443602677239009E-2</v>
      </c>
      <c r="N3">
        <v>2.0736867268954837E-2</v>
      </c>
      <c r="O3">
        <v>2.8250957459277196E-2</v>
      </c>
      <c r="P3">
        <v>3.0020933338086305E-2</v>
      </c>
      <c r="Q3">
        <v>4.6379587507365198E-2</v>
      </c>
      <c r="R3">
        <v>5.3162326094068915E-2</v>
      </c>
      <c r="S3">
        <v>5.9157253337569E-2</v>
      </c>
      <c r="T3">
        <v>6.7046723572556879E-2</v>
      </c>
      <c r="U3">
        <v>7.2220123131886263E-2</v>
      </c>
      <c r="V3">
        <v>8.2098398931787553E-2</v>
      </c>
      <c r="W3">
        <v>8.0322826135988401E-2</v>
      </c>
      <c r="X3">
        <v>7.9103233866819889E-2</v>
      </c>
      <c r="Y3">
        <f>1-Y2</f>
        <v>8.2065597985777949E-2</v>
      </c>
      <c r="Z3">
        <f t="shared" ref="Z3:CK3" si="2">1-Z2</f>
        <v>8.5018432696559065E-2</v>
      </c>
      <c r="AA3">
        <f t="shared" si="2"/>
        <v>8.796176865360561E-2</v>
      </c>
      <c r="AB3">
        <f t="shared" si="2"/>
        <v>9.0895636412750003E-2</v>
      </c>
      <c r="AC3">
        <f t="shared" si="2"/>
        <v>9.3820066431531957E-2</v>
      </c>
      <c r="AD3">
        <f t="shared" si="2"/>
        <v>9.6735089069514335E-2</v>
      </c>
      <c r="AE3">
        <f t="shared" si="2"/>
        <v>9.96407345885989E-2</v>
      </c>
      <c r="AF3" s="5">
        <f t="shared" si="2"/>
        <v>0.10253703315333995</v>
      </c>
      <c r="AG3">
        <f t="shared" si="2"/>
        <v>0.10542401483125763</v>
      </c>
      <c r="AH3">
        <f t="shared" si="2"/>
        <v>0.10830170959315033</v>
      </c>
      <c r="AI3">
        <f t="shared" si="2"/>
        <v>0.11117014731340558</v>
      </c>
      <c r="AJ3">
        <f t="shared" si="2"/>
        <v>0.11402935777031009</v>
      </c>
      <c r="AK3">
        <f t="shared" si="2"/>
        <v>0.11687937064635912</v>
      </c>
      <c r="AL3">
        <f t="shared" si="2"/>
        <v>0.11972021552856438</v>
      </c>
      <c r="AM3">
        <f t="shared" si="2"/>
        <v>0.12255192190876163</v>
      </c>
      <c r="AN3">
        <f t="shared" si="2"/>
        <v>0.12537451918391618</v>
      </c>
      <c r="AO3">
        <f t="shared" si="2"/>
        <v>0.12818803665642875</v>
      </c>
      <c r="AP3" s="5">
        <f t="shared" si="2"/>
        <v>0.13099250353443914</v>
      </c>
      <c r="AQ3">
        <f t="shared" si="2"/>
        <v>0.13378794893212975</v>
      </c>
      <c r="AR3">
        <f t="shared" si="2"/>
        <v>0.13657440187002767</v>
      </c>
      <c r="AS3">
        <f t="shared" si="2"/>
        <v>0.13935189127530612</v>
      </c>
      <c r="AT3">
        <f t="shared" si="2"/>
        <v>0.14212044598208462</v>
      </c>
      <c r="AU3">
        <f t="shared" si="2"/>
        <v>0.14488009473172836</v>
      </c>
      <c r="AV3">
        <f t="shared" si="2"/>
        <v>0.14763086617314658</v>
      </c>
      <c r="AW3">
        <f t="shared" si="2"/>
        <v>0.15037278886308991</v>
      </c>
      <c r="AX3">
        <f t="shared" si="2"/>
        <v>0.15310589126644703</v>
      </c>
      <c r="AY3">
        <f t="shared" si="2"/>
        <v>0.15583020175653994</v>
      </c>
      <c r="AZ3">
        <f t="shared" si="2"/>
        <v>0.15854574861541859</v>
      </c>
      <c r="BA3">
        <f t="shared" si="2"/>
        <v>0.16125256003415467</v>
      </c>
      <c r="BB3">
        <f t="shared" si="2"/>
        <v>0.16395066411313397</v>
      </c>
      <c r="BC3">
        <f t="shared" si="2"/>
        <v>0.16664008886234827</v>
      </c>
      <c r="BD3">
        <f t="shared" si="2"/>
        <v>0.16932086220168607</v>
      </c>
      <c r="BE3">
        <f t="shared" si="2"/>
        <v>0.17199301196122263</v>
      </c>
      <c r="BF3">
        <f t="shared" si="2"/>
        <v>0.17465656588150846</v>
      </c>
      <c r="BG3">
        <f t="shared" si="2"/>
        <v>0.17731155161385781</v>
      </c>
      <c r="BH3">
        <f t="shared" si="2"/>
        <v>0.17995799672063528</v>
      </c>
      <c r="BI3">
        <f t="shared" si="2"/>
        <v>0.18259592867554231</v>
      </c>
      <c r="BJ3">
        <f t="shared" si="2"/>
        <v>0.18522537486390211</v>
      </c>
      <c r="BK3">
        <f t="shared" si="2"/>
        <v>0.18784636258294418</v>
      </c>
      <c r="BL3">
        <f t="shared" si="2"/>
        <v>0.19045891904208767</v>
      </c>
      <c r="BM3">
        <f t="shared" si="2"/>
        <v>0.19306307136322354</v>
      </c>
      <c r="BN3">
        <f t="shared" si="2"/>
        <v>0.19565884658099653</v>
      </c>
      <c r="BO3">
        <f t="shared" si="2"/>
        <v>0.19824627164308561</v>
      </c>
      <c r="BP3">
        <f t="shared" si="2"/>
        <v>0.20082537341048379</v>
      </c>
      <c r="BQ3">
        <f t="shared" si="2"/>
        <v>0.20339617865777693</v>
      </c>
      <c r="BR3">
        <f t="shared" si="2"/>
        <v>0.2059587140734217</v>
      </c>
      <c r="BS3">
        <f t="shared" si="2"/>
        <v>0.20851300626002278</v>
      </c>
      <c r="BT3">
        <f t="shared" si="2"/>
        <v>0.21105908173460886</v>
      </c>
      <c r="BU3">
        <f t="shared" si="2"/>
        <v>0.21359696692890784</v>
      </c>
      <c r="BV3">
        <f t="shared" si="2"/>
        <v>0.21612668818962155</v>
      </c>
      <c r="BW3">
        <f t="shared" si="2"/>
        <v>0.21864827177869894</v>
      </c>
      <c r="BX3">
        <f t="shared" si="2"/>
        <v>0.22116174387360898</v>
      </c>
      <c r="BY3">
        <f t="shared" si="2"/>
        <v>0.22366713056761223</v>
      </c>
      <c r="BZ3">
        <f t="shared" si="2"/>
        <v>0.22616445787003181</v>
      </c>
      <c r="CA3">
        <f t="shared" si="2"/>
        <v>0.22865375170652324</v>
      </c>
      <c r="CB3">
        <f t="shared" si="2"/>
        <v>0.23113503791934398</v>
      </c>
      <c r="CC3">
        <f t="shared" si="2"/>
        <v>0.23360834226762139</v>
      </c>
      <c r="CD3">
        <f t="shared" si="2"/>
        <v>0.23607369042762005</v>
      </c>
      <c r="CE3">
        <f t="shared" si="2"/>
        <v>0.2385311079930087</v>
      </c>
      <c r="CF3">
        <f t="shared" si="2"/>
        <v>0.24098062047512547</v>
      </c>
      <c r="CG3">
        <f t="shared" si="2"/>
        <v>0.2434222533032433</v>
      </c>
      <c r="CH3">
        <f t="shared" si="2"/>
        <v>0.24585603182483329</v>
      </c>
      <c r="CI3">
        <f t="shared" si="2"/>
        <v>0.24828198130582824</v>
      </c>
      <c r="CJ3">
        <f t="shared" si="2"/>
        <v>0.25070012693088495</v>
      </c>
      <c r="CK3">
        <f t="shared" si="2"/>
        <v>0.25311049380364548</v>
      </c>
      <c r="CL3">
        <f t="shared" ref="CL3:CX3" si="3">1-CL2</f>
        <v>0.25551310694699791</v>
      </c>
      <c r="CM3">
        <f t="shared" si="3"/>
        <v>0.25790799130333608</v>
      </c>
      <c r="CN3">
        <f t="shared" si="3"/>
        <v>0.26029517173481842</v>
      </c>
      <c r="CO3">
        <f t="shared" si="3"/>
        <v>0.26267467302362613</v>
      </c>
      <c r="CP3">
        <f t="shared" si="3"/>
        <v>0.26504651987222061</v>
      </c>
      <c r="CQ3">
        <f t="shared" si="3"/>
        <v>0.26741073690359962</v>
      </c>
      <c r="CR3">
        <f t="shared" si="3"/>
        <v>0.26976734866155294</v>
      </c>
      <c r="CS3">
        <f t="shared" si="3"/>
        <v>0.2721163796109175</v>
      </c>
      <c r="CT3">
        <f t="shared" si="3"/>
        <v>0.27445785413783108</v>
      </c>
      <c r="CU3">
        <f t="shared" si="3"/>
        <v>0.27679179654998531</v>
      </c>
      <c r="CV3">
        <f t="shared" si="3"/>
        <v>0.27911823107687839</v>
      </c>
      <c r="CW3">
        <f t="shared" si="3"/>
        <v>0.2814371818700665</v>
      </c>
      <c r="CX3">
        <f t="shared" si="3"/>
        <v>0.28374867300341433</v>
      </c>
    </row>
    <row r="6" spans="1:102" x14ac:dyDescent="0.25">
      <c r="B6" s="4" t="s">
        <v>120</v>
      </c>
    </row>
    <row r="7" spans="1:102" x14ac:dyDescent="0.25">
      <c r="A7" t="s">
        <v>26</v>
      </c>
      <c r="B7">
        <f>(B2-X2)/23</f>
        <v>3.2168254118177951E-3</v>
      </c>
    </row>
    <row r="8" spans="1:102" x14ac:dyDescent="0.25">
      <c r="A8" t="s">
        <v>27</v>
      </c>
      <c r="B8">
        <f>(B3-X3)/23</f>
        <v>-3.2168254118177943E-3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17A1-EDC0-4874-B950-C1C9AB53262D}">
  <dimension ref="A1:CW5"/>
  <sheetViews>
    <sheetView topLeftCell="CD1" zoomScale="94" workbookViewId="0">
      <selection activeCell="CW5" sqref="CW5"/>
    </sheetView>
  </sheetViews>
  <sheetFormatPr defaultRowHeight="12.5" x14ac:dyDescent="0.25"/>
  <sheetData>
    <row r="1" spans="1:101" ht="1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  <c r="AO1" s="2" t="s">
        <v>58</v>
      </c>
      <c r="AP1" s="2" t="s">
        <v>59</v>
      </c>
      <c r="AQ1" s="2" t="s">
        <v>60</v>
      </c>
      <c r="AR1" s="2" t="s">
        <v>61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2" t="s">
        <v>75</v>
      </c>
      <c r="BG1" s="2" t="s">
        <v>76</v>
      </c>
      <c r="BH1" s="2" t="s">
        <v>77</v>
      </c>
      <c r="BI1" s="2" t="s">
        <v>78</v>
      </c>
      <c r="BJ1" s="2" t="s">
        <v>79</v>
      </c>
      <c r="BK1" s="2" t="s">
        <v>80</v>
      </c>
      <c r="BL1" s="2" t="s">
        <v>81</v>
      </c>
      <c r="BM1" s="2" t="s">
        <v>82</v>
      </c>
      <c r="BN1" s="2" t="s">
        <v>83</v>
      </c>
      <c r="BO1" s="2" t="s">
        <v>84</v>
      </c>
      <c r="BP1" s="2" t="s">
        <v>85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90</v>
      </c>
      <c r="BV1" s="2" t="s">
        <v>91</v>
      </c>
      <c r="BW1" s="2" t="s">
        <v>92</v>
      </c>
      <c r="BX1" s="2" t="s">
        <v>93</v>
      </c>
      <c r="BY1" s="2" t="s">
        <v>94</v>
      </c>
      <c r="BZ1" s="2" t="s">
        <v>95</v>
      </c>
      <c r="CA1" s="2" t="s">
        <v>96</v>
      </c>
      <c r="CB1" s="2" t="s">
        <v>97</v>
      </c>
      <c r="CC1" s="2" t="s">
        <v>98</v>
      </c>
      <c r="CD1" s="2" t="s">
        <v>99</v>
      </c>
      <c r="CE1" s="2" t="s">
        <v>100</v>
      </c>
      <c r="CF1" s="2" t="s">
        <v>101</v>
      </c>
      <c r="CG1" s="2" t="s">
        <v>102</v>
      </c>
      <c r="CH1" s="2" t="s">
        <v>103</v>
      </c>
      <c r="CI1" s="2" t="s">
        <v>104</v>
      </c>
      <c r="CJ1" s="2" t="s">
        <v>105</v>
      </c>
      <c r="CK1" s="2" t="s">
        <v>106</v>
      </c>
      <c r="CL1" s="2" t="s">
        <v>107</v>
      </c>
      <c r="CM1" s="2" t="s">
        <v>108</v>
      </c>
      <c r="CN1" s="2" t="s">
        <v>109</v>
      </c>
      <c r="CO1" s="2" t="s">
        <v>110</v>
      </c>
      <c r="CP1" s="2" t="s">
        <v>111</v>
      </c>
      <c r="CQ1" s="2" t="s">
        <v>112</v>
      </c>
      <c r="CR1" s="2" t="s">
        <v>113</v>
      </c>
      <c r="CS1" s="2" t="s">
        <v>114</v>
      </c>
      <c r="CT1" s="2" t="s">
        <v>115</v>
      </c>
      <c r="CU1" s="2" t="s">
        <v>116</v>
      </c>
      <c r="CV1" s="2" t="s">
        <v>117</v>
      </c>
      <c r="CW1" s="2" t="s">
        <v>118</v>
      </c>
    </row>
    <row r="2" spans="1:101" x14ac:dyDescent="0.25">
      <c r="A2" s="1">
        <v>12240.985000000001</v>
      </c>
      <c r="B2" s="1">
        <v>16782.723000000002</v>
      </c>
      <c r="C2" s="1">
        <v>22380.600999999999</v>
      </c>
      <c r="D2" s="1">
        <v>26823.826000000001</v>
      </c>
      <c r="E2" s="1">
        <v>32706.746999999999</v>
      </c>
      <c r="F2" s="1">
        <v>38319.339999999997</v>
      </c>
      <c r="G2" s="1">
        <v>45041.904999999999</v>
      </c>
      <c r="H2" s="1">
        <v>52766.993000000002</v>
      </c>
      <c r="I2" s="1">
        <v>59317.853999999999</v>
      </c>
      <c r="J2" s="1">
        <v>69725.096999999994</v>
      </c>
      <c r="K2" s="1">
        <v>77391.929000000004</v>
      </c>
      <c r="L2" s="1">
        <v>85747.99</v>
      </c>
      <c r="M2" s="1">
        <v>95171.460999999996</v>
      </c>
      <c r="N2" s="1">
        <v>102683.735</v>
      </c>
      <c r="O2" s="1">
        <v>112188.711</v>
      </c>
      <c r="P2" s="1">
        <v>121316.276</v>
      </c>
      <c r="Q2" s="1">
        <v>130682.28200000001</v>
      </c>
      <c r="R2" s="1">
        <v>140145.32</v>
      </c>
      <c r="S2" s="1">
        <v>146727.81299999999</v>
      </c>
      <c r="T2" s="1">
        <v>155141.43700000001</v>
      </c>
      <c r="U2" s="1">
        <v>162590.25399999999</v>
      </c>
      <c r="V2" s="1">
        <v>173316.16800000001</v>
      </c>
      <c r="W2" s="1">
        <v>187438.48699999999</v>
      </c>
      <c r="X2">
        <f>W2+$X$5</f>
        <v>196541.70867319137</v>
      </c>
      <c r="Y2">
        <f t="shared" ref="Y2:AD2" si="0">X2+$X$5</f>
        <v>205644.93034638275</v>
      </c>
      <c r="Z2">
        <f t="shared" si="0"/>
        <v>214748.15201957413</v>
      </c>
      <c r="AA2">
        <f t="shared" si="0"/>
        <v>223851.37369276551</v>
      </c>
      <c r="AB2">
        <f t="shared" si="0"/>
        <v>232954.59536595689</v>
      </c>
      <c r="AC2">
        <f t="shared" si="0"/>
        <v>242057.81703914827</v>
      </c>
      <c r="AD2">
        <f t="shared" si="0"/>
        <v>251161.03871233965</v>
      </c>
      <c r="AE2">
        <v>260264.26038553097</v>
      </c>
      <c r="AF2">
        <f>AE2+$AF$5</f>
        <v>262480.57798210857</v>
      </c>
      <c r="AG2">
        <f t="shared" ref="AG2:AN2" si="1">AF2+$AF$5</f>
        <v>264696.89557868621</v>
      </c>
      <c r="AH2">
        <f t="shared" si="1"/>
        <v>266913.21317526384</v>
      </c>
      <c r="AI2">
        <f t="shared" si="1"/>
        <v>269129.53077184147</v>
      </c>
      <c r="AJ2">
        <f t="shared" si="1"/>
        <v>271345.8483684191</v>
      </c>
      <c r="AK2">
        <f t="shared" si="1"/>
        <v>273562.16596499673</v>
      </c>
      <c r="AL2">
        <f t="shared" si="1"/>
        <v>275778.48356157437</v>
      </c>
      <c r="AM2">
        <f t="shared" si="1"/>
        <v>277994.801158152</v>
      </c>
      <c r="AN2">
        <f t="shared" si="1"/>
        <v>280211.11875472963</v>
      </c>
      <c r="AO2">
        <v>282427.43635130726</v>
      </c>
      <c r="AP2">
        <f>AO2+(AO2-AN2)</f>
        <v>284643.75394788489</v>
      </c>
      <c r="AQ2">
        <f t="shared" ref="AQ2:CW2" si="2">AP2+(AP2-AO2)</f>
        <v>286860.07154446252</v>
      </c>
      <c r="AR2">
        <f t="shared" si="2"/>
        <v>289076.38914104016</v>
      </c>
      <c r="AS2">
        <f t="shared" si="2"/>
        <v>291292.70673761779</v>
      </c>
      <c r="AT2">
        <f t="shared" si="2"/>
        <v>293509.02433419542</v>
      </c>
      <c r="AU2">
        <f t="shared" si="2"/>
        <v>295725.34193077305</v>
      </c>
      <c r="AV2">
        <f t="shared" si="2"/>
        <v>297941.65952735068</v>
      </c>
      <c r="AW2">
        <f t="shared" si="2"/>
        <v>300157.97712392831</v>
      </c>
      <c r="AX2">
        <f t="shared" si="2"/>
        <v>302374.29472050595</v>
      </c>
      <c r="AY2">
        <f t="shared" si="2"/>
        <v>304590.61231708358</v>
      </c>
      <c r="AZ2">
        <f t="shared" si="2"/>
        <v>306806.92991366121</v>
      </c>
      <c r="BA2">
        <f t="shared" si="2"/>
        <v>309023.24751023884</v>
      </c>
      <c r="BB2">
        <f t="shared" si="2"/>
        <v>311239.56510681647</v>
      </c>
      <c r="BC2">
        <f t="shared" si="2"/>
        <v>313455.88270339411</v>
      </c>
      <c r="BD2">
        <f t="shared" si="2"/>
        <v>315672.20029997174</v>
      </c>
      <c r="BE2">
        <f t="shared" si="2"/>
        <v>317888.51789654937</v>
      </c>
      <c r="BF2">
        <f t="shared" si="2"/>
        <v>320104.835493127</v>
      </c>
      <c r="BG2">
        <f t="shared" si="2"/>
        <v>322321.15308970463</v>
      </c>
      <c r="BH2">
        <f t="shared" si="2"/>
        <v>324537.47068628226</v>
      </c>
      <c r="BI2">
        <f t="shared" si="2"/>
        <v>326753.7882828599</v>
      </c>
      <c r="BJ2">
        <f t="shared" si="2"/>
        <v>328970.10587943753</v>
      </c>
      <c r="BK2">
        <f t="shared" si="2"/>
        <v>331186.42347601516</v>
      </c>
      <c r="BL2">
        <f t="shared" si="2"/>
        <v>333402.74107259279</v>
      </c>
      <c r="BM2">
        <f t="shared" si="2"/>
        <v>335619.05866917042</v>
      </c>
      <c r="BN2">
        <f t="shared" si="2"/>
        <v>337835.37626574805</v>
      </c>
      <c r="BO2">
        <f t="shared" si="2"/>
        <v>340051.69386232569</v>
      </c>
      <c r="BP2">
        <f t="shared" si="2"/>
        <v>342268.01145890332</v>
      </c>
      <c r="BQ2">
        <f t="shared" si="2"/>
        <v>344484.32905548095</v>
      </c>
      <c r="BR2">
        <f t="shared" si="2"/>
        <v>346700.64665205858</v>
      </c>
      <c r="BS2">
        <f t="shared" si="2"/>
        <v>348916.96424863621</v>
      </c>
      <c r="BT2">
        <f t="shared" si="2"/>
        <v>351133.28184521385</v>
      </c>
      <c r="BU2">
        <f t="shared" si="2"/>
        <v>353349.59944179148</v>
      </c>
      <c r="BV2">
        <f t="shared" si="2"/>
        <v>355565.91703836911</v>
      </c>
      <c r="BW2">
        <f t="shared" si="2"/>
        <v>357782.23463494674</v>
      </c>
      <c r="BX2">
        <f t="shared" si="2"/>
        <v>359998.55223152437</v>
      </c>
      <c r="BY2">
        <f t="shared" si="2"/>
        <v>362214.869828102</v>
      </c>
      <c r="BZ2">
        <f t="shared" si="2"/>
        <v>364431.18742467964</v>
      </c>
      <c r="CA2">
        <f t="shared" si="2"/>
        <v>366647.50502125727</v>
      </c>
      <c r="CB2">
        <f t="shared" si="2"/>
        <v>368863.8226178349</v>
      </c>
      <c r="CC2">
        <f t="shared" si="2"/>
        <v>371080.14021441253</v>
      </c>
      <c r="CD2">
        <f t="shared" si="2"/>
        <v>373296.45781099016</v>
      </c>
      <c r="CE2">
        <f t="shared" si="2"/>
        <v>375512.77540756779</v>
      </c>
      <c r="CF2">
        <f t="shared" si="2"/>
        <v>377729.09300414543</v>
      </c>
      <c r="CG2">
        <f t="shared" si="2"/>
        <v>379945.41060072306</v>
      </c>
      <c r="CH2">
        <f t="shared" si="2"/>
        <v>382161.72819730069</v>
      </c>
      <c r="CI2">
        <f t="shared" si="2"/>
        <v>384378.04579387832</v>
      </c>
      <c r="CJ2">
        <f t="shared" si="2"/>
        <v>386594.36339045595</v>
      </c>
      <c r="CK2">
        <f t="shared" si="2"/>
        <v>388810.68098703359</v>
      </c>
      <c r="CL2">
        <f t="shared" si="2"/>
        <v>391026.99858361122</v>
      </c>
      <c r="CM2">
        <f t="shared" si="2"/>
        <v>393243.31618018885</v>
      </c>
      <c r="CN2">
        <f t="shared" si="2"/>
        <v>395459.63377676648</v>
      </c>
      <c r="CO2">
        <f t="shared" si="2"/>
        <v>397675.95137334411</v>
      </c>
      <c r="CP2">
        <f t="shared" si="2"/>
        <v>399892.26896992174</v>
      </c>
      <c r="CQ2">
        <f t="shared" si="2"/>
        <v>402108.58656649938</v>
      </c>
      <c r="CR2">
        <f t="shared" si="2"/>
        <v>404324.90416307701</v>
      </c>
      <c r="CS2">
        <f t="shared" si="2"/>
        <v>406541.22175965464</v>
      </c>
      <c r="CT2">
        <f t="shared" si="2"/>
        <v>408757.53935623227</v>
      </c>
      <c r="CU2">
        <f t="shared" si="2"/>
        <v>410973.8569528099</v>
      </c>
      <c r="CV2">
        <f t="shared" si="2"/>
        <v>413190.17454938754</v>
      </c>
      <c r="CW2">
        <f t="shared" si="2"/>
        <v>415406.49214596517</v>
      </c>
    </row>
    <row r="3" spans="1:101" x14ac:dyDescent="0.25">
      <c r="CW3">
        <v>119593.50785403831</v>
      </c>
    </row>
    <row r="5" spans="1:101" x14ac:dyDescent="0.25">
      <c r="W5" t="s">
        <v>121</v>
      </c>
      <c r="X5">
        <f>(AE2-W2)/8</f>
        <v>9103.2216731913722</v>
      </c>
      <c r="AE5" t="s">
        <v>121</v>
      </c>
      <c r="AF5">
        <f>(AO2-AE2)/10</f>
        <v>2216.317596577629</v>
      </c>
      <c r="CW5">
        <f>SUM(CW2:CW3)</f>
        <v>535000.00000000349</v>
      </c>
    </row>
  </sheetData>
  <phoneticPr fontId="2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5B5F-998F-47E0-80A6-06314E477DDB}">
  <dimension ref="A1:CW5"/>
  <sheetViews>
    <sheetView workbookViewId="0">
      <selection activeCell="CW2" sqref="CW2"/>
    </sheetView>
  </sheetViews>
  <sheetFormatPr defaultRowHeight="12.5" x14ac:dyDescent="0.25"/>
  <sheetData>
    <row r="1" spans="1:101" ht="1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  <c r="AO1" s="2" t="s">
        <v>58</v>
      </c>
      <c r="AP1" s="2" t="s">
        <v>59</v>
      </c>
      <c r="AQ1" s="2" t="s">
        <v>60</v>
      </c>
      <c r="AR1" s="2" t="s">
        <v>61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2" t="s">
        <v>75</v>
      </c>
      <c r="BG1" s="2" t="s">
        <v>76</v>
      </c>
      <c r="BH1" s="2" t="s">
        <v>77</v>
      </c>
      <c r="BI1" s="2" t="s">
        <v>78</v>
      </c>
      <c r="BJ1" s="2" t="s">
        <v>79</v>
      </c>
      <c r="BK1" s="2" t="s">
        <v>80</v>
      </c>
      <c r="BL1" s="2" t="s">
        <v>81</v>
      </c>
      <c r="BM1" s="2" t="s">
        <v>82</v>
      </c>
      <c r="BN1" s="2" t="s">
        <v>83</v>
      </c>
      <c r="BO1" s="2" t="s">
        <v>84</v>
      </c>
      <c r="BP1" s="2" t="s">
        <v>85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90</v>
      </c>
      <c r="BV1" s="2" t="s">
        <v>91</v>
      </c>
      <c r="BW1" s="2" t="s">
        <v>92</v>
      </c>
      <c r="BX1" s="2" t="s">
        <v>93</v>
      </c>
      <c r="BY1" s="2" t="s">
        <v>94</v>
      </c>
      <c r="BZ1" s="2" t="s">
        <v>95</v>
      </c>
      <c r="CA1" s="2" t="s">
        <v>96</v>
      </c>
      <c r="CB1" s="2" t="s">
        <v>97</v>
      </c>
      <c r="CC1" s="2" t="s">
        <v>98</v>
      </c>
      <c r="CD1" s="2" t="s">
        <v>99</v>
      </c>
      <c r="CE1" s="2" t="s">
        <v>100</v>
      </c>
      <c r="CF1" s="2" t="s">
        <v>101</v>
      </c>
      <c r="CG1" s="2" t="s">
        <v>102</v>
      </c>
      <c r="CH1" s="2" t="s">
        <v>103</v>
      </c>
      <c r="CI1" s="2" t="s">
        <v>104</v>
      </c>
      <c r="CJ1" s="2" t="s">
        <v>105</v>
      </c>
      <c r="CK1" s="2" t="s">
        <v>106</v>
      </c>
      <c r="CL1" s="2" t="s">
        <v>107</v>
      </c>
      <c r="CM1" s="2" t="s">
        <v>108</v>
      </c>
      <c r="CN1" s="2" t="s">
        <v>109</v>
      </c>
      <c r="CO1" s="2" t="s">
        <v>110</v>
      </c>
      <c r="CP1" s="2" t="s">
        <v>111</v>
      </c>
      <c r="CQ1" s="2" t="s">
        <v>112</v>
      </c>
      <c r="CR1" s="2" t="s">
        <v>113</v>
      </c>
      <c r="CS1" s="2" t="s">
        <v>114</v>
      </c>
      <c r="CT1" s="2" t="s">
        <v>115</v>
      </c>
      <c r="CU1" s="2" t="s">
        <v>116</v>
      </c>
      <c r="CV1" s="2" t="s">
        <v>117</v>
      </c>
      <c r="CW1" s="2" t="s">
        <v>118</v>
      </c>
    </row>
    <row r="2" spans="1:101" x14ac:dyDescent="0.25">
      <c r="A2" s="1">
        <v>62.95</v>
      </c>
      <c r="B2" s="1">
        <v>71.95</v>
      </c>
      <c r="C2" s="1">
        <v>235.95</v>
      </c>
      <c r="D2" s="1">
        <v>445.35</v>
      </c>
      <c r="E2" s="1">
        <v>470.55</v>
      </c>
      <c r="F2" s="1">
        <v>470.55</v>
      </c>
      <c r="G2" s="1">
        <v>578.54999999999995</v>
      </c>
      <c r="H2" s="1">
        <v>687.55</v>
      </c>
      <c r="I2" s="1">
        <v>833.55</v>
      </c>
      <c r="J2" s="1">
        <v>1167.55</v>
      </c>
      <c r="K2" s="1">
        <v>1586.85</v>
      </c>
      <c r="L2" s="1">
        <v>1700.31</v>
      </c>
      <c r="M2" s="1">
        <v>2015.35</v>
      </c>
      <c r="N2" s="1">
        <v>2985.25</v>
      </c>
      <c r="O2" s="1">
        <v>3472.25</v>
      </c>
      <c r="P2" s="1">
        <v>5900.25</v>
      </c>
      <c r="Q2" s="1">
        <v>7337.45</v>
      </c>
      <c r="R2" s="1">
        <v>8811.9</v>
      </c>
      <c r="S2" s="1">
        <v>10544.6</v>
      </c>
      <c r="T2" s="1">
        <v>12076.5</v>
      </c>
      <c r="U2" s="1">
        <v>14542.299000000001</v>
      </c>
      <c r="V2" s="1">
        <v>15137.099</v>
      </c>
      <c r="W2" s="1">
        <v>16100.6</v>
      </c>
      <c r="X2">
        <f>W2+$X$5</f>
        <v>17804.992451808572</v>
      </c>
      <c r="Y2">
        <f t="shared" ref="Y2:AD2" si="0">X2+$X$5</f>
        <v>19509.384903617145</v>
      </c>
      <c r="Z2">
        <f t="shared" si="0"/>
        <v>21213.777355425718</v>
      </c>
      <c r="AA2">
        <f t="shared" si="0"/>
        <v>22918.169807234292</v>
      </c>
      <c r="AB2">
        <f t="shared" si="0"/>
        <v>24622.562259042865</v>
      </c>
      <c r="AC2">
        <f t="shared" si="0"/>
        <v>26326.954710851438</v>
      </c>
      <c r="AD2">
        <f t="shared" si="0"/>
        <v>28031.347162660011</v>
      </c>
      <c r="AE2">
        <v>29735.739614468584</v>
      </c>
      <c r="AF2">
        <f>AE2+$AF$5</f>
        <v>31019.422017891</v>
      </c>
      <c r="AG2">
        <f t="shared" ref="AG2:AN2" si="1">AF2+$AF$5</f>
        <v>32303.104421313416</v>
      </c>
      <c r="AH2">
        <f t="shared" si="1"/>
        <v>33586.786824735827</v>
      </c>
      <c r="AI2">
        <f t="shared" si="1"/>
        <v>34870.469228158239</v>
      </c>
      <c r="AJ2">
        <f t="shared" si="1"/>
        <v>36154.151631580651</v>
      </c>
      <c r="AK2">
        <f t="shared" si="1"/>
        <v>37437.834035003063</v>
      </c>
      <c r="AL2">
        <f t="shared" si="1"/>
        <v>38721.516438425475</v>
      </c>
      <c r="AM2">
        <f t="shared" si="1"/>
        <v>40005.198841847887</v>
      </c>
      <c r="AN2">
        <f t="shared" si="1"/>
        <v>41288.881245270299</v>
      </c>
      <c r="AO2">
        <v>42572.563648692725</v>
      </c>
      <c r="AP2">
        <f>AO2+(AO2-AN2)</f>
        <v>43856.246052115152</v>
      </c>
      <c r="AQ2">
        <f t="shared" ref="AQ2:CW2" si="2">AP2+(AP2-AO2)</f>
        <v>45139.928455537578</v>
      </c>
      <c r="AR2">
        <f t="shared" si="2"/>
        <v>46423.610858960004</v>
      </c>
      <c r="AS2">
        <f t="shared" si="2"/>
        <v>47707.293262382431</v>
      </c>
      <c r="AT2">
        <f t="shared" si="2"/>
        <v>48990.975665804857</v>
      </c>
      <c r="AU2">
        <f t="shared" si="2"/>
        <v>50274.658069227284</v>
      </c>
      <c r="AV2">
        <f t="shared" si="2"/>
        <v>51558.34047264971</v>
      </c>
      <c r="AW2">
        <f t="shared" si="2"/>
        <v>52842.022876072137</v>
      </c>
      <c r="AX2">
        <f t="shared" si="2"/>
        <v>54125.705279494563</v>
      </c>
      <c r="AY2">
        <f t="shared" si="2"/>
        <v>55409.387682916989</v>
      </c>
      <c r="AZ2">
        <f t="shared" si="2"/>
        <v>56693.070086339416</v>
      </c>
      <c r="BA2">
        <f t="shared" si="2"/>
        <v>57976.752489761842</v>
      </c>
      <c r="BB2">
        <f t="shared" si="2"/>
        <v>59260.434893184269</v>
      </c>
      <c r="BC2">
        <f t="shared" si="2"/>
        <v>60544.117296606695</v>
      </c>
      <c r="BD2">
        <f t="shared" si="2"/>
        <v>61827.799700029122</v>
      </c>
      <c r="BE2">
        <f t="shared" si="2"/>
        <v>63111.482103451548</v>
      </c>
      <c r="BF2">
        <f t="shared" si="2"/>
        <v>64395.164506873974</v>
      </c>
      <c r="BG2">
        <f t="shared" si="2"/>
        <v>65678.846910296401</v>
      </c>
      <c r="BH2">
        <f t="shared" si="2"/>
        <v>66962.529313718827</v>
      </c>
      <c r="BI2">
        <f t="shared" si="2"/>
        <v>68246.211717141254</v>
      </c>
      <c r="BJ2">
        <f t="shared" si="2"/>
        <v>69529.89412056368</v>
      </c>
      <c r="BK2">
        <f t="shared" si="2"/>
        <v>70813.576523986107</v>
      </c>
      <c r="BL2">
        <f t="shared" si="2"/>
        <v>72097.258927408533</v>
      </c>
      <c r="BM2">
        <f t="shared" si="2"/>
        <v>73380.941330830959</v>
      </c>
      <c r="BN2">
        <f t="shared" si="2"/>
        <v>74664.623734253386</v>
      </c>
      <c r="BO2">
        <f t="shared" si="2"/>
        <v>75948.306137675812</v>
      </c>
      <c r="BP2">
        <f t="shared" si="2"/>
        <v>77231.988541098239</v>
      </c>
      <c r="BQ2">
        <f t="shared" si="2"/>
        <v>78515.670944520665</v>
      </c>
      <c r="BR2">
        <f t="shared" si="2"/>
        <v>79799.353347943092</v>
      </c>
      <c r="BS2">
        <f t="shared" si="2"/>
        <v>81083.035751365518</v>
      </c>
      <c r="BT2">
        <f t="shared" si="2"/>
        <v>82366.718154787945</v>
      </c>
      <c r="BU2">
        <f t="shared" si="2"/>
        <v>83650.400558210371</v>
      </c>
      <c r="BV2">
        <f t="shared" si="2"/>
        <v>84934.082961632797</v>
      </c>
      <c r="BW2">
        <f t="shared" si="2"/>
        <v>86217.765365055224</v>
      </c>
      <c r="BX2">
        <f t="shared" si="2"/>
        <v>87501.44776847765</v>
      </c>
      <c r="BY2">
        <f t="shared" si="2"/>
        <v>88785.130171900077</v>
      </c>
      <c r="BZ2">
        <f t="shared" si="2"/>
        <v>90068.812575322503</v>
      </c>
      <c r="CA2">
        <f t="shared" si="2"/>
        <v>91352.49497874493</v>
      </c>
      <c r="CB2">
        <f t="shared" si="2"/>
        <v>92636.177382167356</v>
      </c>
      <c r="CC2">
        <f t="shared" si="2"/>
        <v>93919.859785589782</v>
      </c>
      <c r="CD2">
        <f t="shared" si="2"/>
        <v>95203.542189012209</v>
      </c>
      <c r="CE2">
        <f t="shared" si="2"/>
        <v>96487.224592434635</v>
      </c>
      <c r="CF2">
        <f t="shared" si="2"/>
        <v>97770.906995857062</v>
      </c>
      <c r="CG2">
        <f t="shared" si="2"/>
        <v>99054.589399279488</v>
      </c>
      <c r="CH2">
        <f t="shared" si="2"/>
        <v>100338.27180270191</v>
      </c>
      <c r="CI2">
        <f t="shared" si="2"/>
        <v>101621.95420612434</v>
      </c>
      <c r="CJ2">
        <f t="shared" si="2"/>
        <v>102905.63660954677</v>
      </c>
      <c r="CK2">
        <f t="shared" si="2"/>
        <v>104189.31901296919</v>
      </c>
      <c r="CL2">
        <f t="shared" si="2"/>
        <v>105473.00141639162</v>
      </c>
      <c r="CM2">
        <f t="shared" si="2"/>
        <v>106756.68381981405</v>
      </c>
      <c r="CN2">
        <f t="shared" si="2"/>
        <v>108040.36622323647</v>
      </c>
      <c r="CO2">
        <f t="shared" si="2"/>
        <v>109324.0486266589</v>
      </c>
      <c r="CP2">
        <f t="shared" si="2"/>
        <v>110607.73103008133</v>
      </c>
      <c r="CQ2">
        <f t="shared" si="2"/>
        <v>111891.41343350375</v>
      </c>
      <c r="CR2">
        <f t="shared" si="2"/>
        <v>113175.09583692618</v>
      </c>
      <c r="CS2">
        <f t="shared" si="2"/>
        <v>114458.77824034861</v>
      </c>
      <c r="CT2">
        <f t="shared" si="2"/>
        <v>115742.46064377103</v>
      </c>
      <c r="CU2">
        <f t="shared" si="2"/>
        <v>117026.14304719346</v>
      </c>
      <c r="CV2">
        <f t="shared" si="2"/>
        <v>118309.82545061588</v>
      </c>
      <c r="CW2">
        <f t="shared" si="2"/>
        <v>119593.50785403831</v>
      </c>
    </row>
    <row r="5" spans="1:101" x14ac:dyDescent="0.25">
      <c r="W5" t="s">
        <v>121</v>
      </c>
      <c r="X5">
        <f>(AE2-W2)/8</f>
        <v>1704.392451808573</v>
      </c>
      <c r="AE5" t="s">
        <v>121</v>
      </c>
      <c r="AF5">
        <f>(AO2-AE2)/10</f>
        <v>1283.6824034224142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AB11-7B95-4D6C-9E12-BB0450DE51D2}">
  <dimension ref="A1:CX9"/>
  <sheetViews>
    <sheetView tabSelected="1" topLeftCell="U1" zoomScale="60" workbookViewId="0">
      <selection activeCell="AS10" sqref="AS10"/>
    </sheetView>
  </sheetViews>
  <sheetFormatPr defaultRowHeight="12.5" x14ac:dyDescent="0.25"/>
  <cols>
    <col min="1" max="1" width="20.81640625" bestFit="1" customWidth="1"/>
  </cols>
  <sheetData>
    <row r="1" spans="1:102" s="2" customFormat="1" ht="13" x14ac:dyDescent="0.3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  <c r="AG1" s="2">
        <v>2031</v>
      </c>
      <c r="AH1" s="2">
        <v>2032</v>
      </c>
      <c r="AI1" s="2">
        <v>2033</v>
      </c>
      <c r="AJ1" s="2">
        <v>2034</v>
      </c>
      <c r="AK1" s="2">
        <v>2035</v>
      </c>
      <c r="AL1" s="2">
        <v>2036</v>
      </c>
      <c r="AM1" s="2">
        <v>2037</v>
      </c>
      <c r="AN1" s="2">
        <v>2038</v>
      </c>
      <c r="AO1" s="2">
        <v>2039</v>
      </c>
      <c r="AP1" s="2">
        <v>2040</v>
      </c>
      <c r="AQ1" s="2">
        <v>2041</v>
      </c>
      <c r="AR1" s="2">
        <v>2042</v>
      </c>
      <c r="AS1" s="2">
        <v>2043</v>
      </c>
      <c r="AT1" s="2">
        <v>2044</v>
      </c>
      <c r="AU1" s="2">
        <v>2045</v>
      </c>
      <c r="AV1" s="2">
        <v>2046</v>
      </c>
      <c r="AW1" s="2">
        <v>2047</v>
      </c>
      <c r="AX1" s="2">
        <v>2048</v>
      </c>
      <c r="AY1" s="2">
        <v>2049</v>
      </c>
      <c r="AZ1" s="2">
        <v>2050</v>
      </c>
      <c r="BA1" s="2">
        <v>2051</v>
      </c>
      <c r="BB1" s="2">
        <v>2052</v>
      </c>
      <c r="BC1" s="2">
        <v>2053</v>
      </c>
      <c r="BD1" s="2">
        <v>2054</v>
      </c>
      <c r="BE1" s="2">
        <v>2055</v>
      </c>
      <c r="BF1" s="2">
        <v>2056</v>
      </c>
      <c r="BG1" s="2">
        <v>2057</v>
      </c>
      <c r="BH1" s="2">
        <v>2058</v>
      </c>
      <c r="BI1" s="2">
        <v>2059</v>
      </c>
      <c r="BJ1" s="2">
        <v>2060</v>
      </c>
      <c r="BK1" s="2">
        <v>2061</v>
      </c>
      <c r="BL1" s="2">
        <v>2062</v>
      </c>
      <c r="BM1" s="2">
        <v>2063</v>
      </c>
      <c r="BN1" s="2">
        <v>2064</v>
      </c>
      <c r="BO1" s="2">
        <v>2065</v>
      </c>
      <c r="BP1" s="2">
        <v>2066</v>
      </c>
      <c r="BQ1" s="2">
        <v>2067</v>
      </c>
      <c r="BR1" s="2">
        <v>2068</v>
      </c>
      <c r="BS1" s="2">
        <v>2069</v>
      </c>
      <c r="BT1" s="2">
        <v>2070</v>
      </c>
      <c r="BU1" s="2">
        <v>2071</v>
      </c>
      <c r="BV1" s="2">
        <v>2072</v>
      </c>
      <c r="BW1" s="2">
        <v>2073</v>
      </c>
      <c r="BX1" s="2">
        <v>2074</v>
      </c>
      <c r="BY1" s="2">
        <v>2075</v>
      </c>
      <c r="BZ1" s="2">
        <v>2076</v>
      </c>
      <c r="CA1" s="2">
        <v>2077</v>
      </c>
      <c r="CB1" s="2">
        <v>2078</v>
      </c>
      <c r="CC1" s="2">
        <v>2079</v>
      </c>
      <c r="CD1" s="2">
        <v>2080</v>
      </c>
      <c r="CE1" s="2">
        <v>2081</v>
      </c>
      <c r="CF1" s="2">
        <v>2082</v>
      </c>
      <c r="CG1" s="2">
        <v>2083</v>
      </c>
      <c r="CH1" s="2">
        <v>2084</v>
      </c>
      <c r="CI1" s="2">
        <v>2085</v>
      </c>
      <c r="CJ1" s="2">
        <v>2086</v>
      </c>
      <c r="CK1" s="2">
        <v>2087</v>
      </c>
      <c r="CL1" s="2">
        <v>2088</v>
      </c>
      <c r="CM1" s="2">
        <v>2089</v>
      </c>
      <c r="CN1" s="2">
        <v>2090</v>
      </c>
      <c r="CO1" s="2">
        <v>2091</v>
      </c>
      <c r="CP1" s="2">
        <v>2092</v>
      </c>
      <c r="CQ1" s="2">
        <v>2093</v>
      </c>
      <c r="CR1" s="2">
        <v>2094</v>
      </c>
      <c r="CS1" s="2">
        <v>2095</v>
      </c>
      <c r="CT1" s="2">
        <v>2096</v>
      </c>
      <c r="CU1" s="2">
        <v>2097</v>
      </c>
      <c r="CV1" s="2">
        <v>2098</v>
      </c>
      <c r="CW1" s="2">
        <v>2099</v>
      </c>
      <c r="CX1" s="2">
        <v>2100</v>
      </c>
    </row>
    <row r="2" spans="1:102" x14ac:dyDescent="0.25">
      <c r="A2" s="4" t="s">
        <v>125</v>
      </c>
      <c r="B2">
        <v>12303.935000000001</v>
      </c>
      <c r="C2">
        <v>16854.673000000003</v>
      </c>
      <c r="D2">
        <v>22616.550999999999</v>
      </c>
      <c r="E2">
        <v>27269.175999999999</v>
      </c>
      <c r="F2">
        <v>33177.296999999999</v>
      </c>
      <c r="G2">
        <v>38789.89</v>
      </c>
      <c r="H2">
        <v>45620.455000000002</v>
      </c>
      <c r="I2">
        <v>53454.543000000005</v>
      </c>
      <c r="J2">
        <v>60151.404000000002</v>
      </c>
      <c r="K2">
        <v>70892.646999999997</v>
      </c>
      <c r="L2">
        <v>78978.77900000001</v>
      </c>
      <c r="M2">
        <v>87448.3</v>
      </c>
      <c r="N2">
        <v>97186.811000000002</v>
      </c>
      <c r="O2">
        <v>105668.985</v>
      </c>
      <c r="P2">
        <v>115660.961</v>
      </c>
      <c r="Q2">
        <v>127216.526</v>
      </c>
      <c r="R2">
        <v>138019.73200000002</v>
      </c>
      <c r="S2">
        <v>148957.22</v>
      </c>
      <c r="T2">
        <v>157272.413</v>
      </c>
      <c r="U2">
        <v>167217.93700000001</v>
      </c>
      <c r="V2">
        <v>177132.55299999999</v>
      </c>
      <c r="W2">
        <v>188453.26699999999</v>
      </c>
      <c r="X2">
        <v>203539.087</v>
      </c>
      <c r="Y2">
        <f>X2+(AA2-X2)/3</f>
        <v>243242.08248208431</v>
      </c>
      <c r="Z2">
        <f>Y2+(AA2-X2)/3</f>
        <v>282945.07796416862</v>
      </c>
      <c r="AA2">
        <v>322648.07344625291</v>
      </c>
      <c r="AB2">
        <f>AA2+($AF$2-$AA$2)/5</f>
        <v>450151.28890217427</v>
      </c>
      <c r="AC2">
        <f t="shared" ref="AC2:AE2" si="0">AB2+($AF$2-$AA$2)/5</f>
        <v>577654.50435809558</v>
      </c>
      <c r="AD2">
        <f t="shared" si="0"/>
        <v>705157.71981401695</v>
      </c>
      <c r="AE2">
        <f t="shared" si="0"/>
        <v>832660.93526993832</v>
      </c>
      <c r="AF2">
        <v>960164.15072585968</v>
      </c>
      <c r="AG2">
        <f>AF2+($AK$2-$AF$2)/5</f>
        <v>1074382.7809934122</v>
      </c>
      <c r="AH2">
        <f t="shared" ref="AH2:AJ2" si="1">AG2+($AK$2-$AF$2)/5</f>
        <v>1188601.4112609648</v>
      </c>
      <c r="AI2">
        <f t="shared" si="1"/>
        <v>1302820.0415285174</v>
      </c>
      <c r="AJ2">
        <f t="shared" si="1"/>
        <v>1417038.6717960699</v>
      </c>
      <c r="AK2">
        <v>1531257.302063623</v>
      </c>
      <c r="AL2">
        <f>AK2+($AP$2-$AK$2)/5</f>
        <v>1545499.1086980526</v>
      </c>
      <c r="AM2">
        <f t="shared" ref="AM2:AO2" si="2">AL2+($AP$2-$AK$2)/5</f>
        <v>1559740.9153324822</v>
      </c>
      <c r="AN2">
        <f t="shared" si="2"/>
        <v>1573982.7219669118</v>
      </c>
      <c r="AO2">
        <f t="shared" si="2"/>
        <v>1588224.5286013414</v>
      </c>
      <c r="AP2">
        <v>1602466.3352357708</v>
      </c>
      <c r="AQ2">
        <f>AP2+($AU$2-$AP$2)/5</f>
        <v>1585529.0674217904</v>
      </c>
      <c r="AR2">
        <f t="shared" ref="AR2:AT2" si="3">AQ2+($AU$2-$AP$2)/5</f>
        <v>1568591.7996078101</v>
      </c>
      <c r="AS2">
        <f t="shared" si="3"/>
        <v>1551654.5317938298</v>
      </c>
      <c r="AT2">
        <f t="shared" si="3"/>
        <v>1534717.2639798494</v>
      </c>
      <c r="AU2">
        <v>1517779.9961658693</v>
      </c>
      <c r="AV2">
        <f>AU2+($AZ$2-$AU$2)/5</f>
        <v>1519536.0016620359</v>
      </c>
      <c r="AW2">
        <f t="shared" ref="AW2:AY2" si="4">AV2+($AZ$2-$AU$2)/5</f>
        <v>1521292.0071582026</v>
      </c>
      <c r="AX2">
        <f t="shared" si="4"/>
        <v>1523048.0126543692</v>
      </c>
      <c r="AY2">
        <f t="shared" si="4"/>
        <v>1524804.0181505359</v>
      </c>
      <c r="AZ2">
        <v>1526560.023646703</v>
      </c>
      <c r="BA2">
        <f>AZ2+($BE$2-$AZ$2)/5</f>
        <v>1540395.7226653961</v>
      </c>
      <c r="BB2">
        <f>BA2+($BE$2-$AZ$2)/5</f>
        <v>1554231.4216840891</v>
      </c>
      <c r="BC2">
        <f>BB2+($BE$2-$AZ$2)/5</f>
        <v>1568067.1207027822</v>
      </c>
      <c r="BD2">
        <f>BC2+($BE$2-$AZ$2)/5</f>
        <v>1581902.8197214752</v>
      </c>
      <c r="BE2">
        <v>1595738.5187401688</v>
      </c>
      <c r="BF2">
        <f>BE2+($BJ$2-$BE$2)/5</f>
        <v>1613461.8653219545</v>
      </c>
      <c r="BG2">
        <f t="shared" ref="BG2:BI2" si="5">BF2+($BJ$2-$BE$2)/5</f>
        <v>1631185.2119037402</v>
      </c>
      <c r="BH2">
        <f t="shared" si="5"/>
        <v>1648908.5584855259</v>
      </c>
      <c r="BI2">
        <f t="shared" si="5"/>
        <v>1666631.9050673116</v>
      </c>
      <c r="BJ2">
        <v>1684355.2516490968</v>
      </c>
      <c r="BK2">
        <f>BJ2+($BO$2-$BJ$2)/5</f>
        <v>1700082.120721838</v>
      </c>
      <c r="BL2">
        <f t="shared" ref="BL2:BN2" si="6">BK2+($BO$2-$BJ$2)/5</f>
        <v>1715808.9897945791</v>
      </c>
      <c r="BM2">
        <f t="shared" si="6"/>
        <v>1731535.8588673202</v>
      </c>
      <c r="BN2">
        <f t="shared" si="6"/>
        <v>1747262.7279400614</v>
      </c>
      <c r="BO2">
        <v>1762989.597012803</v>
      </c>
      <c r="BP2">
        <f>BO2+($BT$2-$BO$2)/5</f>
        <v>1776747.0554958608</v>
      </c>
      <c r="BQ2">
        <f t="shared" ref="BQ2:BS2" si="7">BP2+($BT$2-$BO$2)/5</f>
        <v>1790504.5139789185</v>
      </c>
      <c r="BR2">
        <f t="shared" si="7"/>
        <v>1804261.9724619763</v>
      </c>
      <c r="BS2">
        <f t="shared" si="7"/>
        <v>1818019.4309450341</v>
      </c>
      <c r="BT2">
        <v>1831776.8894280915</v>
      </c>
      <c r="BU2">
        <f>BT2+($BY$2-$BT$2)/5</f>
        <v>1844053.3308066076</v>
      </c>
      <c r="BV2">
        <f t="shared" ref="BV2:BX2" si="8">BU2+($BY$2-$BT$2)/5</f>
        <v>1856329.7721851238</v>
      </c>
      <c r="BW2">
        <f t="shared" si="8"/>
        <v>1868606.2135636399</v>
      </c>
      <c r="BX2">
        <f t="shared" si="8"/>
        <v>1880882.654942156</v>
      </c>
      <c r="BY2">
        <v>1893159.0963206727</v>
      </c>
      <c r="BZ2">
        <f>BY2+($CD$2-$BY$2)/5</f>
        <v>1904402.6399937496</v>
      </c>
      <c r="CA2">
        <f t="shared" ref="CA2:CC2" si="9">BZ2+($CD$2-$BY$2)/5</f>
        <v>1915646.1836668265</v>
      </c>
      <c r="CB2">
        <f t="shared" si="9"/>
        <v>1926889.7273399034</v>
      </c>
      <c r="CC2">
        <f t="shared" si="9"/>
        <v>1938133.2710129803</v>
      </c>
      <c r="CD2">
        <v>1949376.8146860572</v>
      </c>
      <c r="CE2">
        <f>CD2+($CI$2-$CD$2)/5</f>
        <v>1959612.4148004879</v>
      </c>
      <c r="CF2">
        <f t="shared" ref="CF2:CH2" si="10">CE2+($CI$2-$CD$2)/5</f>
        <v>1969848.0149149187</v>
      </c>
      <c r="CG2">
        <f t="shared" si="10"/>
        <v>1980083.6150293495</v>
      </c>
      <c r="CH2">
        <f t="shared" si="10"/>
        <v>1990319.2151437802</v>
      </c>
      <c r="CI2">
        <v>2000554.815258211</v>
      </c>
      <c r="CJ2">
        <f>CI2+($CN$2-$CI$2)/5</f>
        <v>2009732.2384759337</v>
      </c>
      <c r="CK2">
        <f t="shared" ref="CK2:CM2" si="11">CJ2+($CN$2-$CI$2)/5</f>
        <v>2018909.6616936564</v>
      </c>
      <c r="CL2">
        <f t="shared" si="11"/>
        <v>2028087.084911379</v>
      </c>
      <c r="CM2">
        <f t="shared" si="11"/>
        <v>2037264.5081291017</v>
      </c>
      <c r="CN2">
        <v>2046441.9313468239</v>
      </c>
      <c r="CO2">
        <f>CN2+($CS$2-$CN$2)/5</f>
        <v>2054426.0197274906</v>
      </c>
      <c r="CP2">
        <f t="shared" ref="CP2:CR2" si="12">CO2+($CS$2-$CN$2)/5</f>
        <v>2062410.1081081573</v>
      </c>
      <c r="CQ2">
        <f t="shared" si="12"/>
        <v>2070394.196488824</v>
      </c>
      <c r="CR2">
        <f t="shared" si="12"/>
        <v>2078378.2848694907</v>
      </c>
      <c r="CS2">
        <v>2086362.3732501569</v>
      </c>
      <c r="CT2">
        <f>CS2+($CX$2-$CS$2)/5</f>
        <v>2092715.4814932165</v>
      </c>
      <c r="CU2">
        <f t="shared" ref="CU2:CW2" si="13">CT2+($CX$2-$CS$2)/5</f>
        <v>2099068.5897362763</v>
      </c>
      <c r="CV2">
        <f t="shared" si="13"/>
        <v>2105421.6979793357</v>
      </c>
      <c r="CW2">
        <f t="shared" si="13"/>
        <v>2111774.806222395</v>
      </c>
      <c r="CX2">
        <v>2118127.9144654549</v>
      </c>
    </row>
    <row r="3" spans="1:102" x14ac:dyDescent="0.25">
      <c r="A3" s="4" t="s">
        <v>126</v>
      </c>
      <c r="B3">
        <v>0.99488375060498935</v>
      </c>
      <c r="C3">
        <v>0.99573115420275427</v>
      </c>
      <c r="D3">
        <v>0.98956737479556456</v>
      </c>
      <c r="E3">
        <v>0.98366837340446234</v>
      </c>
      <c r="F3">
        <v>0.98581710860893823</v>
      </c>
      <c r="G3">
        <v>0.98786926181022938</v>
      </c>
      <c r="H3">
        <v>0.98731818873792465</v>
      </c>
      <c r="I3">
        <v>0.98713766947740988</v>
      </c>
      <c r="J3">
        <v>0.98614246809600647</v>
      </c>
      <c r="K3">
        <v>0.98353073203769636</v>
      </c>
      <c r="L3">
        <v>0.97990789399263811</v>
      </c>
      <c r="M3">
        <v>0.98055639732276101</v>
      </c>
      <c r="N3">
        <v>0.97926313273104515</v>
      </c>
      <c r="O3">
        <v>0.97174904254072281</v>
      </c>
      <c r="P3">
        <v>0.96997906666191369</v>
      </c>
      <c r="Q3">
        <v>0.95362041249263485</v>
      </c>
      <c r="R3">
        <v>0.94683767390593099</v>
      </c>
      <c r="S3">
        <v>0.94084274666243106</v>
      </c>
      <c r="T3">
        <v>0.93295327642744308</v>
      </c>
      <c r="U3">
        <v>0.9277798768681137</v>
      </c>
      <c r="V3">
        <v>0.9179016010682125</v>
      </c>
      <c r="W3">
        <v>0.91967717386401171</v>
      </c>
      <c r="X3">
        <v>0.92089676613318006</v>
      </c>
      <c r="Y3">
        <f>X3-(X3*$B$7)</f>
        <v>0.92089676613318006</v>
      </c>
      <c r="Z3">
        <f t="shared" ref="Z3:CK3" si="14">Y3-(Y3*$B$7)</f>
        <v>0.92089676613318006</v>
      </c>
      <c r="AA3">
        <f t="shared" si="14"/>
        <v>0.92089676613318006</v>
      </c>
      <c r="AB3">
        <f t="shared" si="14"/>
        <v>0.92089676613318006</v>
      </c>
      <c r="AC3">
        <f t="shared" si="14"/>
        <v>0.92089676613318006</v>
      </c>
      <c r="AD3">
        <f t="shared" si="14"/>
        <v>0.92089676613318006</v>
      </c>
      <c r="AE3">
        <f t="shared" si="14"/>
        <v>0.92089676613318006</v>
      </c>
      <c r="AF3" s="5">
        <f t="shared" si="14"/>
        <v>0.92089676613318006</v>
      </c>
      <c r="AG3">
        <f t="shared" si="14"/>
        <v>0.92089676613318006</v>
      </c>
      <c r="AH3">
        <f t="shared" si="14"/>
        <v>0.92089676613318006</v>
      </c>
      <c r="AI3">
        <f t="shared" si="14"/>
        <v>0.92089676613318006</v>
      </c>
      <c r="AJ3">
        <f t="shared" si="14"/>
        <v>0.92089676613318006</v>
      </c>
      <c r="AK3">
        <f t="shared" si="14"/>
        <v>0.92089676613318006</v>
      </c>
      <c r="AL3">
        <f t="shared" si="14"/>
        <v>0.92089676613318006</v>
      </c>
      <c r="AM3">
        <f t="shared" si="14"/>
        <v>0.92089676613318006</v>
      </c>
      <c r="AN3">
        <f t="shared" si="14"/>
        <v>0.92089676613318006</v>
      </c>
      <c r="AO3">
        <f t="shared" si="14"/>
        <v>0.92089676613318006</v>
      </c>
      <c r="AP3" s="5">
        <f t="shared" si="14"/>
        <v>0.92089676613318006</v>
      </c>
      <c r="AQ3">
        <f t="shared" si="14"/>
        <v>0.92089676613318006</v>
      </c>
      <c r="AR3">
        <f t="shared" si="14"/>
        <v>0.92089676613318006</v>
      </c>
      <c r="AS3">
        <f t="shared" si="14"/>
        <v>0.92089676613318006</v>
      </c>
      <c r="AT3">
        <f t="shared" si="14"/>
        <v>0.92089676613318006</v>
      </c>
      <c r="AU3">
        <f t="shared" si="14"/>
        <v>0.92089676613318006</v>
      </c>
      <c r="AV3">
        <f t="shared" si="14"/>
        <v>0.92089676613318006</v>
      </c>
      <c r="AW3">
        <f t="shared" si="14"/>
        <v>0.92089676613318006</v>
      </c>
      <c r="AX3">
        <f t="shared" si="14"/>
        <v>0.92089676613318006</v>
      </c>
      <c r="AY3">
        <f t="shared" si="14"/>
        <v>0.92089676613318006</v>
      </c>
      <c r="AZ3">
        <f t="shared" si="14"/>
        <v>0.92089676613318006</v>
      </c>
      <c r="BA3">
        <f t="shared" si="14"/>
        <v>0.92089676613318006</v>
      </c>
      <c r="BB3">
        <f t="shared" si="14"/>
        <v>0.92089676613318006</v>
      </c>
      <c r="BC3">
        <f t="shared" si="14"/>
        <v>0.92089676613318006</v>
      </c>
      <c r="BD3">
        <f t="shared" si="14"/>
        <v>0.92089676613318006</v>
      </c>
      <c r="BE3">
        <f t="shared" si="14"/>
        <v>0.92089676613318006</v>
      </c>
      <c r="BF3">
        <f t="shared" si="14"/>
        <v>0.92089676613318006</v>
      </c>
      <c r="BG3">
        <f t="shared" si="14"/>
        <v>0.92089676613318006</v>
      </c>
      <c r="BH3">
        <f t="shared" si="14"/>
        <v>0.92089676613318006</v>
      </c>
      <c r="BI3">
        <f t="shared" si="14"/>
        <v>0.92089676613318006</v>
      </c>
      <c r="BJ3">
        <f t="shared" si="14"/>
        <v>0.92089676613318006</v>
      </c>
      <c r="BK3">
        <f t="shared" si="14"/>
        <v>0.92089676613318006</v>
      </c>
      <c r="BL3">
        <f t="shared" si="14"/>
        <v>0.92089676613318006</v>
      </c>
      <c r="BM3">
        <f t="shared" si="14"/>
        <v>0.92089676613318006</v>
      </c>
      <c r="BN3">
        <f t="shared" si="14"/>
        <v>0.92089676613318006</v>
      </c>
      <c r="BO3">
        <f t="shared" si="14"/>
        <v>0.92089676613318006</v>
      </c>
      <c r="BP3">
        <f t="shared" si="14"/>
        <v>0.92089676613318006</v>
      </c>
      <c r="BQ3">
        <f t="shared" si="14"/>
        <v>0.92089676613318006</v>
      </c>
      <c r="BR3">
        <f t="shared" si="14"/>
        <v>0.92089676613318006</v>
      </c>
      <c r="BS3">
        <f t="shared" si="14"/>
        <v>0.92089676613318006</v>
      </c>
      <c r="BT3">
        <f t="shared" si="14"/>
        <v>0.92089676613318006</v>
      </c>
      <c r="BU3">
        <f t="shared" si="14"/>
        <v>0.92089676613318006</v>
      </c>
      <c r="BV3">
        <f t="shared" si="14"/>
        <v>0.92089676613318006</v>
      </c>
      <c r="BW3">
        <f t="shared" si="14"/>
        <v>0.92089676613318006</v>
      </c>
      <c r="BX3">
        <f t="shared" si="14"/>
        <v>0.92089676613318006</v>
      </c>
      <c r="BY3">
        <f t="shared" si="14"/>
        <v>0.92089676613318006</v>
      </c>
      <c r="BZ3">
        <f t="shared" si="14"/>
        <v>0.92089676613318006</v>
      </c>
      <c r="CA3">
        <f t="shared" si="14"/>
        <v>0.92089676613318006</v>
      </c>
      <c r="CB3">
        <f t="shared" si="14"/>
        <v>0.92089676613318006</v>
      </c>
      <c r="CC3">
        <f t="shared" si="14"/>
        <v>0.92089676613318006</v>
      </c>
      <c r="CD3">
        <f t="shared" si="14"/>
        <v>0.92089676613318006</v>
      </c>
      <c r="CE3">
        <f t="shared" si="14"/>
        <v>0.92089676613318006</v>
      </c>
      <c r="CF3">
        <f t="shared" si="14"/>
        <v>0.92089676613318006</v>
      </c>
      <c r="CG3">
        <f t="shared" si="14"/>
        <v>0.92089676613318006</v>
      </c>
      <c r="CH3">
        <f t="shared" si="14"/>
        <v>0.92089676613318006</v>
      </c>
      <c r="CI3">
        <f t="shared" si="14"/>
        <v>0.92089676613318006</v>
      </c>
      <c r="CJ3">
        <f t="shared" si="14"/>
        <v>0.92089676613318006</v>
      </c>
      <c r="CK3">
        <f t="shared" si="14"/>
        <v>0.92089676613318006</v>
      </c>
      <c r="CL3">
        <f t="shared" ref="CL3:CX3" si="15">CK3-(CK3*$B$7)</f>
        <v>0.92089676613318006</v>
      </c>
      <c r="CM3">
        <f t="shared" si="15"/>
        <v>0.92089676613318006</v>
      </c>
      <c r="CN3">
        <f t="shared" si="15"/>
        <v>0.92089676613318006</v>
      </c>
      <c r="CO3">
        <f t="shared" si="15"/>
        <v>0.92089676613318006</v>
      </c>
      <c r="CP3">
        <f t="shared" si="15"/>
        <v>0.92089676613318006</v>
      </c>
      <c r="CQ3">
        <f t="shared" si="15"/>
        <v>0.92089676613318006</v>
      </c>
      <c r="CR3">
        <f t="shared" si="15"/>
        <v>0.92089676613318006</v>
      </c>
      <c r="CS3">
        <f t="shared" si="15"/>
        <v>0.92089676613318006</v>
      </c>
      <c r="CT3">
        <f t="shared" si="15"/>
        <v>0.92089676613318006</v>
      </c>
      <c r="CU3">
        <f t="shared" si="15"/>
        <v>0.92089676613318006</v>
      </c>
      <c r="CV3">
        <f t="shared" si="15"/>
        <v>0.92089676613318006</v>
      </c>
      <c r="CW3">
        <f t="shared" si="15"/>
        <v>0.92089676613318006</v>
      </c>
      <c r="CX3">
        <f t="shared" si="15"/>
        <v>0.92089676613318006</v>
      </c>
    </row>
    <row r="4" spans="1:102" x14ac:dyDescent="0.25">
      <c r="A4" s="4" t="s">
        <v>127</v>
      </c>
      <c r="B4">
        <v>5.1162493950106204E-3</v>
      </c>
      <c r="C4">
        <v>4.2688457972456656E-3</v>
      </c>
      <c r="D4">
        <v>1.0432625204435459E-2</v>
      </c>
      <c r="E4">
        <v>1.633162659553776E-2</v>
      </c>
      <c r="F4">
        <v>1.4182891391061787E-2</v>
      </c>
      <c r="G4">
        <v>1.2130738189770583E-2</v>
      </c>
      <c r="H4">
        <v>1.2681811262075311E-2</v>
      </c>
      <c r="I4">
        <v>1.2862330522590004E-2</v>
      </c>
      <c r="J4">
        <v>1.3857531903993461E-2</v>
      </c>
      <c r="K4">
        <v>1.6469267962303621E-2</v>
      </c>
      <c r="L4">
        <v>2.0092106007361797E-2</v>
      </c>
      <c r="M4">
        <v>1.9443602677239009E-2</v>
      </c>
      <c r="N4">
        <v>2.0736867268954837E-2</v>
      </c>
      <c r="O4">
        <v>2.8250957459277196E-2</v>
      </c>
      <c r="P4">
        <v>3.0020933338086305E-2</v>
      </c>
      <c r="Q4">
        <v>4.6379587507365198E-2</v>
      </c>
      <c r="R4">
        <v>5.3162326094068915E-2</v>
      </c>
      <c r="S4">
        <v>5.9157253337569E-2</v>
      </c>
      <c r="T4">
        <v>6.7046723572556879E-2</v>
      </c>
      <c r="U4">
        <v>7.2220123131886263E-2</v>
      </c>
      <c r="V4">
        <v>8.2098398931787553E-2</v>
      </c>
      <c r="W4">
        <v>8.0322826135988401E-2</v>
      </c>
      <c r="X4">
        <v>7.9103233866819889E-2</v>
      </c>
      <c r="Y4">
        <f>1-Y3</f>
        <v>7.9103233866819944E-2</v>
      </c>
      <c r="Z4">
        <f t="shared" ref="Z4:CK4" si="16">1-Z3</f>
        <v>7.9103233866819944E-2</v>
      </c>
      <c r="AA4">
        <f t="shared" si="16"/>
        <v>7.9103233866819944E-2</v>
      </c>
      <c r="AB4">
        <f t="shared" si="16"/>
        <v>7.9103233866819944E-2</v>
      </c>
      <c r="AC4">
        <f t="shared" si="16"/>
        <v>7.9103233866819944E-2</v>
      </c>
      <c r="AD4">
        <f t="shared" si="16"/>
        <v>7.9103233866819944E-2</v>
      </c>
      <c r="AE4">
        <f t="shared" si="16"/>
        <v>7.9103233866819944E-2</v>
      </c>
      <c r="AF4" s="5">
        <f t="shared" si="16"/>
        <v>7.9103233866819944E-2</v>
      </c>
      <c r="AG4">
        <f t="shared" si="16"/>
        <v>7.9103233866819944E-2</v>
      </c>
      <c r="AH4">
        <f t="shared" si="16"/>
        <v>7.9103233866819944E-2</v>
      </c>
      <c r="AI4">
        <f t="shared" si="16"/>
        <v>7.9103233866819944E-2</v>
      </c>
      <c r="AJ4">
        <f t="shared" si="16"/>
        <v>7.9103233866819944E-2</v>
      </c>
      <c r="AK4">
        <f t="shared" si="16"/>
        <v>7.9103233866819944E-2</v>
      </c>
      <c r="AL4">
        <f t="shared" si="16"/>
        <v>7.9103233866819944E-2</v>
      </c>
      <c r="AM4">
        <f t="shared" si="16"/>
        <v>7.9103233866819944E-2</v>
      </c>
      <c r="AN4">
        <f t="shared" si="16"/>
        <v>7.9103233866819944E-2</v>
      </c>
      <c r="AO4">
        <f t="shared" si="16"/>
        <v>7.9103233866819944E-2</v>
      </c>
      <c r="AP4" s="5">
        <f t="shared" si="16"/>
        <v>7.9103233866819944E-2</v>
      </c>
      <c r="AQ4">
        <f t="shared" si="16"/>
        <v>7.9103233866819944E-2</v>
      </c>
      <c r="AR4">
        <f t="shared" si="16"/>
        <v>7.9103233866819944E-2</v>
      </c>
      <c r="AS4">
        <f t="shared" si="16"/>
        <v>7.9103233866819944E-2</v>
      </c>
      <c r="AT4">
        <f t="shared" si="16"/>
        <v>7.9103233866819944E-2</v>
      </c>
      <c r="AU4">
        <f t="shared" si="16"/>
        <v>7.9103233866819944E-2</v>
      </c>
      <c r="AV4">
        <f t="shared" si="16"/>
        <v>7.9103233866819944E-2</v>
      </c>
      <c r="AW4">
        <f t="shared" si="16"/>
        <v>7.9103233866819944E-2</v>
      </c>
      <c r="AX4">
        <f t="shared" si="16"/>
        <v>7.9103233866819944E-2</v>
      </c>
      <c r="AY4">
        <f t="shared" si="16"/>
        <v>7.9103233866819944E-2</v>
      </c>
      <c r="AZ4">
        <f t="shared" si="16"/>
        <v>7.9103233866819944E-2</v>
      </c>
      <c r="BA4">
        <f t="shared" si="16"/>
        <v>7.9103233866819944E-2</v>
      </c>
      <c r="BB4">
        <f t="shared" si="16"/>
        <v>7.9103233866819944E-2</v>
      </c>
      <c r="BC4">
        <f t="shared" si="16"/>
        <v>7.9103233866819944E-2</v>
      </c>
      <c r="BD4">
        <f t="shared" si="16"/>
        <v>7.9103233866819944E-2</v>
      </c>
      <c r="BE4">
        <f t="shared" si="16"/>
        <v>7.9103233866819944E-2</v>
      </c>
      <c r="BF4">
        <f t="shared" si="16"/>
        <v>7.9103233866819944E-2</v>
      </c>
      <c r="BG4">
        <f t="shared" si="16"/>
        <v>7.9103233866819944E-2</v>
      </c>
      <c r="BH4">
        <f t="shared" si="16"/>
        <v>7.9103233866819944E-2</v>
      </c>
      <c r="BI4">
        <f t="shared" si="16"/>
        <v>7.9103233866819944E-2</v>
      </c>
      <c r="BJ4">
        <f t="shared" si="16"/>
        <v>7.9103233866819944E-2</v>
      </c>
      <c r="BK4">
        <f t="shared" si="16"/>
        <v>7.9103233866819944E-2</v>
      </c>
      <c r="BL4">
        <f t="shared" si="16"/>
        <v>7.9103233866819944E-2</v>
      </c>
      <c r="BM4">
        <f t="shared" si="16"/>
        <v>7.9103233866819944E-2</v>
      </c>
      <c r="BN4">
        <f t="shared" si="16"/>
        <v>7.9103233866819944E-2</v>
      </c>
      <c r="BO4">
        <f t="shared" si="16"/>
        <v>7.9103233866819944E-2</v>
      </c>
      <c r="BP4">
        <f t="shared" si="16"/>
        <v>7.9103233866819944E-2</v>
      </c>
      <c r="BQ4">
        <f t="shared" si="16"/>
        <v>7.9103233866819944E-2</v>
      </c>
      <c r="BR4">
        <f t="shared" si="16"/>
        <v>7.9103233866819944E-2</v>
      </c>
      <c r="BS4">
        <f t="shared" si="16"/>
        <v>7.9103233866819944E-2</v>
      </c>
      <c r="BT4">
        <f t="shared" si="16"/>
        <v>7.9103233866819944E-2</v>
      </c>
      <c r="BU4">
        <f t="shared" si="16"/>
        <v>7.9103233866819944E-2</v>
      </c>
      <c r="BV4">
        <f t="shared" si="16"/>
        <v>7.9103233866819944E-2</v>
      </c>
      <c r="BW4">
        <f t="shared" si="16"/>
        <v>7.9103233866819944E-2</v>
      </c>
      <c r="BX4">
        <f t="shared" si="16"/>
        <v>7.9103233866819944E-2</v>
      </c>
      <c r="BY4">
        <f t="shared" si="16"/>
        <v>7.9103233866819944E-2</v>
      </c>
      <c r="BZ4">
        <f t="shared" si="16"/>
        <v>7.9103233866819944E-2</v>
      </c>
      <c r="CA4">
        <f t="shared" si="16"/>
        <v>7.9103233866819944E-2</v>
      </c>
      <c r="CB4">
        <f t="shared" si="16"/>
        <v>7.9103233866819944E-2</v>
      </c>
      <c r="CC4">
        <f t="shared" si="16"/>
        <v>7.9103233866819944E-2</v>
      </c>
      <c r="CD4">
        <f t="shared" si="16"/>
        <v>7.9103233866819944E-2</v>
      </c>
      <c r="CE4">
        <f t="shared" si="16"/>
        <v>7.9103233866819944E-2</v>
      </c>
      <c r="CF4">
        <f t="shared" si="16"/>
        <v>7.9103233866819944E-2</v>
      </c>
      <c r="CG4">
        <f t="shared" si="16"/>
        <v>7.9103233866819944E-2</v>
      </c>
      <c r="CH4">
        <f t="shared" si="16"/>
        <v>7.9103233866819944E-2</v>
      </c>
      <c r="CI4">
        <f t="shared" si="16"/>
        <v>7.9103233866819944E-2</v>
      </c>
      <c r="CJ4">
        <f t="shared" si="16"/>
        <v>7.9103233866819944E-2</v>
      </c>
      <c r="CK4">
        <f t="shared" si="16"/>
        <v>7.9103233866819944E-2</v>
      </c>
      <c r="CL4">
        <f t="shared" ref="CL4:CX4" si="17">1-CL3</f>
        <v>7.9103233866819944E-2</v>
      </c>
      <c r="CM4">
        <f t="shared" si="17"/>
        <v>7.9103233866819944E-2</v>
      </c>
      <c r="CN4">
        <f t="shared" si="17"/>
        <v>7.9103233866819944E-2</v>
      </c>
      <c r="CO4">
        <f t="shared" si="17"/>
        <v>7.9103233866819944E-2</v>
      </c>
      <c r="CP4">
        <f t="shared" si="17"/>
        <v>7.9103233866819944E-2</v>
      </c>
      <c r="CQ4">
        <f t="shared" si="17"/>
        <v>7.9103233866819944E-2</v>
      </c>
      <c r="CR4">
        <f t="shared" si="17"/>
        <v>7.9103233866819944E-2</v>
      </c>
      <c r="CS4">
        <f t="shared" si="17"/>
        <v>7.9103233866819944E-2</v>
      </c>
      <c r="CT4">
        <f t="shared" si="17"/>
        <v>7.9103233866819944E-2</v>
      </c>
      <c r="CU4">
        <f t="shared" si="17"/>
        <v>7.9103233866819944E-2</v>
      </c>
      <c r="CV4">
        <f t="shared" si="17"/>
        <v>7.9103233866819944E-2</v>
      </c>
      <c r="CW4">
        <f t="shared" si="17"/>
        <v>7.9103233866819944E-2</v>
      </c>
      <c r="CX4">
        <f t="shared" si="17"/>
        <v>7.9103233866819944E-2</v>
      </c>
    </row>
    <row r="5" spans="1:102" x14ac:dyDescent="0.25">
      <c r="A5" s="4" t="s">
        <v>128</v>
      </c>
      <c r="B5" s="1">
        <f>B2*B3</f>
        <v>12240.985000000001</v>
      </c>
      <c r="C5" s="1">
        <f t="shared" ref="C5:BN5" si="18">C2*C3</f>
        <v>16782.723000000002</v>
      </c>
      <c r="D5" s="1">
        <f t="shared" si="18"/>
        <v>22380.600999999999</v>
      </c>
      <c r="E5" s="1">
        <f t="shared" si="18"/>
        <v>26823.826000000001</v>
      </c>
      <c r="F5" s="1">
        <f t="shared" si="18"/>
        <v>32706.746999999999</v>
      </c>
      <c r="G5" s="1">
        <f t="shared" si="18"/>
        <v>38319.339999999997</v>
      </c>
      <c r="H5" s="1">
        <f t="shared" si="18"/>
        <v>45041.904999999999</v>
      </c>
      <c r="I5" s="1">
        <f t="shared" si="18"/>
        <v>52766.993000000002</v>
      </c>
      <c r="J5" s="1">
        <f t="shared" si="18"/>
        <v>59317.853999999999</v>
      </c>
      <c r="K5" s="1">
        <f t="shared" si="18"/>
        <v>69725.096999999994</v>
      </c>
      <c r="L5" s="1">
        <f t="shared" si="18"/>
        <v>77391.929000000004</v>
      </c>
      <c r="M5" s="1">
        <f t="shared" si="18"/>
        <v>85747.99</v>
      </c>
      <c r="N5" s="1">
        <f t="shared" si="18"/>
        <v>95171.460999999996</v>
      </c>
      <c r="O5" s="1">
        <f t="shared" si="18"/>
        <v>102683.735</v>
      </c>
      <c r="P5" s="1">
        <f t="shared" si="18"/>
        <v>112188.711</v>
      </c>
      <c r="Q5" s="1">
        <f t="shared" si="18"/>
        <v>121316.276</v>
      </c>
      <c r="R5" s="1">
        <f t="shared" si="18"/>
        <v>130682.28200000001</v>
      </c>
      <c r="S5" s="1">
        <f t="shared" si="18"/>
        <v>140145.32</v>
      </c>
      <c r="T5" s="1">
        <f t="shared" si="18"/>
        <v>146727.81299999999</v>
      </c>
      <c r="U5" s="1">
        <f t="shared" si="18"/>
        <v>155141.43700000001</v>
      </c>
      <c r="V5" s="1">
        <f t="shared" si="18"/>
        <v>162590.25399999999</v>
      </c>
      <c r="W5" s="1">
        <f t="shared" si="18"/>
        <v>173316.16800000001</v>
      </c>
      <c r="X5" s="1">
        <f t="shared" si="18"/>
        <v>187438.48699999999</v>
      </c>
      <c r="Y5" s="1">
        <f t="shared" si="18"/>
        <v>224000.8471452517</v>
      </c>
      <c r="Z5" s="1">
        <f t="shared" si="18"/>
        <v>260563.2072905034</v>
      </c>
      <c r="AA5" s="1">
        <f t="shared" si="18"/>
        <v>297125.56743575505</v>
      </c>
      <c r="AB5" s="1">
        <f t="shared" si="18"/>
        <v>414542.86622069514</v>
      </c>
      <c r="AC5" s="1">
        <f t="shared" si="18"/>
        <v>531960.16500563524</v>
      </c>
      <c r="AD5" s="1">
        <f t="shared" si="18"/>
        <v>649377.46379057528</v>
      </c>
      <c r="AE5" s="1">
        <f t="shared" si="18"/>
        <v>766794.76257551531</v>
      </c>
      <c r="AF5" s="1">
        <f t="shared" si="18"/>
        <v>884212.06136045547</v>
      </c>
      <c r="AG5" s="1">
        <f t="shared" si="18"/>
        <v>989395.62860600592</v>
      </c>
      <c r="AH5" s="1">
        <f t="shared" si="18"/>
        <v>1094579.1958515565</v>
      </c>
      <c r="AI5" s="1">
        <f t="shared" si="18"/>
        <v>1199762.7630971069</v>
      </c>
      <c r="AJ5" s="1">
        <f t="shared" si="18"/>
        <v>1304946.3303426574</v>
      </c>
      <c r="AK5" s="1">
        <f t="shared" si="18"/>
        <v>1410129.8975882086</v>
      </c>
      <c r="AL5" s="1">
        <f t="shared" si="18"/>
        <v>1423245.1312617487</v>
      </c>
      <c r="AM5" s="1">
        <f t="shared" si="18"/>
        <v>1436360.3649352891</v>
      </c>
      <c r="AN5" s="1">
        <f t="shared" si="18"/>
        <v>1449475.5986088293</v>
      </c>
      <c r="AO5" s="1">
        <f t="shared" si="18"/>
        <v>1462590.8322823697</v>
      </c>
      <c r="AP5" s="1">
        <f t="shared" si="18"/>
        <v>1475706.0659559097</v>
      </c>
      <c r="AQ5" s="1">
        <f t="shared" si="18"/>
        <v>1460108.5907988837</v>
      </c>
      <c r="AR5" s="1">
        <f t="shared" si="18"/>
        <v>1444511.1156418575</v>
      </c>
      <c r="AS5" s="1">
        <f t="shared" si="18"/>
        <v>1428913.6404848315</v>
      </c>
      <c r="AT5" s="1">
        <f t="shared" si="18"/>
        <v>1413316.1653278053</v>
      </c>
      <c r="AU5" s="1">
        <f t="shared" si="18"/>
        <v>1397718.6901707794</v>
      </c>
      <c r="AV5" s="1">
        <f t="shared" si="18"/>
        <v>1399335.7899535114</v>
      </c>
      <c r="AW5" s="1">
        <f t="shared" si="18"/>
        <v>1400952.8897362433</v>
      </c>
      <c r="AX5" s="1">
        <f t="shared" si="18"/>
        <v>1402569.9895189754</v>
      </c>
      <c r="AY5" s="1">
        <f t="shared" si="18"/>
        <v>1404187.0893017072</v>
      </c>
      <c r="AZ5" s="1">
        <f t="shared" si="18"/>
        <v>1405804.1890844398</v>
      </c>
      <c r="BA5" s="1">
        <f t="shared" si="18"/>
        <v>1418545.4395679461</v>
      </c>
      <c r="BB5" s="1">
        <f t="shared" si="18"/>
        <v>1431286.6900514525</v>
      </c>
      <c r="BC5" s="1">
        <f t="shared" si="18"/>
        <v>1444027.9405349591</v>
      </c>
      <c r="BD5" s="1">
        <f t="shared" si="18"/>
        <v>1456769.1910184654</v>
      </c>
      <c r="BE5" s="1">
        <f t="shared" si="18"/>
        <v>1469510.4415019723</v>
      </c>
      <c r="BF5" s="1">
        <f t="shared" si="18"/>
        <v>1485831.8140541965</v>
      </c>
      <c r="BG5" s="1">
        <f t="shared" si="18"/>
        <v>1502153.1866064204</v>
      </c>
      <c r="BH5" s="1">
        <f t="shared" si="18"/>
        <v>1518474.5591586444</v>
      </c>
      <c r="BI5" s="1">
        <f t="shared" si="18"/>
        <v>1534795.9317108684</v>
      </c>
      <c r="BJ5" s="1">
        <f t="shared" si="18"/>
        <v>1551117.3042630919</v>
      </c>
      <c r="BK5" s="1">
        <f t="shared" si="18"/>
        <v>1565600.1271335792</v>
      </c>
      <c r="BL5" s="1">
        <f t="shared" si="18"/>
        <v>1580082.9500040663</v>
      </c>
      <c r="BM5" s="1">
        <f t="shared" si="18"/>
        <v>1594565.7728745537</v>
      </c>
      <c r="BN5" s="1">
        <f t="shared" si="18"/>
        <v>1609048.5957450408</v>
      </c>
      <c r="BO5" s="1">
        <f t="shared" ref="BO5:CX5" si="19">BO2*BO3</f>
        <v>1623531.4186155286</v>
      </c>
      <c r="BP5" s="1">
        <f t="shared" si="19"/>
        <v>1636200.617642788</v>
      </c>
      <c r="BQ5" s="1">
        <f t="shared" si="19"/>
        <v>1648869.8166700474</v>
      </c>
      <c r="BR5" s="1">
        <f t="shared" si="19"/>
        <v>1661539.0156973067</v>
      </c>
      <c r="BS5" s="1">
        <f t="shared" si="19"/>
        <v>1674208.2147245661</v>
      </c>
      <c r="BT5" s="1">
        <f t="shared" si="19"/>
        <v>1686877.4137518252</v>
      </c>
      <c r="BU5" s="1">
        <f t="shared" si="19"/>
        <v>1698182.7489169242</v>
      </c>
      <c r="BV5" s="1">
        <f t="shared" si="19"/>
        <v>1709488.0840820232</v>
      </c>
      <c r="BW5" s="1">
        <f t="shared" si="19"/>
        <v>1720793.4192471225</v>
      </c>
      <c r="BX5" s="1">
        <f t="shared" si="19"/>
        <v>1732098.7544122215</v>
      </c>
      <c r="BY5" s="1">
        <f t="shared" si="19"/>
        <v>1743404.089577321</v>
      </c>
      <c r="BZ5" s="1">
        <f t="shared" si="19"/>
        <v>1753758.2325857347</v>
      </c>
      <c r="CA5" s="1">
        <f t="shared" si="19"/>
        <v>1764112.3755941484</v>
      </c>
      <c r="CB5" s="1">
        <f t="shared" si="19"/>
        <v>1774466.5186025621</v>
      </c>
      <c r="CC5" s="1">
        <f t="shared" si="19"/>
        <v>1784820.6616109759</v>
      </c>
      <c r="CD5" s="1">
        <f t="shared" si="19"/>
        <v>1795174.8046193894</v>
      </c>
      <c r="CE5" s="1">
        <f t="shared" si="19"/>
        <v>1804600.7356642012</v>
      </c>
      <c r="CF5" s="1">
        <f t="shared" si="19"/>
        <v>1814026.6667090128</v>
      </c>
      <c r="CG5" s="1">
        <f t="shared" si="19"/>
        <v>1823452.5977538247</v>
      </c>
      <c r="CH5" s="1">
        <f t="shared" si="19"/>
        <v>1832878.5287986363</v>
      </c>
      <c r="CI5" s="1">
        <f t="shared" si="19"/>
        <v>1842304.4598434479</v>
      </c>
      <c r="CJ5" s="1">
        <f t="shared" si="19"/>
        <v>1850755.9192060845</v>
      </c>
      <c r="CK5" s="1">
        <f t="shared" si="19"/>
        <v>1859207.3785687208</v>
      </c>
      <c r="CL5" s="1">
        <f t="shared" si="19"/>
        <v>1867658.8379313571</v>
      </c>
      <c r="CM5" s="1">
        <f t="shared" si="19"/>
        <v>1876110.2972939934</v>
      </c>
      <c r="CN5" s="1">
        <f t="shared" si="19"/>
        <v>1884561.7566566295</v>
      </c>
      <c r="CO5" s="1">
        <f t="shared" si="19"/>
        <v>1891914.2778269069</v>
      </c>
      <c r="CP5" s="1">
        <f t="shared" si="19"/>
        <v>1899266.7989971843</v>
      </c>
      <c r="CQ5" s="1">
        <f t="shared" si="19"/>
        <v>1906619.3201674619</v>
      </c>
      <c r="CR5" s="1">
        <f t="shared" si="19"/>
        <v>1913971.8413377393</v>
      </c>
      <c r="CS5" s="1">
        <f t="shared" si="19"/>
        <v>1921324.3625080162</v>
      </c>
      <c r="CT5" s="1">
        <f t="shared" si="19"/>
        <v>1927174.9193439439</v>
      </c>
      <c r="CU5" s="1">
        <f t="shared" si="19"/>
        <v>1933025.4761798717</v>
      </c>
      <c r="CV5" s="1">
        <f t="shared" si="19"/>
        <v>1938876.0330157992</v>
      </c>
      <c r="CW5" s="1">
        <f t="shared" si="19"/>
        <v>1944726.5898517265</v>
      </c>
      <c r="CX5" s="1">
        <f t="shared" si="19"/>
        <v>1950577.1466876543</v>
      </c>
    </row>
    <row r="6" spans="1:102" x14ac:dyDescent="0.25">
      <c r="A6" s="4" t="s">
        <v>129</v>
      </c>
      <c r="B6">
        <f>B2*B4</f>
        <v>62.95</v>
      </c>
      <c r="C6">
        <f t="shared" ref="C6:BN6" si="20">C2*C4</f>
        <v>71.95</v>
      </c>
      <c r="D6">
        <f t="shared" si="20"/>
        <v>235.95</v>
      </c>
      <c r="E6">
        <f t="shared" si="20"/>
        <v>445.34999999999997</v>
      </c>
      <c r="F6">
        <f t="shared" si="20"/>
        <v>470.55</v>
      </c>
      <c r="G6">
        <f t="shared" si="20"/>
        <v>470.55000000000007</v>
      </c>
      <c r="H6">
        <f t="shared" si="20"/>
        <v>578.54999999999995</v>
      </c>
      <c r="I6">
        <f t="shared" si="20"/>
        <v>687.55</v>
      </c>
      <c r="J6">
        <f t="shared" si="20"/>
        <v>833.55</v>
      </c>
      <c r="K6">
        <f t="shared" si="20"/>
        <v>1167.55</v>
      </c>
      <c r="L6">
        <f t="shared" si="20"/>
        <v>1586.85</v>
      </c>
      <c r="M6">
        <f t="shared" si="20"/>
        <v>1700.3100000000002</v>
      </c>
      <c r="N6">
        <f t="shared" si="20"/>
        <v>2015.35</v>
      </c>
      <c r="O6">
        <f t="shared" si="20"/>
        <v>2985.25</v>
      </c>
      <c r="P6">
        <f t="shared" si="20"/>
        <v>3472.25</v>
      </c>
      <c r="Q6">
        <f t="shared" si="20"/>
        <v>5900.25</v>
      </c>
      <c r="R6">
        <f t="shared" si="20"/>
        <v>7337.45</v>
      </c>
      <c r="S6">
        <f t="shared" si="20"/>
        <v>8811.9</v>
      </c>
      <c r="T6">
        <f t="shared" si="20"/>
        <v>10544.6</v>
      </c>
      <c r="U6">
        <f t="shared" si="20"/>
        <v>12076.5</v>
      </c>
      <c r="V6">
        <f t="shared" si="20"/>
        <v>14542.299000000001</v>
      </c>
      <c r="W6">
        <f t="shared" si="20"/>
        <v>15137.099</v>
      </c>
      <c r="X6">
        <f t="shared" si="20"/>
        <v>16100.6</v>
      </c>
      <c r="Y6">
        <f t="shared" si="20"/>
        <v>19241.235336832622</v>
      </c>
      <c r="Z6">
        <f t="shared" si="20"/>
        <v>22381.870673665235</v>
      </c>
      <c r="AA6">
        <f t="shared" si="20"/>
        <v>25522.50601049784</v>
      </c>
      <c r="AB6">
        <f t="shared" si="20"/>
        <v>35608.422681479118</v>
      </c>
      <c r="AC6">
        <f t="shared" si="20"/>
        <v>45694.339352460396</v>
      </c>
      <c r="AD6">
        <f t="shared" si="20"/>
        <v>55780.256023441674</v>
      </c>
      <c r="AE6">
        <f t="shared" si="20"/>
        <v>65866.172694422959</v>
      </c>
      <c r="AF6">
        <f t="shared" si="20"/>
        <v>75952.08936540423</v>
      </c>
      <c r="AG6">
        <f t="shared" si="20"/>
        <v>84987.152387406284</v>
      </c>
      <c r="AH6">
        <f t="shared" si="20"/>
        <v>94022.215409408338</v>
      </c>
      <c r="AI6">
        <f t="shared" si="20"/>
        <v>103057.27843141038</v>
      </c>
      <c r="AJ6">
        <f t="shared" si="20"/>
        <v>112092.34145341243</v>
      </c>
      <c r="AK6">
        <f t="shared" si="20"/>
        <v>121127.40447541451</v>
      </c>
      <c r="AL6">
        <f t="shared" si="20"/>
        <v>122253.97743630383</v>
      </c>
      <c r="AM6">
        <f t="shared" si="20"/>
        <v>123380.55039719315</v>
      </c>
      <c r="AN6">
        <f t="shared" si="20"/>
        <v>124507.12335808246</v>
      </c>
      <c r="AO6">
        <f t="shared" si="20"/>
        <v>125633.69631897176</v>
      </c>
      <c r="AP6">
        <f t="shared" si="20"/>
        <v>126760.26927986107</v>
      </c>
      <c r="AQ6">
        <f t="shared" si="20"/>
        <v>125420.47662290682</v>
      </c>
      <c r="AR6">
        <f t="shared" si="20"/>
        <v>124080.68396595257</v>
      </c>
      <c r="AS6">
        <f t="shared" si="20"/>
        <v>122740.89130899831</v>
      </c>
      <c r="AT6">
        <f t="shared" si="20"/>
        <v>121401.09865204406</v>
      </c>
      <c r="AU6">
        <f t="shared" si="20"/>
        <v>120061.30599508983</v>
      </c>
      <c r="AV6">
        <f t="shared" si="20"/>
        <v>120200.21170852453</v>
      </c>
      <c r="AW6">
        <f t="shared" si="20"/>
        <v>120339.11742195922</v>
      </c>
      <c r="AX6">
        <f t="shared" si="20"/>
        <v>120478.02313539392</v>
      </c>
      <c r="AY6">
        <f t="shared" si="20"/>
        <v>120616.9288488286</v>
      </c>
      <c r="AZ6">
        <f t="shared" si="20"/>
        <v>120755.83456226334</v>
      </c>
      <c r="BA6">
        <f t="shared" si="20"/>
        <v>121850.28309744994</v>
      </c>
      <c r="BB6">
        <f t="shared" si="20"/>
        <v>122944.73163263655</v>
      </c>
      <c r="BC6">
        <f t="shared" si="20"/>
        <v>124039.18016782316</v>
      </c>
      <c r="BD6">
        <f t="shared" si="20"/>
        <v>125133.62870300976</v>
      </c>
      <c r="BE6">
        <f t="shared" si="20"/>
        <v>126228.07723819641</v>
      </c>
      <c r="BF6">
        <f t="shared" si="20"/>
        <v>127630.05126775811</v>
      </c>
      <c r="BG6">
        <f t="shared" si="20"/>
        <v>129032.02529731981</v>
      </c>
      <c r="BH6">
        <f t="shared" si="20"/>
        <v>130433.9993268815</v>
      </c>
      <c r="BI6">
        <f t="shared" si="20"/>
        <v>131835.9733564432</v>
      </c>
      <c r="BJ6">
        <f t="shared" si="20"/>
        <v>133237.94738600487</v>
      </c>
      <c r="BK6">
        <f t="shared" si="20"/>
        <v>134481.99358825877</v>
      </c>
      <c r="BL6">
        <f t="shared" si="20"/>
        <v>135726.03979051267</v>
      </c>
      <c r="BM6">
        <f t="shared" si="20"/>
        <v>136970.08599276657</v>
      </c>
      <c r="BN6">
        <f t="shared" si="20"/>
        <v>138214.13219502047</v>
      </c>
      <c r="BO6">
        <f t="shared" ref="BO6:CX6" si="21">BO2*BO4</f>
        <v>139458.1783972744</v>
      </c>
      <c r="BP6">
        <f t="shared" si="21"/>
        <v>140546.4378530728</v>
      </c>
      <c r="BQ6">
        <f t="shared" si="21"/>
        <v>141634.69730887117</v>
      </c>
      <c r="BR6">
        <f t="shared" si="21"/>
        <v>142722.95676466957</v>
      </c>
      <c r="BS6">
        <f t="shared" si="21"/>
        <v>143811.21622046793</v>
      </c>
      <c r="BT6">
        <f t="shared" si="21"/>
        <v>144899.4756762663</v>
      </c>
      <c r="BU6">
        <f t="shared" si="21"/>
        <v>145870.58188968335</v>
      </c>
      <c r="BV6">
        <f t="shared" si="21"/>
        <v>146841.68810310043</v>
      </c>
      <c r="BW6">
        <f t="shared" si="21"/>
        <v>147812.79431651751</v>
      </c>
      <c r="BX6">
        <f t="shared" si="21"/>
        <v>148783.90052993456</v>
      </c>
      <c r="BY6">
        <f t="shared" si="21"/>
        <v>149755.00674335167</v>
      </c>
      <c r="BZ6">
        <f t="shared" si="21"/>
        <v>150644.40740801487</v>
      </c>
      <c r="CA6">
        <f t="shared" si="21"/>
        <v>151533.80807267808</v>
      </c>
      <c r="CB6">
        <f t="shared" si="21"/>
        <v>152423.20873734128</v>
      </c>
      <c r="CC6">
        <f t="shared" si="21"/>
        <v>153312.60940200448</v>
      </c>
      <c r="CD6">
        <f t="shared" si="21"/>
        <v>154202.01006666772</v>
      </c>
      <c r="CE6">
        <f t="shared" si="21"/>
        <v>155011.67913628678</v>
      </c>
      <c r="CF6">
        <f t="shared" si="21"/>
        <v>155821.34820590584</v>
      </c>
      <c r="CG6">
        <f t="shared" si="21"/>
        <v>156631.01727552491</v>
      </c>
      <c r="CH6">
        <f t="shared" si="21"/>
        <v>157440.68634514397</v>
      </c>
      <c r="CI6">
        <f t="shared" si="21"/>
        <v>158250.35541476303</v>
      </c>
      <c r="CJ6">
        <f t="shared" si="21"/>
        <v>158976.31926984934</v>
      </c>
      <c r="CK6">
        <f t="shared" si="21"/>
        <v>159702.28312493564</v>
      </c>
      <c r="CL6">
        <f t="shared" si="21"/>
        <v>160428.24698002194</v>
      </c>
      <c r="CM6">
        <f t="shared" si="21"/>
        <v>161154.21083510824</v>
      </c>
      <c r="CN6">
        <f t="shared" si="21"/>
        <v>161880.17469019449</v>
      </c>
      <c r="CO6">
        <f t="shared" si="21"/>
        <v>162511.74190058373</v>
      </c>
      <c r="CP6">
        <f t="shared" si="21"/>
        <v>163143.30911097297</v>
      </c>
      <c r="CQ6">
        <f t="shared" si="21"/>
        <v>163774.87632136222</v>
      </c>
      <c r="CR6">
        <f t="shared" si="21"/>
        <v>164406.44353175143</v>
      </c>
      <c r="CS6">
        <f t="shared" si="21"/>
        <v>165038.01074214064</v>
      </c>
      <c r="CT6">
        <f t="shared" si="21"/>
        <v>165540.56214927262</v>
      </c>
      <c r="CU6">
        <f t="shared" si="21"/>
        <v>166043.1135564046</v>
      </c>
      <c r="CV6">
        <f t="shared" si="21"/>
        <v>166545.66496353655</v>
      </c>
      <c r="CW6">
        <f t="shared" si="21"/>
        <v>167048.2163706685</v>
      </c>
      <c r="CX6">
        <f t="shared" si="21"/>
        <v>167550.76777780047</v>
      </c>
    </row>
    <row r="9" spans="1:102" x14ac:dyDescent="0.25">
      <c r="AR9" s="4" t="s">
        <v>130</v>
      </c>
      <c r="AS9">
        <f>AS5-AR5</f>
        <v>-15597.475157025969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F8FC-79BD-4F04-AE5E-CD6EF66A03F5}">
  <dimension ref="A1:CW2"/>
  <sheetViews>
    <sheetView topLeftCell="CQ1" workbookViewId="0">
      <selection activeCell="A2" sqref="A2:CW2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12240.985000000001</v>
      </c>
      <c r="B2">
        <v>16782.723000000002</v>
      </c>
      <c r="C2">
        <v>22380.600999999999</v>
      </c>
      <c r="D2">
        <v>26823.826000000001</v>
      </c>
      <c r="E2">
        <v>32706.746999999999</v>
      </c>
      <c r="F2">
        <v>38319.339999999997</v>
      </c>
      <c r="G2">
        <v>45041.904999999999</v>
      </c>
      <c r="H2">
        <v>52766.993000000002</v>
      </c>
      <c r="I2">
        <v>59317.853999999999</v>
      </c>
      <c r="J2">
        <v>69725.096999999994</v>
      </c>
      <c r="K2">
        <v>77391.929000000004</v>
      </c>
      <c r="L2">
        <v>85747.99</v>
      </c>
      <c r="M2">
        <v>95171.460999999996</v>
      </c>
      <c r="N2">
        <v>102683.735</v>
      </c>
      <c r="O2">
        <v>112188.711</v>
      </c>
      <c r="P2">
        <v>121316.276</v>
      </c>
      <c r="Q2">
        <v>130682.28200000001</v>
      </c>
      <c r="R2">
        <v>140145.32</v>
      </c>
      <c r="S2">
        <v>146727.81299999999</v>
      </c>
      <c r="T2">
        <v>155141.43700000001</v>
      </c>
      <c r="U2">
        <v>162590.25399999999</v>
      </c>
      <c r="V2">
        <v>173316.16800000001</v>
      </c>
      <c r="W2">
        <v>187438.48699999999</v>
      </c>
      <c r="X2">
        <v>224000.8471452517</v>
      </c>
      <c r="Y2">
        <v>260563.2072905034</v>
      </c>
      <c r="Z2">
        <v>297125.56743575505</v>
      </c>
      <c r="AA2">
        <v>414542.86622069514</v>
      </c>
      <c r="AB2">
        <v>531960.16500563524</v>
      </c>
      <c r="AC2">
        <v>649377.46379057528</v>
      </c>
      <c r="AD2">
        <v>766794.76257551531</v>
      </c>
      <c r="AE2">
        <v>884212.06136045547</v>
      </c>
      <c r="AF2">
        <v>989395.62860600592</v>
      </c>
      <c r="AG2">
        <v>1094579.1958515565</v>
      </c>
      <c r="AH2">
        <v>1199762.7630971069</v>
      </c>
      <c r="AI2">
        <v>1304946.3303426574</v>
      </c>
      <c r="AJ2">
        <v>1410129.8975882086</v>
      </c>
      <c r="AK2">
        <v>1423245.1312617487</v>
      </c>
      <c r="AL2">
        <v>1436360.3649352891</v>
      </c>
      <c r="AM2">
        <v>1449475.5986088293</v>
      </c>
      <c r="AN2">
        <v>1462590.8322823697</v>
      </c>
      <c r="AO2">
        <v>1475706.0659559097</v>
      </c>
      <c r="AP2">
        <v>1460108.5907988837</v>
      </c>
      <c r="AQ2">
        <v>1444511.1156418575</v>
      </c>
      <c r="AR2">
        <v>1428913.6404848315</v>
      </c>
      <c r="AS2">
        <v>1413316.1653278053</v>
      </c>
      <c r="AT2">
        <v>1397718.6901707794</v>
      </c>
      <c r="AU2">
        <v>1399335.7899535114</v>
      </c>
      <c r="AV2">
        <v>1400952.8897362433</v>
      </c>
      <c r="AW2">
        <v>1402569.9895189754</v>
      </c>
      <c r="AX2">
        <v>1404187.0893017072</v>
      </c>
      <c r="AY2">
        <v>1405804.1890844398</v>
      </c>
      <c r="AZ2">
        <v>1418545.4395679461</v>
      </c>
      <c r="BA2">
        <v>1431286.6900514525</v>
      </c>
      <c r="BB2">
        <v>1444027.9405349591</v>
      </c>
      <c r="BC2">
        <v>1456769.1910184654</v>
      </c>
      <c r="BD2">
        <v>1469510.4415019723</v>
      </c>
      <c r="BE2">
        <v>1485831.8140541965</v>
      </c>
      <c r="BF2">
        <v>1502153.1866064204</v>
      </c>
      <c r="BG2">
        <v>1518474.5591586444</v>
      </c>
      <c r="BH2">
        <v>1534795.9317108684</v>
      </c>
      <c r="BI2">
        <v>1551117.3042630919</v>
      </c>
      <c r="BJ2">
        <v>1565600.1271335792</v>
      </c>
      <c r="BK2">
        <v>1580082.9500040663</v>
      </c>
      <c r="BL2">
        <v>1594565.7728745537</v>
      </c>
      <c r="BM2">
        <v>1609048.5957450408</v>
      </c>
      <c r="BN2">
        <v>1623531.4186155286</v>
      </c>
      <c r="BO2">
        <v>1636200.617642788</v>
      </c>
      <c r="BP2">
        <v>1648869.8166700474</v>
      </c>
      <c r="BQ2">
        <v>1661539.0156973067</v>
      </c>
      <c r="BR2">
        <v>1674208.2147245661</v>
      </c>
      <c r="BS2">
        <v>1686877.4137518252</v>
      </c>
      <c r="BT2">
        <v>1698182.7489169242</v>
      </c>
      <c r="BU2">
        <v>1709488.0840820232</v>
      </c>
      <c r="BV2">
        <v>1720793.4192471225</v>
      </c>
      <c r="BW2">
        <v>1732098.7544122215</v>
      </c>
      <c r="BX2">
        <v>1743404.089577321</v>
      </c>
      <c r="BY2">
        <v>1753758.2325857347</v>
      </c>
      <c r="BZ2">
        <v>1764112.3755941484</v>
      </c>
      <c r="CA2">
        <v>1774466.5186025621</v>
      </c>
      <c r="CB2">
        <v>1784820.6616109759</v>
      </c>
      <c r="CC2">
        <v>1795174.8046193894</v>
      </c>
      <c r="CD2">
        <v>1804600.7356642012</v>
      </c>
      <c r="CE2">
        <v>1814026.6667090128</v>
      </c>
      <c r="CF2">
        <v>1823452.5977538247</v>
      </c>
      <c r="CG2">
        <v>1832878.5287986363</v>
      </c>
      <c r="CH2">
        <v>1842304.4598434479</v>
      </c>
      <c r="CI2">
        <v>1850755.9192060845</v>
      </c>
      <c r="CJ2">
        <v>1859207.3785687208</v>
      </c>
      <c r="CK2">
        <v>1867658.8379313571</v>
      </c>
      <c r="CL2">
        <v>1876110.2972939934</v>
      </c>
      <c r="CM2">
        <v>1884561.7566566295</v>
      </c>
      <c r="CN2">
        <v>1891914.2778269069</v>
      </c>
      <c r="CO2">
        <v>1899266.7989971843</v>
      </c>
      <c r="CP2">
        <v>1906619.3201674619</v>
      </c>
      <c r="CQ2">
        <v>1913971.8413377393</v>
      </c>
      <c r="CR2">
        <v>1921324.3625080162</v>
      </c>
      <c r="CS2">
        <v>1927174.9193439439</v>
      </c>
      <c r="CT2">
        <v>1933025.4761798717</v>
      </c>
      <c r="CU2">
        <v>1938876.0330157992</v>
      </c>
      <c r="CV2">
        <v>1944726.5898517265</v>
      </c>
      <c r="CW2">
        <v>1950577.1466876543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C78-93EF-4EAE-87B0-239DA542AADB}">
  <dimension ref="A1:CW2"/>
  <sheetViews>
    <sheetView topLeftCell="AU1" workbookViewId="0">
      <selection activeCell="CW27" sqref="CW27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62.95</v>
      </c>
      <c r="B2">
        <v>71.95</v>
      </c>
      <c r="C2">
        <v>235.95</v>
      </c>
      <c r="D2">
        <v>445.34999999999997</v>
      </c>
      <c r="E2">
        <v>470.55</v>
      </c>
      <c r="F2">
        <v>470.55000000000007</v>
      </c>
      <c r="G2">
        <v>578.54999999999995</v>
      </c>
      <c r="H2">
        <v>687.55</v>
      </c>
      <c r="I2">
        <v>833.55</v>
      </c>
      <c r="J2">
        <v>1167.55</v>
      </c>
      <c r="K2">
        <v>1586.85</v>
      </c>
      <c r="L2">
        <v>1700.3100000000002</v>
      </c>
      <c r="M2">
        <v>2015.35</v>
      </c>
      <c r="N2">
        <v>2985.25</v>
      </c>
      <c r="O2">
        <v>3472.25</v>
      </c>
      <c r="P2">
        <v>5900.25</v>
      </c>
      <c r="Q2">
        <v>7337.45</v>
      </c>
      <c r="R2">
        <v>8811.9</v>
      </c>
      <c r="S2">
        <v>10544.6</v>
      </c>
      <c r="T2">
        <v>12076.5</v>
      </c>
      <c r="U2">
        <v>14542.299000000001</v>
      </c>
      <c r="V2">
        <v>15137.099</v>
      </c>
      <c r="W2">
        <v>16100.6</v>
      </c>
      <c r="X2">
        <v>19241.235336832622</v>
      </c>
      <c r="Y2">
        <v>22381.870673665235</v>
      </c>
      <c r="Z2">
        <v>25522.50601049784</v>
      </c>
      <c r="AA2">
        <v>35608.422681479118</v>
      </c>
      <c r="AB2">
        <v>45694.339352460396</v>
      </c>
      <c r="AC2">
        <v>55780.256023441674</v>
      </c>
      <c r="AD2">
        <v>65866.172694422959</v>
      </c>
      <c r="AE2">
        <v>75952.08936540423</v>
      </c>
      <c r="AF2">
        <v>84987.152387406284</v>
      </c>
      <c r="AG2">
        <v>94022.215409408338</v>
      </c>
      <c r="AH2">
        <v>103057.27843141038</v>
      </c>
      <c r="AI2">
        <v>112092.34145341243</v>
      </c>
      <c r="AJ2">
        <v>121127.40447541451</v>
      </c>
      <c r="AK2">
        <v>122253.97743630383</v>
      </c>
      <c r="AL2">
        <v>123380.55039719315</v>
      </c>
      <c r="AM2">
        <v>124507.12335808246</v>
      </c>
      <c r="AN2">
        <v>125633.69631897176</v>
      </c>
      <c r="AO2">
        <v>126760.26927986107</v>
      </c>
      <c r="AP2">
        <v>125420.47662290682</v>
      </c>
      <c r="AQ2">
        <v>124080.68396595257</v>
      </c>
      <c r="AR2">
        <v>122740.89130899831</v>
      </c>
      <c r="AS2">
        <v>121401.09865204406</v>
      </c>
      <c r="AT2">
        <v>120061.30599508983</v>
      </c>
      <c r="AU2">
        <v>120200.21170852453</v>
      </c>
      <c r="AV2">
        <v>120339.11742195922</v>
      </c>
      <c r="AW2">
        <v>120478.02313539392</v>
      </c>
      <c r="AX2">
        <v>120616.9288488286</v>
      </c>
      <c r="AY2">
        <v>120755.83456226334</v>
      </c>
      <c r="AZ2">
        <v>121850.28309744994</v>
      </c>
      <c r="BA2">
        <v>122944.73163263655</v>
      </c>
      <c r="BB2">
        <v>124039.18016782316</v>
      </c>
      <c r="BC2">
        <v>125133.62870300976</v>
      </c>
      <c r="BD2">
        <v>126228.07723819641</v>
      </c>
      <c r="BE2">
        <v>127630.05126775811</v>
      </c>
      <c r="BF2">
        <v>129032.02529731981</v>
      </c>
      <c r="BG2">
        <v>130433.9993268815</v>
      </c>
      <c r="BH2">
        <v>131835.9733564432</v>
      </c>
      <c r="BI2">
        <v>133237.94738600487</v>
      </c>
      <c r="BJ2">
        <v>134481.99358825877</v>
      </c>
      <c r="BK2">
        <v>135726.03979051267</v>
      </c>
      <c r="BL2">
        <v>136970.08599276657</v>
      </c>
      <c r="BM2">
        <v>138214.13219502047</v>
      </c>
      <c r="BN2">
        <v>139458.1783972744</v>
      </c>
      <c r="BO2">
        <v>140546.4378530728</v>
      </c>
      <c r="BP2">
        <v>141634.69730887117</v>
      </c>
      <c r="BQ2">
        <v>142722.95676466957</v>
      </c>
      <c r="BR2">
        <v>143811.21622046793</v>
      </c>
      <c r="BS2">
        <v>144899.4756762663</v>
      </c>
      <c r="BT2">
        <v>145870.58188968335</v>
      </c>
      <c r="BU2">
        <v>146841.68810310043</v>
      </c>
      <c r="BV2">
        <v>147812.79431651751</v>
      </c>
      <c r="BW2">
        <v>148783.90052993456</v>
      </c>
      <c r="BX2">
        <v>149755.00674335167</v>
      </c>
      <c r="BY2">
        <v>150644.40740801487</v>
      </c>
      <c r="BZ2">
        <v>151533.80807267808</v>
      </c>
      <c r="CA2">
        <v>152423.20873734128</v>
      </c>
      <c r="CB2">
        <v>153312.60940200448</v>
      </c>
      <c r="CC2">
        <v>154202.01006666772</v>
      </c>
      <c r="CD2">
        <v>155011.67913628678</v>
      </c>
      <c r="CE2">
        <v>155821.34820590584</v>
      </c>
      <c r="CF2">
        <v>156631.01727552491</v>
      </c>
      <c r="CG2">
        <v>157440.68634514397</v>
      </c>
      <c r="CH2">
        <v>158250.35541476303</v>
      </c>
      <c r="CI2">
        <v>158976.31926984934</v>
      </c>
      <c r="CJ2">
        <v>159702.28312493564</v>
      </c>
      <c r="CK2">
        <v>160428.24698002194</v>
      </c>
      <c r="CL2">
        <v>161154.21083510824</v>
      </c>
      <c r="CM2">
        <v>161880.17469019449</v>
      </c>
      <c r="CN2">
        <v>162511.74190058373</v>
      </c>
      <c r="CO2">
        <v>163143.30911097297</v>
      </c>
      <c r="CP2">
        <v>163774.87632136222</v>
      </c>
      <c r="CQ2">
        <v>164406.44353175143</v>
      </c>
      <c r="CR2">
        <v>165038.01074214064</v>
      </c>
      <c r="CS2">
        <v>165540.56214927262</v>
      </c>
      <c r="CT2">
        <v>166043.1135564046</v>
      </c>
      <c r="CU2">
        <v>166545.66496353655</v>
      </c>
      <c r="CV2">
        <v>167048.2163706685</v>
      </c>
      <c r="CW2">
        <v>167550.76777780047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RECAP</vt:lpstr>
      <vt:lpstr>Wind LUT</vt:lpstr>
      <vt:lpstr>Share </vt:lpstr>
      <vt:lpstr>Onshore_calc</vt:lpstr>
      <vt:lpstr>Offshore_calc</vt:lpstr>
      <vt:lpstr>Wind Capacity LUT</vt:lpstr>
      <vt:lpstr>Onshore</vt:lpstr>
      <vt:lpstr>Offshore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2023-11-23T13:56:17Z</dcterms:created>
  <dcterms:modified xsi:type="dcterms:W3CDTF">2023-11-30T10:29:15Z</dcterms:modified>
</cp:coreProperties>
</file>