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ren\Documents\GitHub\MARIO Organization\GreenTechs\Shocks\"/>
    </mc:Choice>
  </mc:AlternateContent>
  <xr:revisionPtr revIDLastSave="0" documentId="13_ncr:1_{87C3A865-FC96-4867-B55B-FDEABAD06022}" xr6:coauthVersionLast="47" xr6:coauthVersionMax="47" xr10:uidLastSave="{00000000-0000-0000-0000-000000000000}"/>
  <bookViews>
    <workbookView xWindow="-108" yWindow="-108" windowWidth="23256" windowHeight="12456" xr2:uid="{7AC5AC57-1F64-4F2D-BB65-F878D395C517}"/>
    <workbookView xWindow="-108" yWindow="-108" windowWidth="23256" windowHeight="12456" activeTab="1" xr2:uid="{FDEE0995-F68A-4ED9-9CCF-85B3630CFFD1}"/>
  </bookViews>
  <sheets>
    <sheet name="ShockMaster" sheetId="6" r:id="rId1"/>
    <sheet name="Support data" sheetId="9" r:id="rId2"/>
    <sheet name="Prices" sheetId="10" r:id="rId3"/>
    <sheet name="IEA_Electricity production" sheetId="1" r:id="rId4"/>
    <sheet name="EXIOHSUT_Electricity production" sheetId="2" r:id="rId5"/>
    <sheet name="Constant_Electricity prices" sheetId="3" r:id="rId6"/>
    <sheet name="IEA_Electricity prices" sheetId="4" r:id="rId7"/>
    <sheet name="EXIOHSUT_Electricity prices" sheetId="5" r:id="rId8"/>
  </sheets>
  <definedNames>
    <definedName name="_xlnm._FilterDatabase" localSheetId="0" hidden="1">ShockMaster!$A$1:$M$1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6" l="1"/>
  <c r="D4" i="6"/>
  <c r="D5" i="6"/>
  <c r="D6" i="6"/>
  <c r="D7" i="6"/>
  <c r="D8" i="6"/>
  <c r="D9" i="6"/>
  <c r="D10" i="6"/>
  <c r="D11" i="6"/>
  <c r="D12" i="6"/>
  <c r="D13" i="6"/>
  <c r="D14" i="6"/>
  <c r="D15" i="6"/>
  <c r="D16" i="6"/>
  <c r="D17" i="6"/>
  <c r="D18" i="6"/>
  <c r="D19" i="6"/>
  <c r="D20" i="6"/>
  <c r="D21" i="6"/>
  <c r="D22" i="6"/>
  <c r="D23" i="6"/>
  <c r="D24" i="6"/>
  <c r="D25" i="6"/>
  <c r="D26" i="6"/>
  <c r="D27" i="6"/>
  <c r="D28" i="6"/>
  <c r="D29" i="6"/>
  <c r="D30" i="6"/>
  <c r="D31" i="6"/>
  <c r="D32" i="6"/>
  <c r="D33" i="6"/>
  <c r="D34" i="6"/>
  <c r="D35" i="6"/>
  <c r="D36" i="6"/>
  <c r="D37" i="6"/>
  <c r="D38" i="6"/>
  <c r="D39" i="6"/>
  <c r="D40" i="6"/>
  <c r="D41" i="6"/>
  <c r="D42" i="6"/>
  <c r="D43" i="6"/>
  <c r="D44" i="6"/>
  <c r="D45" i="6"/>
  <c r="D46" i="6"/>
  <c r="D47" i="6"/>
  <c r="D48" i="6"/>
  <c r="D49" i="6"/>
  <c r="D50" i="6"/>
  <c r="D51" i="6"/>
  <c r="D52" i="6"/>
  <c r="D53" i="6"/>
  <c r="D54" i="6"/>
  <c r="D55" i="6"/>
  <c r="D56" i="6"/>
  <c r="D57" i="6"/>
  <c r="D58" i="6"/>
  <c r="D59" i="6"/>
  <c r="D60" i="6"/>
  <c r="D61" i="6"/>
  <c r="D62" i="6"/>
  <c r="D63" i="6"/>
  <c r="D64" i="6"/>
  <c r="D65" i="6"/>
  <c r="D66" i="6"/>
  <c r="D67" i="6"/>
  <c r="D68" i="6"/>
  <c r="D69" i="6"/>
  <c r="D70" i="6"/>
  <c r="D71" i="6"/>
  <c r="D72" i="6"/>
  <c r="D73" i="6"/>
  <c r="D74" i="6"/>
  <c r="D75" i="6"/>
  <c r="D76" i="6"/>
  <c r="D77" i="6"/>
  <c r="D78" i="6"/>
  <c r="D79" i="6"/>
  <c r="D80" i="6"/>
  <c r="D81" i="6"/>
  <c r="D82" i="6"/>
  <c r="D83" i="6"/>
  <c r="D84" i="6"/>
  <c r="D85" i="6"/>
  <c r="D86" i="6"/>
  <c r="D87" i="6"/>
  <c r="D88" i="6"/>
  <c r="D89" i="6"/>
  <c r="D90" i="6"/>
  <c r="D91" i="6"/>
  <c r="D92" i="6"/>
  <c r="D93" i="6"/>
  <c r="D94" i="6"/>
  <c r="D95" i="6"/>
  <c r="D96" i="6"/>
  <c r="D97" i="6"/>
  <c r="D98" i="6"/>
  <c r="D99" i="6"/>
  <c r="D100" i="6"/>
  <c r="D101" i="6"/>
  <c r="D102" i="6"/>
  <c r="D103" i="6"/>
  <c r="D104" i="6"/>
  <c r="D105" i="6"/>
  <c r="D106" i="6"/>
  <c r="D107" i="6"/>
  <c r="D108" i="6"/>
  <c r="D109" i="6"/>
  <c r="D110" i="6"/>
  <c r="D111" i="6"/>
  <c r="D112" i="6"/>
  <c r="D113" i="6"/>
  <c r="D114" i="6"/>
  <c r="D115" i="6"/>
  <c r="D116" i="6"/>
  <c r="D117" i="6"/>
  <c r="D118" i="6"/>
  <c r="D119" i="6"/>
  <c r="D120" i="6"/>
  <c r="D121" i="6"/>
  <c r="D122" i="6"/>
  <c r="D123" i="6"/>
  <c r="D124" i="6"/>
  <c r="D125" i="6"/>
  <c r="D126" i="6"/>
  <c r="D127" i="6"/>
  <c r="D128" i="6"/>
  <c r="D129" i="6"/>
  <c r="D130" i="6"/>
  <c r="D131" i="6"/>
  <c r="D132" i="6"/>
  <c r="D133" i="6"/>
  <c r="D134" i="6"/>
  <c r="D135" i="6"/>
  <c r="D136" i="6"/>
  <c r="D137" i="6"/>
  <c r="D138" i="6"/>
  <c r="D139" i="6"/>
  <c r="D140" i="6"/>
  <c r="D141" i="6"/>
  <c r="D142" i="6"/>
  <c r="D143" i="6"/>
  <c r="D144" i="6"/>
  <c r="D145" i="6"/>
  <c r="D146" i="6"/>
  <c r="D147" i="6"/>
  <c r="D148" i="6"/>
  <c r="D149" i="6"/>
  <c r="D150" i="6"/>
  <c r="D151" i="6"/>
  <c r="D152" i="6"/>
  <c r="D153" i="6"/>
  <c r="D154" i="6"/>
  <c r="D155" i="6"/>
  <c r="D156" i="6"/>
  <c r="D157" i="6"/>
  <c r="D158" i="6"/>
  <c r="D159" i="6"/>
  <c r="D160" i="6"/>
  <c r="D161" i="6"/>
  <c r="D162" i="6"/>
  <c r="D163" i="6"/>
  <c r="D164" i="6"/>
  <c r="D165" i="6"/>
  <c r="D166" i="6"/>
  <c r="D167" i="6"/>
  <c r="D168" i="6"/>
  <c r="D169" i="6"/>
  <c r="D170" i="6"/>
  <c r="D171" i="6"/>
  <c r="D172" i="6"/>
  <c r="D173" i="6"/>
  <c r="D174" i="6"/>
  <c r="D175" i="6"/>
  <c r="D176" i="6"/>
  <c r="D177" i="6"/>
  <c r="D178" i="6"/>
  <c r="D179" i="6"/>
  <c r="D180" i="6"/>
  <c r="D181" i="6"/>
  <c r="D182" i="6"/>
  <c r="D183" i="6"/>
  <c r="D184" i="6"/>
  <c r="D185" i="6"/>
  <c r="D186" i="6"/>
  <c r="D187" i="6"/>
  <c r="D188" i="6"/>
  <c r="D189" i="6"/>
  <c r="D190" i="6"/>
  <c r="D191" i="6"/>
  <c r="D192" i="6"/>
  <c r="D193" i="6"/>
  <c r="D194" i="6"/>
  <c r="D195" i="6"/>
  <c r="D196" i="6"/>
  <c r="D197" i="6"/>
  <c r="D198" i="6"/>
  <c r="D199" i="6"/>
  <c r="D200" i="6"/>
  <c r="D201" i="6"/>
  <c r="D202" i="6"/>
  <c r="D203" i="6"/>
  <c r="D204" i="6"/>
  <c r="D205" i="6"/>
  <c r="D206" i="6"/>
  <c r="D207" i="6"/>
  <c r="D208" i="6"/>
  <c r="D209" i="6"/>
  <c r="D210" i="6"/>
  <c r="D211" i="6"/>
  <c r="D212" i="6"/>
  <c r="D213" i="6"/>
  <c r="D214" i="6"/>
  <c r="D215" i="6"/>
  <c r="D216" i="6"/>
  <c r="D217" i="6"/>
  <c r="D218" i="6"/>
  <c r="D219" i="6"/>
  <c r="D220" i="6"/>
  <c r="D221" i="6"/>
  <c r="D222" i="6"/>
  <c r="D223" i="6"/>
  <c r="D224" i="6"/>
  <c r="D225" i="6"/>
  <c r="D226" i="6"/>
  <c r="D227" i="6"/>
  <c r="D228" i="6"/>
  <c r="D229" i="6"/>
  <c r="D230" i="6"/>
  <c r="D231" i="6"/>
  <c r="D232" i="6"/>
  <c r="D233" i="6"/>
  <c r="D234" i="6"/>
  <c r="D235" i="6"/>
  <c r="D236" i="6"/>
  <c r="D237" i="6"/>
  <c r="D238" i="6"/>
  <c r="D239" i="6"/>
  <c r="D240" i="6"/>
  <c r="D241" i="6"/>
  <c r="D242" i="6"/>
  <c r="D243" i="6"/>
  <c r="D244" i="6"/>
  <c r="D245" i="6"/>
  <c r="D246" i="6"/>
  <c r="D247" i="6"/>
  <c r="D248" i="6"/>
  <c r="D249" i="6"/>
  <c r="D250" i="6"/>
  <c r="D251" i="6"/>
  <c r="D252" i="6"/>
  <c r="D253" i="6"/>
  <c r="D254" i="6"/>
  <c r="D255" i="6"/>
  <c r="D256" i="6"/>
  <c r="D257" i="6"/>
  <c r="D258" i="6"/>
  <c r="D259" i="6"/>
  <c r="D260" i="6"/>
  <c r="D261" i="6"/>
  <c r="D262" i="6"/>
  <c r="D263" i="6"/>
  <c r="D264" i="6"/>
  <c r="D265" i="6"/>
  <c r="D266" i="6"/>
  <c r="D267" i="6"/>
  <c r="D268" i="6"/>
  <c r="D269" i="6"/>
  <c r="D270" i="6"/>
  <c r="D271" i="6"/>
  <c r="D272" i="6"/>
  <c r="D273" i="6"/>
  <c r="D274" i="6"/>
  <c r="D275" i="6"/>
  <c r="D276" i="6"/>
  <c r="D277" i="6"/>
  <c r="D278" i="6"/>
  <c r="D279" i="6"/>
  <c r="D280" i="6"/>
  <c r="D281" i="6"/>
  <c r="D282" i="6"/>
  <c r="D283" i="6"/>
  <c r="D284" i="6"/>
  <c r="D285" i="6"/>
  <c r="D286" i="6"/>
  <c r="D287" i="6"/>
  <c r="D288" i="6"/>
  <c r="D289" i="6"/>
  <c r="D290" i="6"/>
  <c r="D291" i="6"/>
  <c r="D292" i="6"/>
  <c r="D293" i="6"/>
  <c r="D294" i="6"/>
  <c r="D295" i="6"/>
  <c r="D296" i="6"/>
  <c r="D297" i="6"/>
  <c r="D298" i="6"/>
  <c r="D299" i="6"/>
  <c r="D300" i="6"/>
  <c r="D301" i="6"/>
  <c r="D302" i="6"/>
  <c r="D303" i="6"/>
  <c r="D304" i="6"/>
  <c r="D305" i="6"/>
  <c r="D306" i="6"/>
  <c r="D307" i="6"/>
  <c r="D308" i="6"/>
  <c r="D309" i="6"/>
  <c r="D310" i="6"/>
  <c r="D311" i="6"/>
  <c r="D312" i="6"/>
  <c r="D313" i="6"/>
  <c r="D314" i="6"/>
  <c r="D315" i="6"/>
  <c r="D316" i="6"/>
  <c r="D317" i="6"/>
  <c r="D318" i="6"/>
  <c r="D319" i="6"/>
  <c r="D320" i="6"/>
  <c r="D321" i="6"/>
  <c r="D322" i="6"/>
  <c r="D323" i="6"/>
  <c r="D324" i="6"/>
  <c r="D325" i="6"/>
  <c r="D326" i="6"/>
  <c r="D327" i="6"/>
  <c r="D328" i="6"/>
  <c r="D329" i="6"/>
  <c r="D330" i="6"/>
  <c r="D331" i="6"/>
  <c r="D332" i="6"/>
  <c r="D333" i="6"/>
  <c r="D334" i="6"/>
  <c r="D335" i="6"/>
  <c r="D336" i="6"/>
  <c r="D337" i="6"/>
  <c r="D338" i="6"/>
  <c r="D339" i="6"/>
  <c r="D340" i="6"/>
  <c r="D341" i="6"/>
  <c r="D342" i="6"/>
  <c r="D343" i="6"/>
  <c r="D344" i="6"/>
  <c r="D345" i="6"/>
  <c r="D346" i="6"/>
  <c r="D347" i="6"/>
  <c r="D348" i="6"/>
  <c r="D349" i="6"/>
  <c r="D350" i="6"/>
  <c r="D351" i="6"/>
  <c r="D352" i="6"/>
  <c r="D353" i="6"/>
  <c r="D354" i="6"/>
  <c r="D355" i="6"/>
  <c r="D356" i="6"/>
  <c r="D357" i="6"/>
  <c r="D358" i="6"/>
  <c r="D359" i="6"/>
  <c r="D360" i="6"/>
  <c r="D361" i="6"/>
  <c r="D362" i="6"/>
  <c r="D363" i="6"/>
  <c r="D364" i="6"/>
  <c r="D365" i="6"/>
  <c r="D366" i="6"/>
  <c r="D367" i="6"/>
  <c r="D368" i="6"/>
  <c r="D369" i="6"/>
  <c r="D370" i="6"/>
  <c r="D371" i="6"/>
  <c r="D372" i="6"/>
  <c r="D373" i="6"/>
  <c r="D374" i="6"/>
  <c r="D375" i="6"/>
  <c r="D376" i="6"/>
  <c r="D377" i="6"/>
  <c r="D378" i="6"/>
  <c r="D379" i="6"/>
  <c r="D380" i="6"/>
  <c r="D381" i="6"/>
  <c r="D382" i="6"/>
  <c r="D383" i="6"/>
  <c r="D384" i="6"/>
  <c r="D385" i="6"/>
  <c r="D386" i="6"/>
  <c r="D387" i="6"/>
  <c r="D388" i="6"/>
  <c r="D389" i="6"/>
  <c r="D390" i="6"/>
  <c r="D391" i="6"/>
  <c r="D392" i="6"/>
  <c r="D393" i="6"/>
  <c r="D394" i="6"/>
  <c r="D395" i="6"/>
  <c r="D396" i="6"/>
  <c r="D397" i="6"/>
  <c r="D398" i="6"/>
  <c r="D399" i="6"/>
  <c r="D400" i="6"/>
  <c r="D401" i="6"/>
  <c r="D402" i="6"/>
  <c r="D403" i="6"/>
  <c r="D404" i="6"/>
  <c r="D405" i="6"/>
  <c r="D406" i="6"/>
  <c r="D2" i="6"/>
  <c r="M349" i="6" a="1"/>
  <c r="M349" i="6" s="1"/>
  <c r="M348" i="6" a="1"/>
  <c r="M348" i="6" s="1"/>
  <c r="M341" i="6" a="1"/>
  <c r="M341" i="6" s="1"/>
  <c r="M336" i="6" a="1"/>
  <c r="M336" i="6" s="1"/>
  <c r="M324" i="6" a="1"/>
  <c r="M324" i="6" s="1"/>
  <c r="M317" i="6" a="1"/>
  <c r="M317" i="6" s="1"/>
  <c r="M313" i="6" a="1"/>
  <c r="M313" i="6" s="1"/>
  <c r="M312" i="6" a="1"/>
  <c r="M312" i="6" s="1"/>
  <c r="M305" i="6" a="1"/>
  <c r="M305" i="6" s="1"/>
  <c r="M301" i="6" a="1"/>
  <c r="M301" i="6" s="1"/>
  <c r="M244" i="6" a="1"/>
  <c r="M244" i="6" s="1"/>
  <c r="M243" i="6" a="1"/>
  <c r="M243" i="6" s="1"/>
  <c r="M406" i="6" s="1" a="1"/>
  <c r="M406" i="6" s="1"/>
  <c r="M242" i="6" a="1"/>
  <c r="M242" i="6" s="1"/>
  <c r="M405" i="6" s="1" a="1"/>
  <c r="M405" i="6" s="1"/>
  <c r="M241" i="6" a="1"/>
  <c r="M241" i="6" s="1"/>
  <c r="M240" i="6" a="1"/>
  <c r="M240" i="6" s="1"/>
  <c r="M404" i="6" s="1" a="1"/>
  <c r="M404" i="6" s="1"/>
  <c r="M239" i="6" a="1"/>
  <c r="M239" i="6" s="1"/>
  <c r="M403" i="6" s="1" a="1"/>
  <c r="M403" i="6" s="1"/>
  <c r="M238" i="6" a="1"/>
  <c r="M238" i="6" s="1"/>
  <c r="M237" i="6" a="1"/>
  <c r="M237" i="6" s="1"/>
  <c r="M402" i="6" s="1" a="1"/>
  <c r="M402" i="6" s="1"/>
  <c r="M236" i="6" a="1"/>
  <c r="M236" i="6" s="1"/>
  <c r="M401" i="6" s="1" a="1"/>
  <c r="M401" i="6" s="1"/>
  <c r="M235" i="6" a="1"/>
  <c r="M235" i="6" s="1"/>
  <c r="M234" i="6" a="1"/>
  <c r="M234" i="6" s="1"/>
  <c r="M400" i="6" s="1" a="1"/>
  <c r="M400" i="6" s="1"/>
  <c r="M233" i="6" a="1"/>
  <c r="M233" i="6" s="1"/>
  <c r="M399" i="6" s="1" a="1"/>
  <c r="M399" i="6" s="1"/>
  <c r="M232" i="6" a="1"/>
  <c r="M232" i="6" s="1"/>
  <c r="M231" i="6" a="1"/>
  <c r="M231" i="6" s="1"/>
  <c r="M398" i="6" s="1" a="1"/>
  <c r="M398" i="6" s="1"/>
  <c r="M230" i="6" a="1"/>
  <c r="M230" i="6" s="1"/>
  <c r="M397" i="6" s="1" a="1"/>
  <c r="M397" i="6" s="1"/>
  <c r="M229" i="6" a="1"/>
  <c r="M229" i="6" s="1"/>
  <c r="M228" i="6" a="1"/>
  <c r="M228" i="6" s="1"/>
  <c r="M396" i="6" s="1" a="1"/>
  <c r="M396" i="6" s="1"/>
  <c r="M227" i="6" a="1"/>
  <c r="M227" i="6" s="1"/>
  <c r="M395" i="6" s="1" a="1"/>
  <c r="M395" i="6" s="1"/>
  <c r="M226" i="6" a="1"/>
  <c r="M226" i="6" s="1"/>
  <c r="M225" i="6" a="1"/>
  <c r="M225" i="6" s="1"/>
  <c r="M394" i="6" s="1" a="1"/>
  <c r="M394" i="6" s="1"/>
  <c r="M224" i="6" a="1"/>
  <c r="M224" i="6" s="1"/>
  <c r="M393" i="6" s="1" a="1"/>
  <c r="M393" i="6" s="1"/>
  <c r="M223" i="6" a="1"/>
  <c r="M223" i="6" s="1"/>
  <c r="M222" i="6" a="1"/>
  <c r="M222" i="6" s="1"/>
  <c r="M392" i="6" s="1" a="1"/>
  <c r="M392" i="6" s="1"/>
  <c r="M221" i="6" a="1"/>
  <c r="M221" i="6" s="1"/>
  <c r="M391" i="6" s="1" a="1"/>
  <c r="M391" i="6" s="1"/>
  <c r="M220" i="6" a="1"/>
  <c r="M220" i="6" s="1"/>
  <c r="M219" i="6" a="1"/>
  <c r="M219" i="6" s="1"/>
  <c r="M390" i="6" s="1" a="1"/>
  <c r="M390" i="6" s="1"/>
  <c r="M218" i="6" a="1"/>
  <c r="M218" i="6" s="1"/>
  <c r="M389" i="6" s="1" a="1"/>
  <c r="M389" i="6" s="1"/>
  <c r="M217" i="6" a="1"/>
  <c r="M217" i="6" s="1"/>
  <c r="M216" i="6" a="1"/>
  <c r="M216" i="6" s="1"/>
  <c r="M215" i="6" a="1"/>
  <c r="M215" i="6" s="1"/>
  <c r="M387" i="6" s="1" a="1"/>
  <c r="M387" i="6" s="1"/>
  <c r="M214" i="6"/>
  <c r="M214" i="6" a="1"/>
  <c r="M213" i="6" a="1"/>
  <c r="M213" i="6" s="1"/>
  <c r="M386" i="6" s="1" a="1"/>
  <c r="M386" i="6" s="1"/>
  <c r="M212" i="6" a="1"/>
  <c r="M212" i="6" s="1"/>
  <c r="M385" i="6" s="1" a="1"/>
  <c r="M385" i="6" s="1"/>
  <c r="M211" i="6" a="1"/>
  <c r="M211" i="6" s="1"/>
  <c r="M210" i="6" a="1"/>
  <c r="M210" i="6" s="1"/>
  <c r="M384" i="6" s="1" a="1"/>
  <c r="M384" i="6" s="1"/>
  <c r="M209" i="6" a="1"/>
  <c r="M209" i="6" s="1"/>
  <c r="M383" i="6" s="1" a="1"/>
  <c r="M383" i="6" s="1"/>
  <c r="M208" i="6" a="1"/>
  <c r="M208" i="6" s="1"/>
  <c r="M207" i="6" a="1"/>
  <c r="M207" i="6" s="1"/>
  <c r="M382" i="6" s="1" a="1"/>
  <c r="M382" i="6" s="1"/>
  <c r="M206" i="6" a="1"/>
  <c r="M206" i="6" s="1"/>
  <c r="M381" i="6" s="1" a="1"/>
  <c r="M381" i="6" s="1"/>
  <c r="M205" i="6" a="1"/>
  <c r="M205" i="6" s="1"/>
  <c r="M204" i="6" a="1"/>
  <c r="M204" i="6" s="1"/>
  <c r="M203" i="6" a="1"/>
  <c r="M203" i="6" s="1"/>
  <c r="M379" i="6" s="1" a="1"/>
  <c r="M379" i="6" s="1"/>
  <c r="M202" i="6" a="1"/>
  <c r="M202" i="6" s="1"/>
  <c r="M201" i="6" a="1"/>
  <c r="M201" i="6" s="1"/>
  <c r="M378" i="6" s="1" a="1"/>
  <c r="M378" i="6" s="1"/>
  <c r="M200" i="6" a="1"/>
  <c r="M200" i="6" s="1"/>
  <c r="M377" i="6" s="1" a="1"/>
  <c r="M377" i="6" s="1"/>
  <c r="M199" i="6" a="1"/>
  <c r="M199" i="6" s="1"/>
  <c r="M198" i="6"/>
  <c r="M376" i="6" s="1" a="1"/>
  <c r="M376" i="6" s="1"/>
  <c r="M198" i="6" a="1"/>
  <c r="M197" i="6" a="1"/>
  <c r="M197" i="6" s="1"/>
  <c r="M375" i="6" s="1" a="1"/>
  <c r="M375" i="6" s="1"/>
  <c r="M196" i="6" a="1"/>
  <c r="M196" i="6" s="1"/>
  <c r="M195" i="6" a="1"/>
  <c r="M195" i="6" s="1"/>
  <c r="M374" i="6" s="1" a="1"/>
  <c r="M374" i="6" s="1"/>
  <c r="M194" i="6" a="1"/>
  <c r="M194" i="6" s="1"/>
  <c r="M373" i="6" s="1" a="1"/>
  <c r="M373" i="6" s="1"/>
  <c r="M193" i="6" a="1"/>
  <c r="M193" i="6" s="1"/>
  <c r="M192" i="6" a="1"/>
  <c r="M192" i="6" s="1"/>
  <c r="M372" i="6" s="1" a="1"/>
  <c r="M372" i="6" s="1"/>
  <c r="M191" i="6" a="1"/>
  <c r="M191" i="6" s="1"/>
  <c r="M371" i="6" s="1" a="1"/>
  <c r="M371" i="6" s="1"/>
  <c r="M190" i="6" a="1"/>
  <c r="M190" i="6" s="1"/>
  <c r="M189" i="6" a="1"/>
  <c r="M189" i="6" s="1"/>
  <c r="M370" i="6" s="1" a="1"/>
  <c r="M370" i="6" s="1"/>
  <c r="M188" i="6" a="1"/>
  <c r="M188" i="6" s="1"/>
  <c r="M369" i="6" s="1" a="1"/>
  <c r="M369" i="6" s="1"/>
  <c r="M187" i="6" a="1"/>
  <c r="M187" i="6" s="1"/>
  <c r="M186" i="6" a="1"/>
  <c r="M186" i="6" s="1"/>
  <c r="M368" i="6" s="1" a="1"/>
  <c r="M368" i="6" s="1"/>
  <c r="M185" i="6" a="1"/>
  <c r="M185" i="6" s="1"/>
  <c r="M367" i="6" s="1" a="1"/>
  <c r="M367" i="6" s="1"/>
  <c r="M184" i="6" a="1"/>
  <c r="M184" i="6" s="1"/>
  <c r="M183" i="6" a="1"/>
  <c r="M183" i="6" s="1"/>
  <c r="M366" i="6" s="1" a="1"/>
  <c r="M366" i="6" s="1"/>
  <c r="M182" i="6" a="1"/>
  <c r="M182" i="6" s="1"/>
  <c r="M365" i="6" s="1" a="1"/>
  <c r="M365" i="6" s="1"/>
  <c r="M181" i="6" a="1"/>
  <c r="M181" i="6" s="1"/>
  <c r="M180" i="6" a="1"/>
  <c r="M180" i="6" s="1"/>
  <c r="M364" i="6" s="1" a="1"/>
  <c r="M364" i="6" s="1"/>
  <c r="M179" i="6" a="1"/>
  <c r="M179" i="6" s="1"/>
  <c r="M363" i="6" s="1" a="1"/>
  <c r="M363" i="6" s="1"/>
  <c r="M178" i="6" a="1"/>
  <c r="M178" i="6" s="1"/>
  <c r="M177" i="6" a="1"/>
  <c r="M177" i="6" s="1"/>
  <c r="M362" i="6" s="1" a="1"/>
  <c r="M362" i="6" s="1"/>
  <c r="M176" i="6" a="1"/>
  <c r="M176" i="6" s="1"/>
  <c r="M361" i="6" s="1" a="1"/>
  <c r="M361" i="6" s="1"/>
  <c r="M175" i="6" a="1"/>
  <c r="M175" i="6" s="1"/>
  <c r="M174" i="6" a="1"/>
  <c r="M174" i="6" s="1"/>
  <c r="M360" i="6" s="1" a="1"/>
  <c r="M360" i="6" s="1"/>
  <c r="M173" i="6"/>
  <c r="M359" i="6" s="1" a="1"/>
  <c r="M359" i="6" s="1"/>
  <c r="M173" i="6" a="1"/>
  <c r="M172" i="6" a="1"/>
  <c r="M172" i="6" s="1"/>
  <c r="M171" i="6" a="1"/>
  <c r="M171" i="6" s="1"/>
  <c r="M358" i="6" s="1" a="1"/>
  <c r="M358" i="6" s="1"/>
  <c r="M170" i="6" a="1"/>
  <c r="M170" i="6" s="1"/>
  <c r="M357" i="6" s="1" a="1"/>
  <c r="M357" i="6" s="1"/>
  <c r="M169" i="6" a="1"/>
  <c r="M169" i="6" s="1"/>
  <c r="M168" i="6" a="1"/>
  <c r="M168" i="6" s="1"/>
  <c r="M356" i="6" s="1" a="1"/>
  <c r="M356" i="6" s="1"/>
  <c r="M167" i="6" a="1"/>
  <c r="M167" i="6" s="1"/>
  <c r="M355" i="6" s="1" a="1"/>
  <c r="M355" i="6" s="1"/>
  <c r="M166" i="6" a="1"/>
  <c r="M166" i="6" s="1"/>
  <c r="M165" i="6" a="1"/>
  <c r="M165" i="6" s="1"/>
  <c r="M164" i="6" a="1"/>
  <c r="M164" i="6" s="1"/>
  <c r="M353" i="6" s="1" a="1"/>
  <c r="M353" i="6" s="1"/>
  <c r="M163" i="6" a="1"/>
  <c r="M163" i="6" s="1"/>
  <c r="M162" i="6" a="1"/>
  <c r="M162" i="6" s="1"/>
  <c r="M352" i="6" s="1" a="1"/>
  <c r="M352" i="6" s="1"/>
  <c r="M161" i="6" a="1"/>
  <c r="M161" i="6" s="1"/>
  <c r="M351" i="6" s="1" a="1"/>
  <c r="M351" i="6" s="1"/>
  <c r="M160" i="6" a="1"/>
  <c r="M160" i="6" s="1"/>
  <c r="M159" i="6" a="1"/>
  <c r="M159" i="6" s="1"/>
  <c r="M350" i="6" s="1" a="1"/>
  <c r="M350" i="6" s="1"/>
  <c r="M158" i="6" a="1"/>
  <c r="M158" i="6" s="1"/>
  <c r="M157" i="6" a="1"/>
  <c r="M157" i="6" s="1"/>
  <c r="M156" i="6" a="1"/>
  <c r="M156" i="6" s="1"/>
  <c r="M155" i="6" a="1"/>
  <c r="M155" i="6" s="1"/>
  <c r="M347" i="6" s="1" a="1"/>
  <c r="M347" i="6" s="1"/>
  <c r="M154" i="6" a="1"/>
  <c r="M154" i="6" s="1"/>
  <c r="M153" i="6" a="1"/>
  <c r="M153" i="6" s="1"/>
  <c r="M346" i="6" s="1" a="1"/>
  <c r="M346" i="6" s="1"/>
  <c r="M152" i="6" a="1"/>
  <c r="M152" i="6" s="1"/>
  <c r="M345" i="6" s="1" a="1"/>
  <c r="M345" i="6" s="1"/>
  <c r="M151" i="6" a="1"/>
  <c r="M151" i="6" s="1"/>
  <c r="M150" i="6" a="1"/>
  <c r="M150" i="6" s="1"/>
  <c r="M344" i="6" s="1" a="1"/>
  <c r="M344" i="6" s="1"/>
  <c r="M149" i="6" a="1"/>
  <c r="M149" i="6" s="1"/>
  <c r="M343" i="6" s="1" a="1"/>
  <c r="M343" i="6" s="1"/>
  <c r="M148" i="6" a="1"/>
  <c r="M148" i="6" s="1"/>
  <c r="M147" i="6" a="1"/>
  <c r="M147" i="6" s="1"/>
  <c r="M342" i="6" s="1" a="1"/>
  <c r="M342" i="6" s="1"/>
  <c r="M146" i="6" a="1"/>
  <c r="M146" i="6" s="1"/>
  <c r="M145" i="6" a="1"/>
  <c r="M145" i="6" s="1"/>
  <c r="M144" i="6" a="1"/>
  <c r="M144" i="6" s="1"/>
  <c r="M340" i="6" s="1" a="1"/>
  <c r="M340" i="6" s="1"/>
  <c r="M143" i="6" a="1"/>
  <c r="M143" i="6" s="1"/>
  <c r="M339" i="6" s="1" a="1"/>
  <c r="M339" i="6" s="1"/>
  <c r="M142" i="6" a="1"/>
  <c r="M142" i="6" s="1"/>
  <c r="M141" i="6" a="1"/>
  <c r="M141" i="6" s="1"/>
  <c r="M338" i="6" s="1" a="1"/>
  <c r="M338" i="6" s="1"/>
  <c r="M140" i="6" a="1"/>
  <c r="M140" i="6" s="1"/>
  <c r="M337" i="6" s="1" a="1"/>
  <c r="M337" i="6" s="1"/>
  <c r="M139" i="6" a="1"/>
  <c r="M139" i="6" s="1"/>
  <c r="M138" i="6" a="1"/>
  <c r="M138" i="6" s="1"/>
  <c r="M137" i="6" a="1"/>
  <c r="M137" i="6" s="1"/>
  <c r="M335" i="6" s="1" a="1"/>
  <c r="M335" i="6" s="1"/>
  <c r="M136" i="6" a="1"/>
  <c r="M136" i="6" s="1"/>
  <c r="M135" i="6" a="1"/>
  <c r="M135" i="6" s="1"/>
  <c r="M334" i="6" s="1" a="1"/>
  <c r="M334" i="6" s="1"/>
  <c r="M134" i="6" a="1"/>
  <c r="M134" i="6" s="1"/>
  <c r="M333" i="6" s="1" a="1"/>
  <c r="M333" i="6" s="1"/>
  <c r="M133" i="6" a="1"/>
  <c r="M133" i="6" s="1"/>
  <c r="M132" i="6" a="1"/>
  <c r="M132" i="6" s="1"/>
  <c r="M332" i="6" s="1" a="1"/>
  <c r="M332" i="6" s="1"/>
  <c r="M131" i="6" a="1"/>
  <c r="M131" i="6" s="1"/>
  <c r="M331" i="6" s="1" a="1"/>
  <c r="M331" i="6" s="1"/>
  <c r="M130" i="6" a="1"/>
  <c r="M130" i="6" s="1"/>
  <c r="M129" i="6" a="1"/>
  <c r="M129" i="6" s="1"/>
  <c r="M330" i="6" s="1" a="1"/>
  <c r="M330" i="6" s="1"/>
  <c r="M128" i="6"/>
  <c r="M302" i="6" s="1" a="1"/>
  <c r="M302" i="6" s="1"/>
  <c r="M128" i="6" a="1"/>
  <c r="M127" i="6" a="1"/>
  <c r="M127" i="6" s="1"/>
  <c r="M126" i="6" a="1"/>
  <c r="M126" i="6" s="1"/>
  <c r="M328" i="6" s="1" a="1"/>
  <c r="M328" i="6" s="1"/>
  <c r="M125" i="6" a="1"/>
  <c r="M125" i="6" s="1"/>
  <c r="M327" i="6" s="1" a="1"/>
  <c r="M327" i="6" s="1"/>
  <c r="M124" i="6" a="1"/>
  <c r="M124" i="6" s="1"/>
  <c r="M123" i="6" a="1"/>
  <c r="M123" i="6" s="1"/>
  <c r="M326" i="6" s="1" a="1"/>
  <c r="M326" i="6" s="1"/>
  <c r="M122" i="6" a="1"/>
  <c r="M122" i="6" s="1"/>
  <c r="M325" i="6" s="1" a="1"/>
  <c r="M325" i="6" s="1"/>
  <c r="M121" i="6" a="1"/>
  <c r="M121" i="6" s="1"/>
  <c r="M120" i="6" a="1"/>
  <c r="M120" i="6" s="1"/>
  <c r="M119" i="6" a="1"/>
  <c r="M119" i="6" s="1"/>
  <c r="M323" i="6" s="1" a="1"/>
  <c r="M323" i="6" s="1"/>
  <c r="M118" i="6" a="1"/>
  <c r="M118" i="6" s="1"/>
  <c r="M117" i="6" a="1"/>
  <c r="M117" i="6" s="1"/>
  <c r="M322" i="6" s="1" a="1"/>
  <c r="M322" i="6" s="1"/>
  <c r="M116" i="6" a="1"/>
  <c r="M116" i="6" s="1"/>
  <c r="M321" i="6" s="1" a="1"/>
  <c r="M321" i="6" s="1"/>
  <c r="M115" i="6" a="1"/>
  <c r="M115" i="6" s="1"/>
  <c r="M114" i="6" a="1"/>
  <c r="M114" i="6" s="1"/>
  <c r="M320" i="6" s="1" a="1"/>
  <c r="M320" i="6" s="1"/>
  <c r="M113" i="6" a="1"/>
  <c r="M113" i="6" s="1"/>
  <c r="M319" i="6" s="1" a="1"/>
  <c r="M319" i="6" s="1"/>
  <c r="M112" i="6" a="1"/>
  <c r="M112" i="6" s="1"/>
  <c r="M111" i="6" a="1"/>
  <c r="M111" i="6" s="1"/>
  <c r="M110" i="6" a="1"/>
  <c r="M110" i="6" s="1"/>
  <c r="M109" i="6" a="1"/>
  <c r="M109" i="6" s="1"/>
  <c r="M108" i="6" a="1"/>
  <c r="M108" i="6" s="1"/>
  <c r="M316" i="6" s="1" a="1"/>
  <c r="M316" i="6" s="1"/>
  <c r="M107" i="6" a="1"/>
  <c r="M107" i="6" s="1"/>
  <c r="M315" i="6" s="1" a="1"/>
  <c r="M315" i="6" s="1"/>
  <c r="M106" i="6" a="1"/>
  <c r="M106" i="6" s="1"/>
  <c r="M105" i="6" a="1"/>
  <c r="M105" i="6" s="1"/>
  <c r="M314" i="6" s="1" a="1"/>
  <c r="M314" i="6" s="1"/>
  <c r="M104" i="6" a="1"/>
  <c r="M104" i="6" s="1"/>
  <c r="M103" i="6" a="1"/>
  <c r="M103" i="6" s="1"/>
  <c r="M102" i="6" a="1"/>
  <c r="M102" i="6" s="1"/>
  <c r="M101" i="6" a="1"/>
  <c r="M101" i="6" s="1"/>
  <c r="M311" i="6" s="1" a="1"/>
  <c r="M311" i="6" s="1"/>
  <c r="M100" i="6" a="1"/>
  <c r="M100" i="6" s="1"/>
  <c r="M99" i="6" a="1"/>
  <c r="M99" i="6" s="1"/>
  <c r="M310" i="6" s="1" a="1"/>
  <c r="M310" i="6" s="1"/>
  <c r="M98" i="6" a="1"/>
  <c r="M98" i="6" s="1"/>
  <c r="M309" i="6" s="1" a="1"/>
  <c r="M309" i="6" s="1"/>
  <c r="M97" i="6" a="1"/>
  <c r="M97" i="6" s="1"/>
  <c r="M96" i="6" a="1"/>
  <c r="M96" i="6" s="1"/>
  <c r="M308" i="6" s="1" a="1"/>
  <c r="M308" i="6" s="1"/>
  <c r="M95" i="6" a="1"/>
  <c r="M95" i="6" s="1"/>
  <c r="M307" i="6" s="1" a="1"/>
  <c r="M307" i="6" s="1"/>
  <c r="M94" i="6"/>
  <c r="M94" i="6" a="1"/>
  <c r="M93" i="6" a="1"/>
  <c r="M93" i="6" s="1"/>
  <c r="M306" i="6" s="1" a="1"/>
  <c r="M306" i="6" s="1"/>
  <c r="M92" i="6" a="1"/>
  <c r="M92" i="6" s="1"/>
  <c r="M91" i="6" a="1"/>
  <c r="M91" i="6" s="1"/>
  <c r="M90" i="6" a="1"/>
  <c r="M90" i="6" s="1"/>
  <c r="M304" i="6" s="1" a="1"/>
  <c r="M304" i="6" s="1"/>
  <c r="M89" i="6" a="1"/>
  <c r="M89" i="6" s="1"/>
  <c r="M303" i="6" s="1" a="1"/>
  <c r="M303" i="6" s="1"/>
  <c r="M88" i="6" a="1"/>
  <c r="M88" i="6" s="1"/>
  <c r="M87" i="6" a="1"/>
  <c r="M87" i="6" s="1"/>
  <c r="M86" i="6" a="1"/>
  <c r="M86" i="6" s="1"/>
  <c r="M85" i="6" a="1"/>
  <c r="M85" i="6" s="1"/>
  <c r="M84" i="6" a="1"/>
  <c r="M84" i="6" s="1"/>
  <c r="M300" i="6" s="1" a="1"/>
  <c r="M300" i="6" s="1"/>
  <c r="M83" i="6" a="1"/>
  <c r="M83" i="6" s="1"/>
  <c r="M299" i="6" s="1" a="1"/>
  <c r="M299" i="6" s="1"/>
  <c r="M3" i="6" a="1"/>
  <c r="M3" i="6" s="1"/>
  <c r="M246" i="6" s="1" a="1"/>
  <c r="M246" i="6" s="1"/>
  <c r="M4" i="6" a="1"/>
  <c r="M4" i="6" s="1"/>
  <c r="M5" i="6" a="1"/>
  <c r="M5" i="6" s="1"/>
  <c r="M247" i="6" s="1" a="1"/>
  <c r="M247" i="6" s="1"/>
  <c r="M6" i="6" a="1"/>
  <c r="M6" i="6" s="1"/>
  <c r="M248" i="6" s="1" a="1"/>
  <c r="M248" i="6" s="1"/>
  <c r="M7" i="6" a="1"/>
  <c r="M7" i="6" s="1"/>
  <c r="M8" i="6" a="1"/>
  <c r="M8" i="6" s="1"/>
  <c r="M249" i="6" s="1" a="1"/>
  <c r="M249" i="6" s="1"/>
  <c r="M9" i="6" a="1"/>
  <c r="M9" i="6" s="1"/>
  <c r="M250" i="6" s="1" a="1"/>
  <c r="M250" i="6" s="1"/>
  <c r="M10" i="6" a="1"/>
  <c r="M10" i="6" s="1"/>
  <c r="M11" i="6" a="1"/>
  <c r="M11" i="6" s="1"/>
  <c r="M251" i="6" s="1" a="1"/>
  <c r="M251" i="6" s="1"/>
  <c r="M12" i="6" a="1"/>
  <c r="M12" i="6" s="1"/>
  <c r="M252" i="6" s="1" a="1"/>
  <c r="M252" i="6" s="1"/>
  <c r="M13" i="6" a="1"/>
  <c r="M13" i="6" s="1"/>
  <c r="M14" i="6" a="1"/>
  <c r="M14" i="6" s="1"/>
  <c r="M253" i="6" s="1" a="1"/>
  <c r="M253" i="6" s="1"/>
  <c r="M15" i="6" a="1"/>
  <c r="M15" i="6" s="1"/>
  <c r="M254" i="6" s="1" a="1"/>
  <c r="M254" i="6" s="1"/>
  <c r="M16" i="6" a="1"/>
  <c r="M16" i="6" s="1"/>
  <c r="M17" i="6" a="1"/>
  <c r="M17" i="6" s="1"/>
  <c r="M255" i="6" s="1" a="1"/>
  <c r="M255" i="6" s="1"/>
  <c r="M18" i="6" a="1"/>
  <c r="M18" i="6" s="1"/>
  <c r="M256" i="6" s="1" a="1"/>
  <c r="M256" i="6" s="1"/>
  <c r="M19" i="6" a="1"/>
  <c r="M19" i="6" s="1"/>
  <c r="M20" i="6" a="1"/>
  <c r="M20" i="6" s="1"/>
  <c r="M257" i="6" s="1" a="1"/>
  <c r="M257" i="6" s="1"/>
  <c r="M21" i="6" a="1"/>
  <c r="M21" i="6" s="1"/>
  <c r="M258" i="6" s="1" a="1"/>
  <c r="M258" i="6" s="1"/>
  <c r="M22" i="6" a="1"/>
  <c r="M22" i="6" s="1"/>
  <c r="M23" i="6" a="1"/>
  <c r="M23" i="6" s="1"/>
  <c r="M259" i="6" s="1" a="1"/>
  <c r="M259" i="6" s="1"/>
  <c r="M24" i="6" a="1"/>
  <c r="M24" i="6" s="1"/>
  <c r="M260" i="6" s="1" a="1"/>
  <c r="M260" i="6" s="1"/>
  <c r="M25" i="6" a="1"/>
  <c r="M25" i="6" s="1"/>
  <c r="M26" i="6" a="1"/>
  <c r="M26" i="6"/>
  <c r="M261" i="6" s="1" a="1"/>
  <c r="M261" i="6" s="1"/>
  <c r="M27" i="6" a="1"/>
  <c r="M27" i="6" s="1"/>
  <c r="M262" i="6" s="1" a="1"/>
  <c r="M262" i="6" s="1"/>
  <c r="M28" i="6" a="1"/>
  <c r="M28" i="6" s="1"/>
  <c r="M29" i="6" a="1"/>
  <c r="M29" i="6" s="1"/>
  <c r="M263" i="6" s="1" a="1"/>
  <c r="M263" i="6" s="1"/>
  <c r="M30" i="6" a="1"/>
  <c r="M30" i="6" s="1"/>
  <c r="M264" i="6" s="1" a="1"/>
  <c r="M264" i="6" s="1"/>
  <c r="M31" i="6" a="1"/>
  <c r="M31" i="6" s="1"/>
  <c r="M32" i="6" a="1"/>
  <c r="M32" i="6" s="1"/>
  <c r="M265" i="6" s="1" a="1"/>
  <c r="M265" i="6" s="1"/>
  <c r="M33" i="6" a="1"/>
  <c r="M33" i="6" s="1"/>
  <c r="M34" i="6" a="1"/>
  <c r="M34" i="6" s="1"/>
  <c r="M35" i="6" a="1"/>
  <c r="M35" i="6" s="1"/>
  <c r="M267" i="6" s="1" a="1"/>
  <c r="M267" i="6" s="1"/>
  <c r="M36" i="6" a="1"/>
  <c r="M36" i="6" s="1"/>
  <c r="M268" i="6" s="1" a="1"/>
  <c r="M268" i="6" s="1"/>
  <c r="M37" i="6" a="1"/>
  <c r="M37" i="6" s="1"/>
  <c r="M38" i="6" a="1"/>
  <c r="M38" i="6" s="1"/>
  <c r="M269" i="6" s="1" a="1"/>
  <c r="M269" i="6" s="1"/>
  <c r="M39" i="6" a="1"/>
  <c r="M39" i="6" s="1"/>
  <c r="M270" i="6" s="1" a="1"/>
  <c r="M270" i="6" s="1"/>
  <c r="M40" i="6" a="1"/>
  <c r="M40" i="6" s="1"/>
  <c r="M41" i="6" a="1"/>
  <c r="M41" i="6" s="1"/>
  <c r="M271" i="6" s="1" a="1"/>
  <c r="M271" i="6" s="1"/>
  <c r="M42" i="6" a="1"/>
  <c r="M42" i="6" s="1"/>
  <c r="M272" i="6" s="1" a="1"/>
  <c r="M272" i="6" s="1"/>
  <c r="M43" i="6" a="1"/>
  <c r="M43" i="6" s="1"/>
  <c r="M44" i="6" a="1"/>
  <c r="M44" i="6" s="1"/>
  <c r="M273" i="6" s="1" a="1"/>
  <c r="M273" i="6" s="1"/>
  <c r="M45" i="6" a="1"/>
  <c r="M45" i="6" s="1"/>
  <c r="M274" i="6" s="1" a="1"/>
  <c r="M274" i="6" s="1"/>
  <c r="M46" i="6" a="1"/>
  <c r="M46" i="6" s="1"/>
  <c r="M47" i="6" a="1"/>
  <c r="M47" i="6" s="1"/>
  <c r="M275" i="6" s="1" a="1"/>
  <c r="M275" i="6" s="1"/>
  <c r="M48" i="6" a="1"/>
  <c r="M48" i="6" s="1"/>
  <c r="M276" i="6" s="1" a="1"/>
  <c r="M276" i="6" s="1"/>
  <c r="M49" i="6" a="1"/>
  <c r="M49" i="6" s="1"/>
  <c r="M50" i="6" a="1"/>
  <c r="M50" i="6" s="1"/>
  <c r="M277" i="6" s="1" a="1"/>
  <c r="M277" i="6" s="1"/>
  <c r="M51" i="6" a="1"/>
  <c r="M51" i="6" s="1"/>
  <c r="M278" i="6" s="1" a="1"/>
  <c r="M278" i="6" s="1"/>
  <c r="M52" i="6" a="1"/>
  <c r="M52" i="6" s="1"/>
  <c r="M53" i="6" a="1"/>
  <c r="M53" i="6" s="1"/>
  <c r="M279" i="6" s="1" a="1"/>
  <c r="M279" i="6" s="1"/>
  <c r="M54" i="6" a="1"/>
  <c r="M54" i="6" s="1"/>
  <c r="M280" i="6" s="1" a="1"/>
  <c r="M280" i="6" s="1"/>
  <c r="M55" i="6" a="1"/>
  <c r="M55" i="6" s="1"/>
  <c r="M56" i="6" a="1"/>
  <c r="M56" i="6" s="1"/>
  <c r="M281" i="6" s="1" a="1"/>
  <c r="M281" i="6" s="1"/>
  <c r="M57" i="6" a="1"/>
  <c r="M57" i="6" s="1"/>
  <c r="M282" i="6" s="1" a="1"/>
  <c r="M282" i="6" s="1"/>
  <c r="M58" i="6" a="1"/>
  <c r="M58" i="6" s="1"/>
  <c r="M59" i="6" a="1"/>
  <c r="M59" i="6" s="1"/>
  <c r="M283" i="6" s="1" a="1"/>
  <c r="M283" i="6" s="1"/>
  <c r="M60" i="6" a="1"/>
  <c r="M60" i="6" s="1"/>
  <c r="M284" i="6" s="1" a="1"/>
  <c r="M284" i="6" s="1"/>
  <c r="M61" i="6" a="1"/>
  <c r="M61" i="6" s="1"/>
  <c r="M62" i="6" a="1"/>
  <c r="M62" i="6"/>
  <c r="M285" i="6" s="1" a="1"/>
  <c r="M285" i="6" s="1"/>
  <c r="M63" i="6" a="1"/>
  <c r="M63" i="6" s="1"/>
  <c r="M286" i="6" s="1" a="1"/>
  <c r="M286" i="6" s="1"/>
  <c r="M64" i="6" a="1"/>
  <c r="M64" i="6" s="1"/>
  <c r="M65" i="6" a="1"/>
  <c r="M65" i="6" s="1"/>
  <c r="M287" i="6" s="1" a="1"/>
  <c r="M287" i="6" s="1"/>
  <c r="M66" i="6" a="1"/>
  <c r="M66" i="6" s="1"/>
  <c r="M288" i="6" s="1" a="1"/>
  <c r="M288" i="6" s="1"/>
  <c r="M67" i="6" a="1"/>
  <c r="M67" i="6" s="1"/>
  <c r="M68" i="6" a="1"/>
  <c r="M68" i="6" s="1"/>
  <c r="M289" i="6" s="1" a="1"/>
  <c r="M289" i="6" s="1"/>
  <c r="M69" i="6" a="1"/>
  <c r="M69" i="6" s="1"/>
  <c r="M290" i="6" s="1" a="1"/>
  <c r="M290" i="6" s="1"/>
  <c r="M70" i="6" a="1"/>
  <c r="M70" i="6" s="1"/>
  <c r="M71" i="6" a="1"/>
  <c r="M71" i="6" s="1"/>
  <c r="M291" i="6" s="1" a="1"/>
  <c r="M291" i="6" s="1"/>
  <c r="M72" i="6" a="1"/>
  <c r="M72" i="6" s="1"/>
  <c r="M292" i="6" s="1" a="1"/>
  <c r="M292" i="6" s="1"/>
  <c r="M73" i="6" a="1"/>
  <c r="M73" i="6" s="1"/>
  <c r="M74" i="6" a="1"/>
  <c r="M74" i="6" s="1"/>
  <c r="M293" i="6" s="1" a="1"/>
  <c r="M293" i="6" s="1"/>
  <c r="M75" i="6" a="1"/>
  <c r="M75" i="6" s="1"/>
  <c r="M294" i="6" s="1" a="1"/>
  <c r="M294" i="6" s="1"/>
  <c r="M76" i="6" a="1"/>
  <c r="M76" i="6" s="1"/>
  <c r="M77" i="6" a="1"/>
  <c r="M77" i="6" s="1"/>
  <c r="M295" i="6" s="1" a="1"/>
  <c r="M295" i="6" s="1"/>
  <c r="M78" i="6" a="1"/>
  <c r="M78" i="6" s="1"/>
  <c r="M296" i="6" s="1" a="1"/>
  <c r="M296" i="6" s="1"/>
  <c r="M79" i="6" a="1"/>
  <c r="M79" i="6" s="1"/>
  <c r="M80" i="6" a="1"/>
  <c r="M80" i="6" s="1"/>
  <c r="M297" i="6" s="1" a="1"/>
  <c r="M297" i="6" s="1"/>
  <c r="M81" i="6" a="1"/>
  <c r="M81" i="6" s="1"/>
  <c r="M298" i="6" s="1" a="1"/>
  <c r="M298" i="6" s="1"/>
  <c r="M82" i="6" a="1"/>
  <c r="M82" i="6" s="1"/>
  <c r="M2" i="6" a="1"/>
  <c r="M2" i="6" s="1"/>
  <c r="M245" i="6" s="1" a="1"/>
  <c r="M245" i="6" s="1"/>
  <c r="D16" i="9"/>
  <c r="E16" i="9"/>
  <c r="D17" i="9"/>
  <c r="E17" i="9"/>
  <c r="D18" i="9"/>
  <c r="E18" i="9"/>
  <c r="C17" i="9"/>
  <c r="C18" i="9"/>
  <c r="C16" i="9"/>
  <c r="M388" i="6" l="1" a="1"/>
  <c r="M388" i="6" s="1"/>
  <c r="M354" i="6" a="1"/>
  <c r="M354" i="6" s="1"/>
  <c r="M266" i="6" a="1"/>
  <c r="M266" i="6" s="1"/>
  <c r="M318" i="6" a="1"/>
  <c r="M318" i="6" s="1"/>
  <c r="M380" i="6" a="1"/>
  <c r="M380" i="6" s="1"/>
  <c r="M329" i="6" a="1"/>
  <c r="M329" i="6" s="1"/>
  <c r="D75" i="10" a="1"/>
  <c r="D75" i="10" s="1"/>
  <c r="D76" i="10" a="1"/>
  <c r="D76" i="10" s="1"/>
  <c r="D77" i="10" a="1"/>
  <c r="D77" i="10"/>
  <c r="D78" i="10" a="1"/>
  <c r="D78" i="10" s="1"/>
  <c r="D79" i="10" a="1"/>
  <c r="D79" i="10" s="1"/>
  <c r="D80" i="10" a="1"/>
  <c r="D80" i="10" s="1"/>
  <c r="D81" i="10" a="1"/>
  <c r="D81" i="10"/>
  <c r="D82" i="10" a="1"/>
  <c r="D82" i="10" s="1"/>
  <c r="D83" i="10" a="1"/>
  <c r="D83" i="10" s="1"/>
  <c r="D84" i="10" a="1"/>
  <c r="D84" i="10" s="1"/>
  <c r="D85" i="10" a="1"/>
  <c r="D85" i="10"/>
  <c r="D86" i="10" a="1"/>
  <c r="D86" i="10" s="1"/>
  <c r="D87" i="10" a="1"/>
  <c r="D87" i="10" s="1"/>
  <c r="D88" i="10" a="1"/>
  <c r="D88" i="10" s="1"/>
  <c r="D89" i="10" a="1"/>
  <c r="D89" i="10"/>
  <c r="D90" i="10" a="1"/>
  <c r="D90" i="10" s="1"/>
  <c r="D91" i="10" a="1"/>
  <c r="D91" i="10" s="1"/>
  <c r="D92" i="10" a="1"/>
  <c r="D92" i="10" s="1"/>
  <c r="D93" i="10" a="1"/>
  <c r="D93" i="10"/>
  <c r="D94" i="10" a="1"/>
  <c r="D94" i="10" s="1"/>
  <c r="D95" i="10" a="1"/>
  <c r="D95" i="10" s="1"/>
  <c r="D96" i="10" a="1"/>
  <c r="D96" i="10" s="1"/>
  <c r="D97" i="10" a="1"/>
  <c r="D97" i="10"/>
  <c r="D98" i="10" a="1"/>
  <c r="D98" i="10" s="1"/>
  <c r="D99" i="10" a="1"/>
  <c r="D99" i="10" s="1"/>
  <c r="D100" i="10" a="1"/>
  <c r="D100" i="10" s="1"/>
  <c r="D101" i="10" a="1"/>
  <c r="D101" i="10"/>
  <c r="D102" i="10" a="1"/>
  <c r="D102" i="10" s="1"/>
  <c r="D103" i="10" a="1"/>
  <c r="D103" i="10" s="1"/>
  <c r="D104" i="10" a="1"/>
  <c r="D104" i="10" s="1"/>
  <c r="D105" i="10" a="1"/>
  <c r="D105" i="10"/>
  <c r="D106" i="10" a="1"/>
  <c r="D106" i="10" s="1"/>
  <c r="D107" i="10" a="1"/>
  <c r="D107" i="10" s="1"/>
  <c r="D108" i="10" a="1"/>
  <c r="D108" i="10" s="1"/>
  <c r="D109" i="10" a="1"/>
  <c r="D109" i="10"/>
  <c r="D74" i="10" a="1"/>
  <c r="D74" i="10" s="1"/>
  <c r="D39" i="10" a="1"/>
  <c r="D39" i="10" s="1"/>
  <c r="D40" i="10" a="1"/>
  <c r="D40" i="10" s="1"/>
  <c r="D41" i="10" a="1"/>
  <c r="D41" i="10"/>
  <c r="D42" i="10" a="1"/>
  <c r="D42" i="10" s="1"/>
  <c r="D43" i="10" a="1"/>
  <c r="D43" i="10" s="1"/>
  <c r="D44" i="10" a="1"/>
  <c r="D44" i="10" s="1"/>
  <c r="D45" i="10" a="1"/>
  <c r="D45" i="10"/>
  <c r="D46" i="10" a="1"/>
  <c r="D46" i="10" s="1"/>
  <c r="D47" i="10" a="1"/>
  <c r="D47" i="10" s="1"/>
  <c r="D48" i="10" a="1"/>
  <c r="D48" i="10" s="1"/>
  <c r="D49" i="10" a="1"/>
  <c r="D49" i="10"/>
  <c r="D50" i="10" a="1"/>
  <c r="D50" i="10" s="1"/>
  <c r="D51" i="10" a="1"/>
  <c r="D51" i="10" s="1"/>
  <c r="D52" i="10" a="1"/>
  <c r="D52" i="10" s="1"/>
  <c r="D53" i="10" a="1"/>
  <c r="D53" i="10"/>
  <c r="D54" i="10" a="1"/>
  <c r="D54" i="10" s="1"/>
  <c r="D55" i="10" a="1"/>
  <c r="D55" i="10" s="1"/>
  <c r="D56" i="10" a="1"/>
  <c r="D56" i="10" s="1"/>
  <c r="D57" i="10" a="1"/>
  <c r="D57" i="10"/>
  <c r="D58" i="10" a="1"/>
  <c r="D58" i="10" s="1"/>
  <c r="D59" i="10" a="1"/>
  <c r="D59" i="10" s="1"/>
  <c r="D60" i="10" a="1"/>
  <c r="D60" i="10" s="1"/>
  <c r="D61" i="10" a="1"/>
  <c r="D61" i="10"/>
  <c r="D62" i="10" a="1"/>
  <c r="D62" i="10" s="1"/>
  <c r="D63" i="10" a="1"/>
  <c r="D63" i="10" s="1"/>
  <c r="D64" i="10" a="1"/>
  <c r="D64" i="10" s="1"/>
  <c r="D65" i="10" a="1"/>
  <c r="D65" i="10"/>
  <c r="D66" i="10" a="1"/>
  <c r="D66" i="10" s="1"/>
  <c r="D67" i="10" a="1"/>
  <c r="D67" i="10" s="1"/>
  <c r="D68" i="10" a="1"/>
  <c r="D68" i="10" s="1"/>
  <c r="D69" i="10" a="1"/>
  <c r="D69" i="10" s="1"/>
  <c r="D70" i="10" a="1"/>
  <c r="D70" i="10" s="1"/>
  <c r="D71" i="10" a="1"/>
  <c r="D71" i="10" s="1"/>
  <c r="D72" i="10" a="1"/>
  <c r="D72" i="10" s="1"/>
  <c r="D73" i="10" a="1"/>
  <c r="D73" i="10" s="1"/>
  <c r="D38" i="10" a="1"/>
  <c r="D38" i="10" s="1"/>
  <c r="D3" i="10" a="1"/>
  <c r="D3" i="10" s="1"/>
  <c r="D4" i="10" a="1"/>
  <c r="D4" i="10" s="1"/>
  <c r="D5" i="10" a="1"/>
  <c r="D5" i="10"/>
  <c r="D6" i="10" a="1"/>
  <c r="D6" i="10"/>
  <c r="D7" i="10" a="1"/>
  <c r="D7" i="10" s="1"/>
  <c r="D8" i="10" a="1"/>
  <c r="D8" i="10" s="1"/>
  <c r="D9" i="10" a="1"/>
  <c r="D9" i="10"/>
  <c r="D10" i="10" a="1"/>
  <c r="D10" i="10"/>
  <c r="D11" i="10" a="1"/>
  <c r="D11" i="10" s="1"/>
  <c r="D12" i="10" a="1"/>
  <c r="D12" i="10" s="1"/>
  <c r="D13" i="10" a="1"/>
  <c r="D13" i="10"/>
  <c r="D14" i="10" a="1"/>
  <c r="D14" i="10"/>
  <c r="D15" i="10" a="1"/>
  <c r="D15" i="10" s="1"/>
  <c r="D16" i="10" a="1"/>
  <c r="D16" i="10" s="1"/>
  <c r="D17" i="10" a="1"/>
  <c r="D17" i="10"/>
  <c r="D18" i="10" a="1"/>
  <c r="D18" i="10"/>
  <c r="D19" i="10" a="1"/>
  <c r="D19" i="10" s="1"/>
  <c r="D20" i="10" a="1"/>
  <c r="D20" i="10" s="1"/>
  <c r="D21" i="10" a="1"/>
  <c r="D21" i="10"/>
  <c r="D22" i="10" a="1"/>
  <c r="D22" i="10"/>
  <c r="D23" i="10" a="1"/>
  <c r="D23" i="10" s="1"/>
  <c r="D24" i="10" a="1"/>
  <c r="D24" i="10" s="1"/>
  <c r="D25" i="10" a="1"/>
  <c r="D25" i="10"/>
  <c r="D26" i="10" a="1"/>
  <c r="D26" i="10"/>
  <c r="D27" i="10" a="1"/>
  <c r="D27" i="10" s="1"/>
  <c r="D28" i="10" a="1"/>
  <c r="D28" i="10" s="1"/>
  <c r="D29" i="10" a="1"/>
  <c r="D29" i="10"/>
  <c r="D30" i="10" a="1"/>
  <c r="D30" i="10" s="1"/>
  <c r="D31" i="10" a="1"/>
  <c r="D31" i="10" s="1"/>
  <c r="D32" i="10" a="1"/>
  <c r="D32" i="10" s="1"/>
  <c r="D33" i="10" a="1"/>
  <c r="D33" i="10"/>
  <c r="D34" i="10" a="1"/>
  <c r="D34" i="10" s="1"/>
  <c r="D35" i="10" a="1"/>
  <c r="D35" i="10" s="1"/>
  <c r="D36" i="10" a="1"/>
  <c r="D36" i="10" s="1"/>
  <c r="D37" i="10" a="1"/>
  <c r="D37" i="10"/>
  <c r="D2" i="10" a="1"/>
  <c r="D2" i="10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<sst xmlns="http://schemas.openxmlformats.org/spreadsheetml/2006/main" count="2972" uniqueCount="46">
  <si>
    <t>TJ</t>
  </si>
  <si>
    <t>China</t>
  </si>
  <si>
    <t>EU27+UK</t>
  </si>
  <si>
    <t>USA</t>
  </si>
  <si>
    <t>RoW</t>
  </si>
  <si>
    <t>€/kWh</t>
  </si>
  <si>
    <t>Year</t>
  </si>
  <si>
    <t>Region</t>
  </si>
  <si>
    <t>Matrix</t>
  </si>
  <si>
    <t>Activity</t>
  </si>
  <si>
    <t>Production region</t>
  </si>
  <si>
    <t>Consumption region</t>
  </si>
  <si>
    <t>Commodity</t>
  </si>
  <si>
    <t>Value</t>
  </si>
  <si>
    <t>u</t>
  </si>
  <si>
    <t>Production of electricity by solar photovoltaic</t>
  </si>
  <si>
    <t>Production of electricity by wind</t>
  </si>
  <si>
    <t>Photovoltaic plants</t>
  </si>
  <si>
    <t>Onshore wind plants</t>
  </si>
  <si>
    <t>Offshore wind plants</t>
  </si>
  <si>
    <t>Constant</t>
  </si>
  <si>
    <t>Total Installed Cost</t>
  </si>
  <si>
    <t>€/W</t>
  </si>
  <si>
    <t>Capacity factor</t>
  </si>
  <si>
    <t>%</t>
  </si>
  <si>
    <t>Electricity produced in 1 year</t>
  </si>
  <si>
    <t>MWh</t>
  </si>
  <si>
    <t>Lifetime</t>
  </si>
  <si>
    <t>years</t>
  </si>
  <si>
    <t>Market share</t>
  </si>
  <si>
    <t>Operating surplus: Consumption of fixed capital</t>
  </si>
  <si>
    <t>€/€</t>
  </si>
  <si>
    <t>Logic</t>
  </si>
  <si>
    <t>IEA</t>
  </si>
  <si>
    <t>EXIOHSUT</t>
  </si>
  <si>
    <t>v</t>
  </si>
  <si>
    <t>Factor of production</t>
  </si>
  <si>
    <t>-</t>
  </si>
  <si>
    <t>SceMARIO</t>
  </si>
  <si>
    <t>Reference</t>
  </si>
  <si>
    <t>Notes</t>
  </si>
  <si>
    <t>Scenario</t>
  </si>
  <si>
    <t>Average</t>
  </si>
  <si>
    <t>Worst</t>
  </si>
  <si>
    <t>Best</t>
  </si>
  <si>
    <t>Performance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</si>
</sst>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"/>
    <numFmt numFmtId="165" formatCode="0.0000"/>
    <numFmt numFmtId="166" formatCode="0.000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1" fontId="0" fillId="0" borderId="0" xfId="0" applyNumberFormat="1"/>
    <xf numFmtId="0" fontId="2" fillId="0" borderId="2" xfId="0" applyFont="1" applyBorder="1" applyAlignment="1">
      <alignment horizontal="center" vertical="top"/>
    </xf>
    <xf numFmtId="0" fontId="2" fillId="0" borderId="2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right" vertical="top"/>
    </xf>
    <xf numFmtId="0" fontId="3" fillId="0" borderId="3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  <xf numFmtId="0" fontId="4" fillId="0" borderId="0" xfId="0" applyFont="1"/>
    <xf numFmtId="0" fontId="0" fillId="0" borderId="0" xfId="0" applyAlignment="1">
      <alignment wrapText="1"/>
    </xf>
    <xf numFmtId="166" fontId="0" fillId="0" borderId="0" xfId="0" applyNumberFormat="1"/>
    <xf numFmtId="1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578EE-3C05-4D0C-AE17-43AAD0A9E4AC}">
  <sheetPr>
    <tabColor theme="1"/>
  </sheetPr>
  <dimension ref="A1:M406"/>
  <sheetViews>
    <sheetView tabSelected="1" topLeftCell="A397" zoomScaleNormal="100" workbookViewId="0">
      <selection activeCell="D11" sqref="D11"/>
    </sheetView>
    <sheetView workbookViewId="1"/>
  </sheetViews>
  <sheetFormatPr defaultRowHeight="14.4" x14ac:dyDescent="0.3"/>
  <cols>
    <col min="1" max="1" width="9.6640625" bestFit="1" customWidth="1"/>
    <col min="2" max="2" width="11.21875" customWidth="1"/>
    <col min="3" max="3" width="12.44140625" bestFit="1" customWidth="1"/>
    <col min="4" max="4" width="24.5546875" bestFit="1" customWidth="1"/>
    <col min="5" max="6" width="17.88671875" customWidth="1"/>
    <col min="7" max="7" width="42.33203125" bestFit="1" customWidth="1"/>
    <col min="8" max="8" width="19.88671875" bestFit="1" customWidth="1"/>
    <col min="9" max="9" width="45.33203125" customWidth="1"/>
    <col min="10" max="10" width="8.33203125" customWidth="1"/>
    <col min="11" max="11" width="10.109375" bestFit="1" customWidth="1"/>
    <col min="12" max="12" width="6.33203125" bestFit="1" customWidth="1"/>
    <col min="13" max="13" width="8" customWidth="1"/>
    <col min="14" max="14" width="9.6640625" bestFit="1" customWidth="1"/>
  </cols>
  <sheetData>
    <row r="1" spans="1:13" x14ac:dyDescent="0.3">
      <c r="A1" s="10" t="s">
        <v>41</v>
      </c>
      <c r="B1" s="10" t="s">
        <v>6</v>
      </c>
      <c r="C1" s="10" t="s">
        <v>45</v>
      </c>
      <c r="D1" s="10" t="s">
        <v>38</v>
      </c>
      <c r="E1" s="10" t="s">
        <v>10</v>
      </c>
      <c r="F1" s="10" t="s">
        <v>11</v>
      </c>
      <c r="G1" s="10" t="s">
        <v>9</v>
      </c>
      <c r="H1" s="10" t="s">
        <v>12</v>
      </c>
      <c r="I1" s="10" t="s">
        <v>36</v>
      </c>
      <c r="J1" s="10" t="s">
        <v>8</v>
      </c>
      <c r="K1" s="10" t="s">
        <v>39</v>
      </c>
      <c r="L1" s="10" t="s">
        <v>40</v>
      </c>
      <c r="M1" s="10" t="s">
        <v>13</v>
      </c>
    </row>
    <row r="2" spans="1:13" x14ac:dyDescent="0.3">
      <c r="A2" t="s">
        <v>20</v>
      </c>
      <c r="B2" s="13">
        <v>2011</v>
      </c>
      <c r="C2" s="4" t="s">
        <v>43</v>
      </c>
      <c r="D2" t="str">
        <f>_xlfn.CONCAT(A2," - ",B2," - ",C2)</f>
        <v>Constant - 2011 - Worst</v>
      </c>
      <c r="E2" t="s">
        <v>2</v>
      </c>
      <c r="F2" t="s">
        <v>2</v>
      </c>
      <c r="G2" t="s">
        <v>15</v>
      </c>
      <c r="H2" t="s">
        <v>17</v>
      </c>
      <c r="J2" t="s">
        <v>14</v>
      </c>
      <c r="M2" s="9" cm="1">
        <f t="array" ref="M2">INDEX('Support data'!$C$8:$E$8,1,MATCH(ShockMaster!$H2,'Support data'!$C$5:$E$5,0))*INDEX('Support data'!$C$6:$E$6,1,MATCH(ShockMaster!$H2,'Support data'!$C$5:$E$5,0))/INDEX('Support data'!$C$21:$E$23,MATCH($C2,'Support data'!$A$21:$A$23,0),MATCH(ShockMaster!$H2,'Support data'!$C$5:$E$5,0))/INDEX('Support data'!$C$16:$E$18,MATCH($C2,'Support data'!$A$16:$A$18,0),MATCH(ShockMaster!$H2,'Support data'!$C$5:$E$5,0))/1000/_xlfn._xlws.FILTER(Prices!$D$2:$D$109,(Prices!$A$2:$A$109=ShockMaster!$A2)*(Prices!$B$2:$B$109=ShockMaster!$B2)*(Prices!$C$2:$C$109=ShockMaster!$F2))*1000000</f>
        <v>0.31791623705013017</v>
      </c>
    </row>
    <row r="3" spans="1:13" x14ac:dyDescent="0.3">
      <c r="A3" t="s">
        <v>20</v>
      </c>
      <c r="B3" s="13">
        <v>2011</v>
      </c>
      <c r="C3" s="4" t="s">
        <v>43</v>
      </c>
      <c r="D3" t="str">
        <f t="shared" ref="D3:D66" si="0">_xlfn.CONCAT(A3," - ",B3," - ",C3)</f>
        <v>Constant - 2011 - Worst</v>
      </c>
      <c r="E3" t="s">
        <v>2</v>
      </c>
      <c r="F3" t="s">
        <v>2</v>
      </c>
      <c r="G3" t="s">
        <v>16</v>
      </c>
      <c r="H3" t="s">
        <v>18</v>
      </c>
      <c r="J3" t="s">
        <v>14</v>
      </c>
      <c r="M3" s="9" cm="1">
        <f t="array" ref="M3">INDEX('Support data'!$C$8:$E$8,1,MATCH(ShockMaster!$H3,'Support data'!$C$5:$E$5,0))*INDEX('Support data'!$C$6:$E$6,1,MATCH(ShockMaster!$H3,'Support data'!$C$5:$E$5,0))/INDEX('Support data'!$C$21:$E$23,MATCH($C3,'Support data'!$A$21:$A$23,0),MATCH(ShockMaster!$H3,'Support data'!$C$5:$E$5,0))/INDEX('Support data'!$C$16:$E$18,MATCH($C3,'Support data'!$A$16:$A$18,0),MATCH(ShockMaster!$H3,'Support data'!$C$5:$E$5,0))/1000/_xlfn._xlws.FILTER(Prices!$D$2:$D$109,(Prices!$A$2:$A$109=ShockMaster!$A3)*(Prices!$B$2:$B$109=ShockMaster!$B3)*(Prices!$C$2:$C$109=ShockMaster!$F3))*1000000</f>
        <v>8.4052867968024844E-2</v>
      </c>
    </row>
    <row r="4" spans="1:13" x14ac:dyDescent="0.3">
      <c r="A4" t="s">
        <v>20</v>
      </c>
      <c r="B4" s="13">
        <v>2011</v>
      </c>
      <c r="C4" s="4" t="s">
        <v>43</v>
      </c>
      <c r="D4" t="str">
        <f t="shared" si="0"/>
        <v>Constant - 2011 - Worst</v>
      </c>
      <c r="E4" t="s">
        <v>2</v>
      </c>
      <c r="F4" t="s">
        <v>2</v>
      </c>
      <c r="G4" t="s">
        <v>16</v>
      </c>
      <c r="H4" t="s">
        <v>19</v>
      </c>
      <c r="J4" t="s">
        <v>14</v>
      </c>
      <c r="M4" s="9" cm="1">
        <f t="array" ref="M4">INDEX('Support data'!$C$8:$E$8,1,MATCH(ShockMaster!$H4,'Support data'!$C$5:$E$5,0))*INDEX('Support data'!$C$6:$E$6,1,MATCH(ShockMaster!$H4,'Support data'!$C$5:$E$5,0))/INDEX('Support data'!$C$21:$E$23,MATCH($C4,'Support data'!$A$21:$A$23,0),MATCH(ShockMaster!$H4,'Support data'!$C$5:$E$5,0))/INDEX('Support data'!$C$16:$E$18,MATCH($C4,'Support data'!$A$16:$A$18,0),MATCH(ShockMaster!$H4,'Support data'!$C$5:$E$5,0))/1000/_xlfn._xlws.FILTER(Prices!$D$2:$D$109,(Prices!$A$2:$A$109=ShockMaster!$A4)*(Prices!$B$2:$B$109=ShockMaster!$B4)*(Prices!$C$2:$C$109=ShockMaster!$F4))*1000000</f>
        <v>0.15997266486503273</v>
      </c>
    </row>
    <row r="5" spans="1:13" x14ac:dyDescent="0.3">
      <c r="A5" t="s">
        <v>20</v>
      </c>
      <c r="B5" s="13">
        <v>2012</v>
      </c>
      <c r="C5" s="4" t="s">
        <v>43</v>
      </c>
      <c r="D5" t="str">
        <f t="shared" si="0"/>
        <v>Constant - 2012 - Worst</v>
      </c>
      <c r="E5" t="s">
        <v>2</v>
      </c>
      <c r="F5" t="s">
        <v>2</v>
      </c>
      <c r="G5" t="s">
        <v>15</v>
      </c>
      <c r="H5" t="s">
        <v>17</v>
      </c>
      <c r="J5" t="s">
        <v>14</v>
      </c>
      <c r="M5" s="9" cm="1">
        <f t="array" ref="M5">INDEX('Support data'!$C$8:$E$8,1,MATCH(ShockMaster!$H5,'Support data'!$C$5:$E$5,0))*INDEX('Support data'!$C$6:$E$6,1,MATCH(ShockMaster!$H5,'Support data'!$C$5:$E$5,0))/INDEX('Support data'!$C$21:$E$23,MATCH($C5,'Support data'!$A$21:$A$23,0),MATCH(ShockMaster!$H5,'Support data'!$C$5:$E$5,0))/INDEX('Support data'!$C$16:$E$18,MATCH($C5,'Support data'!$A$16:$A$18,0),MATCH(ShockMaster!$H5,'Support data'!$C$5:$E$5,0))/1000/_xlfn._xlws.FILTER(Prices!$D$2:$D$109,(Prices!$A$2:$A$109=ShockMaster!$A5)*(Prices!$B$2:$B$109=ShockMaster!$B5)*(Prices!$C$2:$C$109=ShockMaster!$F5))*1000000</f>
        <v>0.31216209701302372</v>
      </c>
    </row>
    <row r="6" spans="1:13" x14ac:dyDescent="0.3">
      <c r="A6" t="s">
        <v>20</v>
      </c>
      <c r="B6" s="13">
        <v>2012</v>
      </c>
      <c r="C6" s="4" t="s">
        <v>43</v>
      </c>
      <c r="D6" t="str">
        <f t="shared" si="0"/>
        <v>Constant - 2012 - Worst</v>
      </c>
      <c r="E6" t="s">
        <v>2</v>
      </c>
      <c r="F6" t="s">
        <v>2</v>
      </c>
      <c r="G6" t="s">
        <v>16</v>
      </c>
      <c r="H6" t="s">
        <v>18</v>
      </c>
      <c r="J6" t="s">
        <v>14</v>
      </c>
      <c r="M6" s="9" cm="1">
        <f t="array" ref="M6">INDEX('Support data'!$C$8:$E$8,1,MATCH(ShockMaster!$H6,'Support data'!$C$5:$E$5,0))*INDEX('Support data'!$C$6:$E$6,1,MATCH(ShockMaster!$H6,'Support data'!$C$5:$E$5,0))/INDEX('Support data'!$C$21:$E$23,MATCH($C6,'Support data'!$A$21:$A$23,0),MATCH(ShockMaster!$H6,'Support data'!$C$5:$E$5,0))/INDEX('Support data'!$C$16:$E$18,MATCH($C6,'Support data'!$A$16:$A$18,0),MATCH(ShockMaster!$H6,'Support data'!$C$5:$E$5,0))/1000/_xlfn._xlws.FILTER(Prices!$D$2:$D$109,(Prices!$A$2:$A$109=ShockMaster!$A6)*(Prices!$B$2:$B$109=ShockMaster!$B6)*(Prices!$C$2:$C$109=ShockMaster!$F6))*1000000</f>
        <v>8.2531549090775522E-2</v>
      </c>
    </row>
    <row r="7" spans="1:13" x14ac:dyDescent="0.3">
      <c r="A7" t="s">
        <v>20</v>
      </c>
      <c r="B7" s="13">
        <v>2012</v>
      </c>
      <c r="C7" s="4" t="s">
        <v>43</v>
      </c>
      <c r="D7" t="str">
        <f t="shared" si="0"/>
        <v>Constant - 2012 - Worst</v>
      </c>
      <c r="E7" t="s">
        <v>2</v>
      </c>
      <c r="F7" t="s">
        <v>2</v>
      </c>
      <c r="G7" t="s">
        <v>16</v>
      </c>
      <c r="H7" t="s">
        <v>19</v>
      </c>
      <c r="J7" t="s">
        <v>14</v>
      </c>
      <c r="M7" s="9" cm="1">
        <f t="array" ref="M7">INDEX('Support data'!$C$8:$E$8,1,MATCH(ShockMaster!$H7,'Support data'!$C$5:$E$5,0))*INDEX('Support data'!$C$6:$E$6,1,MATCH(ShockMaster!$H7,'Support data'!$C$5:$E$5,0))/INDEX('Support data'!$C$21:$E$23,MATCH($C7,'Support data'!$A$21:$A$23,0),MATCH(ShockMaster!$H7,'Support data'!$C$5:$E$5,0))/INDEX('Support data'!$C$16:$E$18,MATCH($C7,'Support data'!$A$16:$A$18,0),MATCH(ShockMaster!$H7,'Support data'!$C$5:$E$5,0))/1000/_xlfn._xlws.FILTER(Prices!$D$2:$D$109,(Prices!$A$2:$A$109=ShockMaster!$A7)*(Prices!$B$2:$B$109=ShockMaster!$B7)*(Prices!$C$2:$C$109=ShockMaster!$F7))*1000000</f>
        <v>0.15707723201679688</v>
      </c>
    </row>
    <row r="8" spans="1:13" x14ac:dyDescent="0.3">
      <c r="A8" t="s">
        <v>20</v>
      </c>
      <c r="B8" s="13">
        <v>2013</v>
      </c>
      <c r="C8" s="4" t="s">
        <v>43</v>
      </c>
      <c r="D8" t="str">
        <f t="shared" si="0"/>
        <v>Constant - 2013 - Worst</v>
      </c>
      <c r="E8" t="s">
        <v>2</v>
      </c>
      <c r="F8" t="s">
        <v>2</v>
      </c>
      <c r="G8" t="s">
        <v>15</v>
      </c>
      <c r="H8" t="s">
        <v>17</v>
      </c>
      <c r="J8" t="s">
        <v>14</v>
      </c>
      <c r="M8" s="9" cm="1">
        <f t="array" ref="M8">INDEX('Support data'!$C$8:$E$8,1,MATCH(ShockMaster!$H8,'Support data'!$C$5:$E$5,0))*INDEX('Support data'!$C$6:$E$6,1,MATCH(ShockMaster!$H8,'Support data'!$C$5:$E$5,0))/INDEX('Support data'!$C$21:$E$23,MATCH($C8,'Support data'!$A$21:$A$23,0),MATCH(ShockMaster!$H8,'Support data'!$C$5:$E$5,0))/INDEX('Support data'!$C$16:$E$18,MATCH($C8,'Support data'!$A$16:$A$18,0),MATCH(ShockMaster!$H8,'Support data'!$C$5:$E$5,0))/1000/_xlfn._xlws.FILTER(Prices!$D$2:$D$109,(Prices!$A$2:$A$109=ShockMaster!$A8)*(Prices!$B$2:$B$109=ShockMaster!$B8)*(Prices!$C$2:$C$109=ShockMaster!$F8))*1000000</f>
        <v>0.31216209701302372</v>
      </c>
    </row>
    <row r="9" spans="1:13" x14ac:dyDescent="0.3">
      <c r="A9" t="s">
        <v>20</v>
      </c>
      <c r="B9" s="13">
        <v>2013</v>
      </c>
      <c r="C9" s="4" t="s">
        <v>43</v>
      </c>
      <c r="D9" t="str">
        <f t="shared" si="0"/>
        <v>Constant - 2013 - Worst</v>
      </c>
      <c r="E9" t="s">
        <v>2</v>
      </c>
      <c r="F9" t="s">
        <v>2</v>
      </c>
      <c r="G9" t="s">
        <v>16</v>
      </c>
      <c r="H9" t="s">
        <v>18</v>
      </c>
      <c r="J9" t="s">
        <v>14</v>
      </c>
      <c r="M9" s="9" cm="1">
        <f t="array" ref="M9">INDEX('Support data'!$C$8:$E$8,1,MATCH(ShockMaster!$H9,'Support data'!$C$5:$E$5,0))*INDEX('Support data'!$C$6:$E$6,1,MATCH(ShockMaster!$H9,'Support data'!$C$5:$E$5,0))/INDEX('Support data'!$C$21:$E$23,MATCH($C9,'Support data'!$A$21:$A$23,0),MATCH(ShockMaster!$H9,'Support data'!$C$5:$E$5,0))/INDEX('Support data'!$C$16:$E$18,MATCH($C9,'Support data'!$A$16:$A$18,0),MATCH(ShockMaster!$H9,'Support data'!$C$5:$E$5,0))/1000/_xlfn._xlws.FILTER(Prices!$D$2:$D$109,(Prices!$A$2:$A$109=ShockMaster!$A9)*(Prices!$B$2:$B$109=ShockMaster!$B9)*(Prices!$C$2:$C$109=ShockMaster!$F9))*1000000</f>
        <v>8.2531549090775522E-2</v>
      </c>
    </row>
    <row r="10" spans="1:13" x14ac:dyDescent="0.3">
      <c r="A10" t="s">
        <v>20</v>
      </c>
      <c r="B10" s="13">
        <v>2013</v>
      </c>
      <c r="C10" s="4" t="s">
        <v>43</v>
      </c>
      <c r="D10" t="str">
        <f t="shared" si="0"/>
        <v>Constant - 2013 - Worst</v>
      </c>
      <c r="E10" t="s">
        <v>2</v>
      </c>
      <c r="F10" t="s">
        <v>2</v>
      </c>
      <c r="G10" t="s">
        <v>16</v>
      </c>
      <c r="H10" t="s">
        <v>19</v>
      </c>
      <c r="J10" t="s">
        <v>14</v>
      </c>
      <c r="M10" s="9" cm="1">
        <f t="array" ref="M10">INDEX('Support data'!$C$8:$E$8,1,MATCH(ShockMaster!$H10,'Support data'!$C$5:$E$5,0))*INDEX('Support data'!$C$6:$E$6,1,MATCH(ShockMaster!$H10,'Support data'!$C$5:$E$5,0))/INDEX('Support data'!$C$21:$E$23,MATCH($C10,'Support data'!$A$21:$A$23,0),MATCH(ShockMaster!$H10,'Support data'!$C$5:$E$5,0))/INDEX('Support data'!$C$16:$E$18,MATCH($C10,'Support data'!$A$16:$A$18,0),MATCH(ShockMaster!$H10,'Support data'!$C$5:$E$5,0))/1000/_xlfn._xlws.FILTER(Prices!$D$2:$D$109,(Prices!$A$2:$A$109=ShockMaster!$A10)*(Prices!$B$2:$B$109=ShockMaster!$B10)*(Prices!$C$2:$C$109=ShockMaster!$F10))*1000000</f>
        <v>0.15707723201679688</v>
      </c>
    </row>
    <row r="11" spans="1:13" x14ac:dyDescent="0.3">
      <c r="A11" t="s">
        <v>20</v>
      </c>
      <c r="B11" s="13">
        <v>2014</v>
      </c>
      <c r="C11" s="4" t="s">
        <v>43</v>
      </c>
      <c r="D11" t="str">
        <f t="shared" si="0"/>
        <v>Constant - 2014 - Worst</v>
      </c>
      <c r="E11" t="s">
        <v>2</v>
      </c>
      <c r="F11" t="s">
        <v>2</v>
      </c>
      <c r="G11" t="s">
        <v>15</v>
      </c>
      <c r="H11" t="s">
        <v>17</v>
      </c>
      <c r="J11" t="s">
        <v>14</v>
      </c>
      <c r="M11" s="9" cm="1">
        <f t="array" ref="M11">INDEX('Support data'!$C$8:$E$8,1,MATCH(ShockMaster!$H11,'Support data'!$C$5:$E$5,0))*INDEX('Support data'!$C$6:$E$6,1,MATCH(ShockMaster!$H11,'Support data'!$C$5:$E$5,0))/INDEX('Support data'!$C$21:$E$23,MATCH($C11,'Support data'!$A$21:$A$23,0),MATCH(ShockMaster!$H11,'Support data'!$C$5:$E$5,0))/INDEX('Support data'!$C$16:$E$18,MATCH($C11,'Support data'!$A$16:$A$18,0),MATCH(ShockMaster!$H11,'Support data'!$C$5:$E$5,0))/1000/_xlfn._xlws.FILTER(Prices!$D$2:$D$109,(Prices!$A$2:$A$109=ShockMaster!$A11)*(Prices!$B$2:$B$109=ShockMaster!$B11)*(Prices!$C$2:$C$109=ShockMaster!$F11))*1000000</f>
        <v>0.31075596144089296</v>
      </c>
    </row>
    <row r="12" spans="1:13" x14ac:dyDescent="0.3">
      <c r="A12" t="s">
        <v>20</v>
      </c>
      <c r="B12" s="13">
        <v>2014</v>
      </c>
      <c r="C12" s="4" t="s">
        <v>43</v>
      </c>
      <c r="D12" t="str">
        <f t="shared" si="0"/>
        <v>Constant - 2014 - Worst</v>
      </c>
      <c r="E12" t="s">
        <v>2</v>
      </c>
      <c r="F12" t="s">
        <v>2</v>
      </c>
      <c r="G12" t="s">
        <v>16</v>
      </c>
      <c r="H12" t="s">
        <v>18</v>
      </c>
      <c r="J12" t="s">
        <v>14</v>
      </c>
      <c r="M12" s="9" cm="1">
        <f t="array" ref="M12">INDEX('Support data'!$C$8:$E$8,1,MATCH(ShockMaster!$H12,'Support data'!$C$5:$E$5,0))*INDEX('Support data'!$C$6:$E$6,1,MATCH(ShockMaster!$H12,'Support data'!$C$5:$E$5,0))/INDEX('Support data'!$C$21:$E$23,MATCH($C12,'Support data'!$A$21:$A$23,0),MATCH(ShockMaster!$H12,'Support data'!$C$5:$E$5,0))/INDEX('Support data'!$C$16:$E$18,MATCH($C12,'Support data'!$A$16:$A$18,0),MATCH(ShockMaster!$H12,'Support data'!$C$5:$E$5,0))/1000/_xlfn._xlws.FILTER(Prices!$D$2:$D$109,(Prices!$A$2:$A$109=ShockMaster!$A12)*(Prices!$B$2:$B$109=ShockMaster!$B12)*(Prices!$C$2:$C$109=ShockMaster!$F12))*1000000</f>
        <v>8.2159785356132387E-2</v>
      </c>
    </row>
    <row r="13" spans="1:13" x14ac:dyDescent="0.3">
      <c r="A13" t="s">
        <v>20</v>
      </c>
      <c r="B13" s="13">
        <v>2014</v>
      </c>
      <c r="C13" s="4" t="s">
        <v>43</v>
      </c>
      <c r="D13" t="str">
        <f t="shared" si="0"/>
        <v>Constant - 2014 - Worst</v>
      </c>
      <c r="E13" t="s">
        <v>2</v>
      </c>
      <c r="F13" t="s">
        <v>2</v>
      </c>
      <c r="G13" t="s">
        <v>16</v>
      </c>
      <c r="H13" t="s">
        <v>19</v>
      </c>
      <c r="J13" t="s">
        <v>14</v>
      </c>
      <c r="M13" s="9" cm="1">
        <f t="array" ref="M13">INDEX('Support data'!$C$8:$E$8,1,MATCH(ShockMaster!$H13,'Support data'!$C$5:$E$5,0))*INDEX('Support data'!$C$6:$E$6,1,MATCH(ShockMaster!$H13,'Support data'!$C$5:$E$5,0))/INDEX('Support data'!$C$21:$E$23,MATCH($C13,'Support data'!$A$21:$A$23,0),MATCH(ShockMaster!$H13,'Support data'!$C$5:$E$5,0))/INDEX('Support data'!$C$16:$E$18,MATCH($C13,'Support data'!$A$16:$A$18,0),MATCH(ShockMaster!$H13,'Support data'!$C$5:$E$5,0))/1000/_xlfn._xlws.FILTER(Prices!$D$2:$D$109,(Prices!$A$2:$A$109=ShockMaster!$A13)*(Prices!$B$2:$B$109=ShockMaster!$B13)*(Prices!$C$2:$C$109=ShockMaster!$F13))*1000000</f>
        <v>0.1563696769176221</v>
      </c>
    </row>
    <row r="14" spans="1:13" x14ac:dyDescent="0.3">
      <c r="A14" t="s">
        <v>20</v>
      </c>
      <c r="B14" s="13">
        <v>2015</v>
      </c>
      <c r="C14" s="4" t="s">
        <v>43</v>
      </c>
      <c r="D14" t="str">
        <f t="shared" si="0"/>
        <v>Constant - 2015 - Worst</v>
      </c>
      <c r="E14" t="s">
        <v>2</v>
      </c>
      <c r="F14" t="s">
        <v>2</v>
      </c>
      <c r="G14" t="s">
        <v>15</v>
      </c>
      <c r="H14" t="s">
        <v>17</v>
      </c>
      <c r="J14" t="s">
        <v>14</v>
      </c>
      <c r="M14" s="9" cm="1">
        <f t="array" ref="M14">INDEX('Support data'!$C$8:$E$8,1,MATCH(ShockMaster!$H14,'Support data'!$C$5:$E$5,0))*INDEX('Support data'!$C$6:$E$6,1,MATCH(ShockMaster!$H14,'Support data'!$C$5:$E$5,0))/INDEX('Support data'!$C$21:$E$23,MATCH($C14,'Support data'!$A$21:$A$23,0),MATCH(ShockMaster!$H14,'Support data'!$C$5:$E$5,0))/INDEX('Support data'!$C$16:$E$18,MATCH($C14,'Support data'!$A$16:$A$18,0),MATCH(ShockMaster!$H14,'Support data'!$C$5:$E$5,0))/1000/_xlfn._xlws.FILTER(Prices!$D$2:$D$109,(Prices!$A$2:$A$109=ShockMaster!$A14)*(Prices!$B$2:$B$109=ShockMaster!$B14)*(Prices!$C$2:$C$109=ShockMaster!$F14))*1000000</f>
        <v>0.31216209701302372</v>
      </c>
    </row>
    <row r="15" spans="1:13" x14ac:dyDescent="0.3">
      <c r="A15" t="s">
        <v>20</v>
      </c>
      <c r="B15" s="13">
        <v>2015</v>
      </c>
      <c r="C15" s="4" t="s">
        <v>43</v>
      </c>
      <c r="D15" t="str">
        <f t="shared" si="0"/>
        <v>Constant - 2015 - Worst</v>
      </c>
      <c r="E15" t="s">
        <v>2</v>
      </c>
      <c r="F15" t="s">
        <v>2</v>
      </c>
      <c r="G15" t="s">
        <v>16</v>
      </c>
      <c r="H15" t="s">
        <v>18</v>
      </c>
      <c r="J15" t="s">
        <v>14</v>
      </c>
      <c r="M15" s="9" cm="1">
        <f t="array" ref="M15">INDEX('Support data'!$C$8:$E$8,1,MATCH(ShockMaster!$H15,'Support data'!$C$5:$E$5,0))*INDEX('Support data'!$C$6:$E$6,1,MATCH(ShockMaster!$H15,'Support data'!$C$5:$E$5,0))/INDEX('Support data'!$C$21:$E$23,MATCH($C15,'Support data'!$A$21:$A$23,0),MATCH(ShockMaster!$H15,'Support data'!$C$5:$E$5,0))/INDEX('Support data'!$C$16:$E$18,MATCH($C15,'Support data'!$A$16:$A$18,0),MATCH(ShockMaster!$H15,'Support data'!$C$5:$E$5,0))/1000/_xlfn._xlws.FILTER(Prices!$D$2:$D$109,(Prices!$A$2:$A$109=ShockMaster!$A15)*(Prices!$B$2:$B$109=ShockMaster!$B15)*(Prices!$C$2:$C$109=ShockMaster!$F15))*1000000</f>
        <v>8.2531549090775522E-2</v>
      </c>
    </row>
    <row r="16" spans="1:13" x14ac:dyDescent="0.3">
      <c r="A16" t="s">
        <v>20</v>
      </c>
      <c r="B16" s="13">
        <v>2015</v>
      </c>
      <c r="C16" s="4" t="s">
        <v>43</v>
      </c>
      <c r="D16" t="str">
        <f t="shared" si="0"/>
        <v>Constant - 2015 - Worst</v>
      </c>
      <c r="E16" t="s">
        <v>2</v>
      </c>
      <c r="F16" t="s">
        <v>2</v>
      </c>
      <c r="G16" t="s">
        <v>16</v>
      </c>
      <c r="H16" t="s">
        <v>19</v>
      </c>
      <c r="J16" t="s">
        <v>14</v>
      </c>
      <c r="M16" s="9" cm="1">
        <f t="array" ref="M16">INDEX('Support data'!$C$8:$E$8,1,MATCH(ShockMaster!$H16,'Support data'!$C$5:$E$5,0))*INDEX('Support data'!$C$6:$E$6,1,MATCH(ShockMaster!$H16,'Support data'!$C$5:$E$5,0))/INDEX('Support data'!$C$21:$E$23,MATCH($C16,'Support data'!$A$21:$A$23,0),MATCH(ShockMaster!$H16,'Support data'!$C$5:$E$5,0))/INDEX('Support data'!$C$16:$E$18,MATCH($C16,'Support data'!$A$16:$A$18,0),MATCH(ShockMaster!$H16,'Support data'!$C$5:$E$5,0))/1000/_xlfn._xlws.FILTER(Prices!$D$2:$D$109,(Prices!$A$2:$A$109=ShockMaster!$A16)*(Prices!$B$2:$B$109=ShockMaster!$B16)*(Prices!$C$2:$C$109=ShockMaster!$F16))*1000000</f>
        <v>0.15707723201679688</v>
      </c>
    </row>
    <row r="17" spans="1:13" x14ac:dyDescent="0.3">
      <c r="A17" t="s">
        <v>20</v>
      </c>
      <c r="B17" s="13">
        <v>2016</v>
      </c>
      <c r="C17" s="4" t="s">
        <v>43</v>
      </c>
      <c r="D17" t="str">
        <f t="shared" si="0"/>
        <v>Constant - 2016 - Worst</v>
      </c>
      <c r="E17" t="s">
        <v>2</v>
      </c>
      <c r="F17" t="s">
        <v>2</v>
      </c>
      <c r="G17" t="s">
        <v>15</v>
      </c>
      <c r="H17" t="s">
        <v>17</v>
      </c>
      <c r="J17" t="s">
        <v>14</v>
      </c>
      <c r="M17" s="9" cm="1">
        <f t="array" ref="M17">INDEX('Support data'!$C$8:$E$8,1,MATCH(ShockMaster!$H17,'Support data'!$C$5:$E$5,0))*INDEX('Support data'!$C$6:$E$6,1,MATCH(ShockMaster!$H17,'Support data'!$C$5:$E$5,0))/INDEX('Support data'!$C$21:$E$23,MATCH($C17,'Support data'!$A$21:$A$23,0),MATCH(ShockMaster!$H17,'Support data'!$C$5:$E$5,0))/INDEX('Support data'!$C$16:$E$18,MATCH($C17,'Support data'!$A$16:$A$18,0),MATCH(ShockMaster!$H17,'Support data'!$C$5:$E$5,0))/1000/_xlfn._xlws.FILTER(Prices!$D$2:$D$109,(Prices!$A$2:$A$109=ShockMaster!$A17)*(Prices!$B$2:$B$109=ShockMaster!$B17)*(Prices!$C$2:$C$109=ShockMaster!$F17))*1000000</f>
        <v>0.3135810156358102</v>
      </c>
    </row>
    <row r="18" spans="1:13" x14ac:dyDescent="0.3">
      <c r="A18" t="s">
        <v>20</v>
      </c>
      <c r="B18" s="13">
        <v>2016</v>
      </c>
      <c r="C18" s="4" t="s">
        <v>43</v>
      </c>
      <c r="D18" t="str">
        <f t="shared" si="0"/>
        <v>Constant - 2016 - Worst</v>
      </c>
      <c r="E18" t="s">
        <v>2</v>
      </c>
      <c r="F18" t="s">
        <v>2</v>
      </c>
      <c r="G18" t="s">
        <v>16</v>
      </c>
      <c r="H18" t="s">
        <v>18</v>
      </c>
      <c r="J18" t="s">
        <v>14</v>
      </c>
      <c r="M18" s="9" cm="1">
        <f t="array" ref="M18">INDEX('Support data'!$C$8:$E$8,1,MATCH(ShockMaster!$H18,'Support data'!$C$5:$E$5,0))*INDEX('Support data'!$C$6:$E$6,1,MATCH(ShockMaster!$H18,'Support data'!$C$5:$E$5,0))/INDEX('Support data'!$C$21:$E$23,MATCH($C18,'Support data'!$A$21:$A$23,0),MATCH(ShockMaster!$H18,'Support data'!$C$5:$E$5,0))/INDEX('Support data'!$C$16:$E$18,MATCH($C18,'Support data'!$A$16:$A$18,0),MATCH(ShockMaster!$H18,'Support data'!$C$5:$E$5,0))/1000/_xlfn._xlws.FILTER(Prices!$D$2:$D$109,(Prices!$A$2:$A$109=ShockMaster!$A18)*(Prices!$B$2:$B$109=ShockMaster!$B18)*(Prices!$C$2:$C$109=ShockMaster!$F18))*1000000</f>
        <v>8.2906692495733597E-2</v>
      </c>
    </row>
    <row r="19" spans="1:13" x14ac:dyDescent="0.3">
      <c r="A19" t="s">
        <v>20</v>
      </c>
      <c r="B19" s="13">
        <v>2016</v>
      </c>
      <c r="C19" s="4" t="s">
        <v>43</v>
      </c>
      <c r="D19" t="str">
        <f t="shared" si="0"/>
        <v>Constant - 2016 - Worst</v>
      </c>
      <c r="E19" t="s">
        <v>2</v>
      </c>
      <c r="F19" t="s">
        <v>2</v>
      </c>
      <c r="G19" t="s">
        <v>16</v>
      </c>
      <c r="H19" t="s">
        <v>19</v>
      </c>
      <c r="J19" t="s">
        <v>14</v>
      </c>
      <c r="M19" s="9" cm="1">
        <f t="array" ref="M19">INDEX('Support data'!$C$8:$E$8,1,MATCH(ShockMaster!$H19,'Support data'!$C$5:$E$5,0))*INDEX('Support data'!$C$6:$E$6,1,MATCH(ShockMaster!$H19,'Support data'!$C$5:$E$5,0))/INDEX('Support data'!$C$21:$E$23,MATCH($C19,'Support data'!$A$21:$A$23,0),MATCH(ShockMaster!$H19,'Support data'!$C$5:$E$5,0))/INDEX('Support data'!$C$16:$E$18,MATCH($C19,'Support data'!$A$16:$A$18,0),MATCH(ShockMaster!$H19,'Support data'!$C$5:$E$5,0))/1000/_xlfn._xlws.FILTER(Prices!$D$2:$D$109,(Prices!$A$2:$A$109=ShockMaster!$A19)*(Prices!$B$2:$B$109=ShockMaster!$B19)*(Prices!$C$2:$C$109=ShockMaster!$F19))*1000000</f>
        <v>0.15779121943505503</v>
      </c>
    </row>
    <row r="20" spans="1:13" x14ac:dyDescent="0.3">
      <c r="A20" t="s">
        <v>20</v>
      </c>
      <c r="B20" s="13">
        <v>2017</v>
      </c>
      <c r="C20" s="4" t="s">
        <v>43</v>
      </c>
      <c r="D20" t="str">
        <f t="shared" si="0"/>
        <v>Constant - 2017 - Worst</v>
      </c>
      <c r="E20" t="s">
        <v>2</v>
      </c>
      <c r="F20" t="s">
        <v>2</v>
      </c>
      <c r="G20" t="s">
        <v>15</v>
      </c>
      <c r="H20" t="s">
        <v>17</v>
      </c>
      <c r="J20" t="s">
        <v>14</v>
      </c>
      <c r="M20" s="9" cm="1">
        <f t="array" ref="M20">INDEX('Support data'!$C$8:$E$8,1,MATCH(ShockMaster!$H20,'Support data'!$C$5:$E$5,0))*INDEX('Support data'!$C$6:$E$6,1,MATCH(ShockMaster!$H20,'Support data'!$C$5:$E$5,0))/INDEX('Support data'!$C$21:$E$23,MATCH($C20,'Support data'!$A$21:$A$23,0),MATCH(ShockMaster!$H20,'Support data'!$C$5:$E$5,0))/INDEX('Support data'!$C$16:$E$18,MATCH($C20,'Support data'!$A$16:$A$18,0),MATCH(ShockMaster!$H20,'Support data'!$C$5:$E$5,0))/1000/_xlfn._xlws.FILTER(Prices!$D$2:$D$109,(Prices!$A$2:$A$109=ShockMaster!$A20)*(Prices!$B$2:$B$109=ShockMaster!$B20)*(Prices!$C$2:$C$109=ShockMaster!$F20))*1000000</f>
        <v>0.31216209701302372</v>
      </c>
    </row>
    <row r="21" spans="1:13" x14ac:dyDescent="0.3">
      <c r="A21" t="s">
        <v>20</v>
      </c>
      <c r="B21" s="13">
        <v>2017</v>
      </c>
      <c r="C21" s="4" t="s">
        <v>43</v>
      </c>
      <c r="D21" t="str">
        <f t="shared" si="0"/>
        <v>Constant - 2017 - Worst</v>
      </c>
      <c r="E21" t="s">
        <v>2</v>
      </c>
      <c r="F21" t="s">
        <v>2</v>
      </c>
      <c r="G21" t="s">
        <v>16</v>
      </c>
      <c r="H21" t="s">
        <v>18</v>
      </c>
      <c r="J21" t="s">
        <v>14</v>
      </c>
      <c r="M21" s="9" cm="1">
        <f t="array" ref="M21">INDEX('Support data'!$C$8:$E$8,1,MATCH(ShockMaster!$H21,'Support data'!$C$5:$E$5,0))*INDEX('Support data'!$C$6:$E$6,1,MATCH(ShockMaster!$H21,'Support data'!$C$5:$E$5,0))/INDEX('Support data'!$C$21:$E$23,MATCH($C21,'Support data'!$A$21:$A$23,0),MATCH(ShockMaster!$H21,'Support data'!$C$5:$E$5,0))/INDEX('Support data'!$C$16:$E$18,MATCH($C21,'Support data'!$A$16:$A$18,0),MATCH(ShockMaster!$H21,'Support data'!$C$5:$E$5,0))/1000/_xlfn._xlws.FILTER(Prices!$D$2:$D$109,(Prices!$A$2:$A$109=ShockMaster!$A21)*(Prices!$B$2:$B$109=ShockMaster!$B21)*(Prices!$C$2:$C$109=ShockMaster!$F21))*1000000</f>
        <v>8.2531549090775522E-2</v>
      </c>
    </row>
    <row r="22" spans="1:13" x14ac:dyDescent="0.3">
      <c r="A22" t="s">
        <v>20</v>
      </c>
      <c r="B22" s="13">
        <v>2017</v>
      </c>
      <c r="C22" s="4" t="s">
        <v>43</v>
      </c>
      <c r="D22" t="str">
        <f t="shared" si="0"/>
        <v>Constant - 2017 - Worst</v>
      </c>
      <c r="E22" t="s">
        <v>2</v>
      </c>
      <c r="F22" t="s">
        <v>2</v>
      </c>
      <c r="G22" t="s">
        <v>16</v>
      </c>
      <c r="H22" t="s">
        <v>19</v>
      </c>
      <c r="J22" t="s">
        <v>14</v>
      </c>
      <c r="M22" s="9" cm="1">
        <f t="array" ref="M22">INDEX('Support data'!$C$8:$E$8,1,MATCH(ShockMaster!$H22,'Support data'!$C$5:$E$5,0))*INDEX('Support data'!$C$6:$E$6,1,MATCH(ShockMaster!$H22,'Support data'!$C$5:$E$5,0))/INDEX('Support data'!$C$21:$E$23,MATCH($C22,'Support data'!$A$21:$A$23,0),MATCH(ShockMaster!$H22,'Support data'!$C$5:$E$5,0))/INDEX('Support data'!$C$16:$E$18,MATCH($C22,'Support data'!$A$16:$A$18,0),MATCH(ShockMaster!$H22,'Support data'!$C$5:$E$5,0))/1000/_xlfn._xlws.FILTER(Prices!$D$2:$D$109,(Prices!$A$2:$A$109=ShockMaster!$A22)*(Prices!$B$2:$B$109=ShockMaster!$B22)*(Prices!$C$2:$C$109=ShockMaster!$F22))*1000000</f>
        <v>0.15707723201679688</v>
      </c>
    </row>
    <row r="23" spans="1:13" x14ac:dyDescent="0.3">
      <c r="A23" t="s">
        <v>20</v>
      </c>
      <c r="B23" s="13">
        <v>2018</v>
      </c>
      <c r="C23" s="4" t="s">
        <v>43</v>
      </c>
      <c r="D23" t="str">
        <f t="shared" si="0"/>
        <v>Constant - 2018 - Worst</v>
      </c>
      <c r="E23" t="s">
        <v>2</v>
      </c>
      <c r="F23" t="s">
        <v>2</v>
      </c>
      <c r="G23" t="s">
        <v>15</v>
      </c>
      <c r="H23" t="s">
        <v>17</v>
      </c>
      <c r="J23" t="s">
        <v>14</v>
      </c>
      <c r="M23" s="9" cm="1">
        <f t="array" ref="M23">INDEX('Support data'!$C$8:$E$8,1,MATCH(ShockMaster!$H23,'Support data'!$C$5:$E$5,0))*INDEX('Support data'!$C$6:$E$6,1,MATCH(ShockMaster!$H23,'Support data'!$C$5:$E$5,0))/INDEX('Support data'!$C$21:$E$23,MATCH($C23,'Support data'!$A$21:$A$23,0),MATCH(ShockMaster!$H23,'Support data'!$C$5:$E$5,0))/INDEX('Support data'!$C$16:$E$18,MATCH($C23,'Support data'!$A$16:$A$18,0),MATCH(ShockMaster!$H23,'Support data'!$C$5:$E$5,0))/1000/_xlfn._xlws.FILTER(Prices!$D$2:$D$109,(Prices!$A$2:$A$109=ShockMaster!$A23)*(Prices!$B$2:$B$109=ShockMaster!$B23)*(Prices!$C$2:$C$109=ShockMaster!$F23))*1000000</f>
        <v>0.30936243695012666</v>
      </c>
    </row>
    <row r="24" spans="1:13" x14ac:dyDescent="0.3">
      <c r="A24" t="s">
        <v>20</v>
      </c>
      <c r="B24" s="13">
        <v>2018</v>
      </c>
      <c r="C24" s="4" t="s">
        <v>43</v>
      </c>
      <c r="D24" t="str">
        <f t="shared" si="0"/>
        <v>Constant - 2018 - Worst</v>
      </c>
      <c r="E24" t="s">
        <v>2</v>
      </c>
      <c r="F24" t="s">
        <v>2</v>
      </c>
      <c r="G24" t="s">
        <v>16</v>
      </c>
      <c r="H24" t="s">
        <v>18</v>
      </c>
      <c r="J24" t="s">
        <v>14</v>
      </c>
      <c r="M24" s="9" cm="1">
        <f t="array" ref="M24">INDEX('Support data'!$C$8:$E$8,1,MATCH(ShockMaster!$H24,'Support data'!$C$5:$E$5,0))*INDEX('Support data'!$C$6:$E$6,1,MATCH(ShockMaster!$H24,'Support data'!$C$5:$E$5,0))/INDEX('Support data'!$C$21:$E$23,MATCH($C24,'Support data'!$A$21:$A$23,0),MATCH(ShockMaster!$H24,'Support data'!$C$5:$E$5,0))/INDEX('Support data'!$C$16:$E$18,MATCH($C24,'Support data'!$A$16:$A$18,0),MATCH(ShockMaster!$H24,'Support data'!$C$5:$E$5,0))/1000/_xlfn._xlws.FILTER(Prices!$D$2:$D$109,(Prices!$A$2:$A$109=ShockMaster!$A24)*(Prices!$B$2:$B$109=ShockMaster!$B24)*(Prices!$C$2:$C$109=ShockMaster!$F24))*1000000</f>
        <v>8.1791355825387407E-2</v>
      </c>
    </row>
    <row r="25" spans="1:13" x14ac:dyDescent="0.3">
      <c r="A25" t="s">
        <v>20</v>
      </c>
      <c r="B25" s="13">
        <v>2018</v>
      </c>
      <c r="C25" s="4" t="s">
        <v>43</v>
      </c>
      <c r="D25" t="str">
        <f t="shared" si="0"/>
        <v>Constant - 2018 - Worst</v>
      </c>
      <c r="E25" t="s">
        <v>2</v>
      </c>
      <c r="F25" t="s">
        <v>2</v>
      </c>
      <c r="G25" t="s">
        <v>16</v>
      </c>
      <c r="H25" t="s">
        <v>19</v>
      </c>
      <c r="J25" t="s">
        <v>14</v>
      </c>
      <c r="M25" s="9" cm="1">
        <f t="array" ref="M25">INDEX('Support data'!$C$8:$E$8,1,MATCH(ShockMaster!$H25,'Support data'!$C$5:$E$5,0))*INDEX('Support data'!$C$6:$E$6,1,MATCH(ShockMaster!$H25,'Support data'!$C$5:$E$5,0))/INDEX('Support data'!$C$21:$E$23,MATCH($C25,'Support data'!$A$21:$A$23,0),MATCH(ShockMaster!$H25,'Support data'!$C$5:$E$5,0))/INDEX('Support data'!$C$16:$E$18,MATCH($C25,'Support data'!$A$16:$A$18,0),MATCH(ShockMaster!$H25,'Support data'!$C$5:$E$5,0))/1000/_xlfn._xlws.FILTER(Prices!$D$2:$D$109,(Prices!$A$2:$A$109=ShockMaster!$A25)*(Prices!$B$2:$B$109=ShockMaster!$B25)*(Prices!$C$2:$C$109=ShockMaster!$F25))*1000000</f>
        <v>0.15566846760409017</v>
      </c>
    </row>
    <row r="26" spans="1:13" x14ac:dyDescent="0.3">
      <c r="A26" t="s">
        <v>20</v>
      </c>
      <c r="B26" s="13">
        <v>2019</v>
      </c>
      <c r="C26" s="4" t="s">
        <v>43</v>
      </c>
      <c r="D26" t="str">
        <f t="shared" si="0"/>
        <v>Constant - 2019 - Worst</v>
      </c>
      <c r="E26" t="s">
        <v>2</v>
      </c>
      <c r="F26" t="s">
        <v>2</v>
      </c>
      <c r="G26" t="s">
        <v>15</v>
      </c>
      <c r="H26" t="s">
        <v>17</v>
      </c>
      <c r="J26" t="s">
        <v>14</v>
      </c>
      <c r="M26" s="9" cm="1">
        <f t="array" ref="M26">INDEX('Support data'!$C$8:$E$8,1,MATCH(ShockMaster!$H26,'Support data'!$C$5:$E$5,0))*INDEX('Support data'!$C$6:$E$6,1,MATCH(ShockMaster!$H26,'Support data'!$C$5:$E$5,0))/INDEX('Support data'!$C$21:$E$23,MATCH($C26,'Support data'!$A$21:$A$23,0),MATCH(ShockMaster!$H26,'Support data'!$C$5:$E$5,0))/INDEX('Support data'!$C$16:$E$18,MATCH($C26,'Support data'!$A$16:$A$18,0),MATCH(ShockMaster!$H26,'Support data'!$C$5:$E$5,0))/1000/_xlfn._xlws.FILTER(Prices!$D$2:$D$109,(Prices!$A$2:$A$109=ShockMaster!$A26)*(Prices!$B$2:$B$109=ShockMaster!$B26)*(Prices!$C$2:$C$109=ShockMaster!$F26))*1000000</f>
        <v>0.30661254862168102</v>
      </c>
    </row>
    <row r="27" spans="1:13" x14ac:dyDescent="0.3">
      <c r="A27" t="s">
        <v>20</v>
      </c>
      <c r="B27" s="13">
        <v>2019</v>
      </c>
      <c r="C27" s="4" t="s">
        <v>43</v>
      </c>
      <c r="D27" t="str">
        <f t="shared" si="0"/>
        <v>Constant - 2019 - Worst</v>
      </c>
      <c r="E27" t="s">
        <v>2</v>
      </c>
      <c r="F27" t="s">
        <v>2</v>
      </c>
      <c r="G27" t="s">
        <v>16</v>
      </c>
      <c r="H27" t="s">
        <v>18</v>
      </c>
      <c r="J27" t="s">
        <v>14</v>
      </c>
      <c r="M27" s="9" cm="1">
        <f t="array" ref="M27">INDEX('Support data'!$C$8:$E$8,1,MATCH(ShockMaster!$H27,'Support data'!$C$5:$E$5,0))*INDEX('Support data'!$C$6:$E$6,1,MATCH(ShockMaster!$H27,'Support data'!$C$5:$E$5,0))/INDEX('Support data'!$C$21:$E$23,MATCH($C27,'Support data'!$A$21:$A$23,0),MATCH(ShockMaster!$H27,'Support data'!$C$5:$E$5,0))/INDEX('Support data'!$C$16:$E$18,MATCH($C27,'Support data'!$A$16:$A$18,0),MATCH(ShockMaster!$H27,'Support data'!$C$5:$E$5,0))/1000/_xlfn._xlws.FILTER(Prices!$D$2:$D$109,(Prices!$A$2:$A$109=ShockMaster!$A27)*(Prices!$B$2:$B$109=ShockMaster!$B27)*(Prices!$C$2:$C$109=ShockMaster!$F27))*1000000</f>
        <v>8.1064321551383961E-2</v>
      </c>
    </row>
    <row r="28" spans="1:13" x14ac:dyDescent="0.3">
      <c r="A28" t="s">
        <v>20</v>
      </c>
      <c r="B28" s="13">
        <v>2019</v>
      </c>
      <c r="C28" s="4" t="s">
        <v>43</v>
      </c>
      <c r="D28" t="str">
        <f t="shared" si="0"/>
        <v>Constant - 2019 - Worst</v>
      </c>
      <c r="E28" t="s">
        <v>2</v>
      </c>
      <c r="F28" t="s">
        <v>2</v>
      </c>
      <c r="G28" t="s">
        <v>16</v>
      </c>
      <c r="H28" t="s">
        <v>19</v>
      </c>
      <c r="J28" t="s">
        <v>14</v>
      </c>
      <c r="M28" s="9" cm="1">
        <f t="array" ref="M28">INDEX('Support data'!$C$8:$E$8,1,MATCH(ShockMaster!$H28,'Support data'!$C$5:$E$5,0))*INDEX('Support data'!$C$6:$E$6,1,MATCH(ShockMaster!$H28,'Support data'!$C$5:$E$5,0))/INDEX('Support data'!$C$21:$E$23,MATCH($C28,'Support data'!$A$21:$A$23,0),MATCH(ShockMaster!$H28,'Support data'!$C$5:$E$5,0))/INDEX('Support data'!$C$16:$E$18,MATCH($C28,'Support data'!$A$16:$A$18,0),MATCH(ShockMaster!$H28,'Support data'!$C$5:$E$5,0))/1000/_xlfn._xlws.FILTER(Prices!$D$2:$D$109,(Prices!$A$2:$A$109=ShockMaster!$A28)*(Prices!$B$2:$B$109=ShockMaster!$B28)*(Prices!$C$2:$C$109=ShockMaster!$F28))*1000000</f>
        <v>0.15428474789205379</v>
      </c>
    </row>
    <row r="29" spans="1:13" x14ac:dyDescent="0.3">
      <c r="A29" t="s">
        <v>33</v>
      </c>
      <c r="B29" s="13">
        <v>2011</v>
      </c>
      <c r="C29" s="4" t="s">
        <v>43</v>
      </c>
      <c r="D29" t="str">
        <f t="shared" si="0"/>
        <v>IEA - 2011 - Worst</v>
      </c>
      <c r="E29" t="s">
        <v>2</v>
      </c>
      <c r="F29" t="s">
        <v>2</v>
      </c>
      <c r="G29" t="s">
        <v>15</v>
      </c>
      <c r="H29" t="s">
        <v>17</v>
      </c>
      <c r="J29" t="s">
        <v>14</v>
      </c>
      <c r="M29" s="9" cm="1">
        <f t="array" ref="M29">INDEX('Support data'!$C$8:$E$8,1,MATCH(ShockMaster!$H29,'Support data'!$C$5:$E$5,0))*INDEX('Support data'!$C$6:$E$6,1,MATCH(ShockMaster!$H29,'Support data'!$C$5:$E$5,0))/INDEX('Support data'!$C$21:$E$23,MATCH($C29,'Support data'!$A$21:$A$23,0),MATCH(ShockMaster!$H29,'Support data'!$C$5:$E$5,0))/INDEX('Support data'!$C$16:$E$18,MATCH($C29,'Support data'!$A$16:$A$18,0),MATCH(ShockMaster!$H29,'Support data'!$C$5:$E$5,0))/1000/_xlfn._xlws.FILTER(Prices!$D$2:$D$109,(Prices!$A$2:$A$109=ShockMaster!$A29)*(Prices!$B$2:$B$109=ShockMaster!$B29)*(Prices!$C$2:$C$109=ShockMaster!$F29))*1000000</f>
        <v>0.81472674795357813</v>
      </c>
    </row>
    <row r="30" spans="1:13" x14ac:dyDescent="0.3">
      <c r="A30" t="s">
        <v>33</v>
      </c>
      <c r="B30" s="13">
        <v>2011</v>
      </c>
      <c r="C30" s="4" t="s">
        <v>43</v>
      </c>
      <c r="D30" t="str">
        <f t="shared" si="0"/>
        <v>IEA - 2011 - Worst</v>
      </c>
      <c r="E30" t="s">
        <v>2</v>
      </c>
      <c r="F30" t="s">
        <v>2</v>
      </c>
      <c r="G30" t="s">
        <v>16</v>
      </c>
      <c r="H30" t="s">
        <v>18</v>
      </c>
      <c r="J30" t="s">
        <v>14</v>
      </c>
      <c r="M30" s="9" cm="1">
        <f t="array" ref="M30">INDEX('Support data'!$C$8:$E$8,1,MATCH(ShockMaster!$H30,'Support data'!$C$5:$E$5,0))*INDEX('Support data'!$C$6:$E$6,1,MATCH(ShockMaster!$H30,'Support data'!$C$5:$E$5,0))/INDEX('Support data'!$C$21:$E$23,MATCH($C30,'Support data'!$A$21:$A$23,0),MATCH(ShockMaster!$H30,'Support data'!$C$5:$E$5,0))/INDEX('Support data'!$C$16:$E$18,MATCH($C30,'Support data'!$A$16:$A$18,0),MATCH(ShockMaster!$H30,'Support data'!$C$5:$E$5,0))/1000/_xlfn._xlws.FILTER(Prices!$D$2:$D$109,(Prices!$A$2:$A$109=ShockMaster!$A30)*(Prices!$B$2:$B$109=ShockMaster!$B30)*(Prices!$C$2:$C$109=ShockMaster!$F30))*1000000</f>
        <v>0.21540302694562333</v>
      </c>
    </row>
    <row r="31" spans="1:13" x14ac:dyDescent="0.3">
      <c r="A31" t="s">
        <v>33</v>
      </c>
      <c r="B31" s="13">
        <v>2011</v>
      </c>
      <c r="C31" s="4" t="s">
        <v>43</v>
      </c>
      <c r="D31" t="str">
        <f t="shared" si="0"/>
        <v>IEA - 2011 - Worst</v>
      </c>
      <c r="E31" t="s">
        <v>2</v>
      </c>
      <c r="F31" t="s">
        <v>2</v>
      </c>
      <c r="G31" t="s">
        <v>16</v>
      </c>
      <c r="H31" t="s">
        <v>19</v>
      </c>
      <c r="J31" t="s">
        <v>14</v>
      </c>
      <c r="M31" s="9" cm="1">
        <f t="array" ref="M31">INDEX('Support data'!$C$8:$E$8,1,MATCH(ShockMaster!$H31,'Support data'!$C$5:$E$5,0))*INDEX('Support data'!$C$6:$E$6,1,MATCH(ShockMaster!$H31,'Support data'!$C$5:$E$5,0))/INDEX('Support data'!$C$21:$E$23,MATCH($C31,'Support data'!$A$21:$A$23,0),MATCH(ShockMaster!$H31,'Support data'!$C$5:$E$5,0))/INDEX('Support data'!$C$16:$E$18,MATCH($C31,'Support data'!$A$16:$A$18,0),MATCH(ShockMaster!$H31,'Support data'!$C$5:$E$5,0))/1000/_xlfn._xlws.FILTER(Prices!$D$2:$D$109,(Prices!$A$2:$A$109=ShockMaster!$A31)*(Prices!$B$2:$B$109=ShockMaster!$B31)*(Prices!$C$2:$C$109=ShockMaster!$F31))*1000000</f>
        <v>0.40996336084087537</v>
      </c>
    </row>
    <row r="32" spans="1:13" x14ac:dyDescent="0.3">
      <c r="A32" t="s">
        <v>33</v>
      </c>
      <c r="B32" s="13">
        <v>2012</v>
      </c>
      <c r="C32" s="4" t="s">
        <v>43</v>
      </c>
      <c r="D32" t="str">
        <f t="shared" si="0"/>
        <v>IEA - 2012 - Worst</v>
      </c>
      <c r="E32" t="s">
        <v>2</v>
      </c>
      <c r="F32" t="s">
        <v>2</v>
      </c>
      <c r="G32" t="s">
        <v>15</v>
      </c>
      <c r="H32" t="s">
        <v>17</v>
      </c>
      <c r="J32" t="s">
        <v>14</v>
      </c>
      <c r="M32" s="9" cm="1">
        <f t="array" ref="M32">INDEX('Support data'!$C$8:$E$8,1,MATCH(ShockMaster!$H32,'Support data'!$C$5:$E$5,0))*INDEX('Support data'!$C$6:$E$6,1,MATCH(ShockMaster!$H32,'Support data'!$C$5:$E$5,0))/INDEX('Support data'!$C$21:$E$23,MATCH($C32,'Support data'!$A$21:$A$23,0),MATCH(ShockMaster!$H32,'Support data'!$C$5:$E$5,0))/INDEX('Support data'!$C$16:$E$18,MATCH($C32,'Support data'!$A$16:$A$18,0),MATCH(ShockMaster!$H32,'Support data'!$C$5:$E$5,0))/1000/_xlfn._xlws.FILTER(Prices!$D$2:$D$109,(Prices!$A$2:$A$109=ShockMaster!$A32)*(Prices!$B$2:$B$109=ShockMaster!$B32)*(Prices!$C$2:$C$109=ShockMaster!$F32))*1000000</f>
        <v>0.81312420338824976</v>
      </c>
    </row>
    <row r="33" spans="1:13" x14ac:dyDescent="0.3">
      <c r="A33" t="s">
        <v>33</v>
      </c>
      <c r="B33" s="13">
        <v>2012</v>
      </c>
      <c r="C33" s="4" t="s">
        <v>43</v>
      </c>
      <c r="D33" t="str">
        <f t="shared" si="0"/>
        <v>IEA - 2012 - Worst</v>
      </c>
      <c r="E33" t="s">
        <v>2</v>
      </c>
      <c r="F33" t="s">
        <v>2</v>
      </c>
      <c r="G33" t="s">
        <v>16</v>
      </c>
      <c r="H33" t="s">
        <v>18</v>
      </c>
      <c r="J33" t="s">
        <v>14</v>
      </c>
      <c r="M33" s="9" cm="1">
        <f t="array" ref="M33">INDEX('Support data'!$C$8:$E$8,1,MATCH(ShockMaster!$H33,'Support data'!$C$5:$E$5,0))*INDEX('Support data'!$C$6:$E$6,1,MATCH(ShockMaster!$H33,'Support data'!$C$5:$E$5,0))/INDEX('Support data'!$C$21:$E$23,MATCH($C33,'Support data'!$A$21:$A$23,0),MATCH(ShockMaster!$H33,'Support data'!$C$5:$E$5,0))/INDEX('Support data'!$C$16:$E$18,MATCH($C33,'Support data'!$A$16:$A$18,0),MATCH(ShockMaster!$H33,'Support data'!$C$5:$E$5,0))/1000/_xlfn._xlws.FILTER(Prices!$D$2:$D$109,(Prices!$A$2:$A$109=ShockMaster!$A33)*(Prices!$B$2:$B$109=ShockMaster!$B33)*(Prices!$C$2:$C$109=ShockMaster!$F33))*1000000</f>
        <v>0.21497933525874297</v>
      </c>
    </row>
    <row r="34" spans="1:13" x14ac:dyDescent="0.3">
      <c r="A34" t="s">
        <v>33</v>
      </c>
      <c r="B34" s="13">
        <v>2012</v>
      </c>
      <c r="C34" s="4" t="s">
        <v>43</v>
      </c>
      <c r="D34" t="str">
        <f t="shared" si="0"/>
        <v>IEA - 2012 - Worst</v>
      </c>
      <c r="E34" t="s">
        <v>2</v>
      </c>
      <c r="F34" t="s">
        <v>2</v>
      </c>
      <c r="G34" t="s">
        <v>16</v>
      </c>
      <c r="H34" t="s">
        <v>19</v>
      </c>
      <c r="J34" t="s">
        <v>14</v>
      </c>
      <c r="M34" s="9" cm="1">
        <f t="array" ref="M34">INDEX('Support data'!$C$8:$E$8,1,MATCH(ShockMaster!$H34,'Support data'!$C$5:$E$5,0))*INDEX('Support data'!$C$6:$E$6,1,MATCH(ShockMaster!$H34,'Support data'!$C$5:$E$5,0))/INDEX('Support data'!$C$21:$E$23,MATCH($C34,'Support data'!$A$21:$A$23,0),MATCH(ShockMaster!$H34,'Support data'!$C$5:$E$5,0))/INDEX('Support data'!$C$16:$E$18,MATCH($C34,'Support data'!$A$16:$A$18,0),MATCH(ShockMaster!$H34,'Support data'!$C$5:$E$5,0))/1000/_xlfn._xlws.FILTER(Prices!$D$2:$D$109,(Prices!$A$2:$A$109=ShockMaster!$A34)*(Prices!$B$2:$B$109=ShockMaster!$B34)*(Prices!$C$2:$C$109=ShockMaster!$F34))*1000000</f>
        <v>0.40915697445728166</v>
      </c>
    </row>
    <row r="35" spans="1:13" x14ac:dyDescent="0.3">
      <c r="A35" t="s">
        <v>33</v>
      </c>
      <c r="B35" s="13">
        <v>2013</v>
      </c>
      <c r="C35" s="4" t="s">
        <v>43</v>
      </c>
      <c r="D35" t="str">
        <f t="shared" si="0"/>
        <v>IEA - 2013 - Worst</v>
      </c>
      <c r="E35" t="s">
        <v>2</v>
      </c>
      <c r="F35" t="s">
        <v>2</v>
      </c>
      <c r="G35" t="s">
        <v>15</v>
      </c>
      <c r="H35" t="s">
        <v>17</v>
      </c>
      <c r="J35" t="s">
        <v>14</v>
      </c>
      <c r="M35" s="9" cm="1">
        <f t="array" ref="M35">INDEX('Support data'!$C$8:$E$8,1,MATCH(ShockMaster!$H35,'Support data'!$C$5:$E$5,0))*INDEX('Support data'!$C$6:$E$6,1,MATCH(ShockMaster!$H35,'Support data'!$C$5:$E$5,0))/INDEX('Support data'!$C$21:$E$23,MATCH($C35,'Support data'!$A$21:$A$23,0),MATCH(ShockMaster!$H35,'Support data'!$C$5:$E$5,0))/INDEX('Support data'!$C$16:$E$18,MATCH($C35,'Support data'!$A$16:$A$18,0),MATCH(ShockMaster!$H35,'Support data'!$C$5:$E$5,0))/1000/_xlfn._xlws.FILTER(Prices!$D$2:$D$109,(Prices!$A$2:$A$109=ShockMaster!$A35)*(Prices!$B$2:$B$109=ShockMaster!$B35)*(Prices!$C$2:$C$109=ShockMaster!$F35))*1000000</f>
        <v>0.80074082768436972</v>
      </c>
    </row>
    <row r="36" spans="1:13" x14ac:dyDescent="0.3">
      <c r="A36" t="s">
        <v>33</v>
      </c>
      <c r="B36" s="13">
        <v>2013</v>
      </c>
      <c r="C36" s="4" t="s">
        <v>43</v>
      </c>
      <c r="D36" t="str">
        <f t="shared" si="0"/>
        <v>IEA - 2013 - Worst</v>
      </c>
      <c r="E36" t="s">
        <v>2</v>
      </c>
      <c r="F36" t="s">
        <v>2</v>
      </c>
      <c r="G36" t="s">
        <v>16</v>
      </c>
      <c r="H36" t="s">
        <v>18</v>
      </c>
      <c r="J36" t="s">
        <v>14</v>
      </c>
      <c r="M36" s="9" cm="1">
        <f t="array" ref="M36">INDEX('Support data'!$C$8:$E$8,1,MATCH(ShockMaster!$H36,'Support data'!$C$5:$E$5,0))*INDEX('Support data'!$C$6:$E$6,1,MATCH(ShockMaster!$H36,'Support data'!$C$5:$E$5,0))/INDEX('Support data'!$C$21:$E$23,MATCH($C36,'Support data'!$A$21:$A$23,0),MATCH(ShockMaster!$H36,'Support data'!$C$5:$E$5,0))/INDEX('Support data'!$C$16:$E$18,MATCH($C36,'Support data'!$A$16:$A$18,0),MATCH(ShockMaster!$H36,'Support data'!$C$5:$E$5,0))/1000/_xlfn._xlws.FILTER(Prices!$D$2:$D$109,(Prices!$A$2:$A$109=ShockMaster!$A36)*(Prices!$B$2:$B$109=ShockMaster!$B36)*(Prices!$C$2:$C$109=ShockMaster!$F36))*1000000</f>
        <v>0.21170533373968076</v>
      </c>
    </row>
    <row r="37" spans="1:13" x14ac:dyDescent="0.3">
      <c r="A37" t="s">
        <v>33</v>
      </c>
      <c r="B37" s="13">
        <v>2013</v>
      </c>
      <c r="C37" s="4" t="s">
        <v>43</v>
      </c>
      <c r="D37" t="str">
        <f t="shared" si="0"/>
        <v>IEA - 2013 - Worst</v>
      </c>
      <c r="E37" t="s">
        <v>2</v>
      </c>
      <c r="F37" t="s">
        <v>2</v>
      </c>
      <c r="G37" t="s">
        <v>16</v>
      </c>
      <c r="H37" t="s">
        <v>19</v>
      </c>
      <c r="J37" t="s">
        <v>14</v>
      </c>
      <c r="M37" s="9" cm="1">
        <f t="array" ref="M37">INDEX('Support data'!$C$8:$E$8,1,MATCH(ShockMaster!$H37,'Support data'!$C$5:$E$5,0))*INDEX('Support data'!$C$6:$E$6,1,MATCH(ShockMaster!$H37,'Support data'!$C$5:$E$5,0))/INDEX('Support data'!$C$21:$E$23,MATCH($C37,'Support data'!$A$21:$A$23,0),MATCH(ShockMaster!$H37,'Support data'!$C$5:$E$5,0))/INDEX('Support data'!$C$16:$E$18,MATCH($C37,'Support data'!$A$16:$A$18,0),MATCH(ShockMaster!$H37,'Support data'!$C$5:$E$5,0))/1000/_xlfn._xlws.FILTER(Prices!$D$2:$D$109,(Prices!$A$2:$A$109=ShockMaster!$A37)*(Prices!$B$2:$B$109=ShockMaster!$B37)*(Prices!$C$2:$C$109=ShockMaster!$F37))*1000000</f>
        <v>0.40292576830764987</v>
      </c>
    </row>
    <row r="38" spans="1:13" x14ac:dyDescent="0.3">
      <c r="A38" t="s">
        <v>33</v>
      </c>
      <c r="B38" s="13">
        <v>2014</v>
      </c>
      <c r="C38" s="4" t="s">
        <v>43</v>
      </c>
      <c r="D38" t="str">
        <f t="shared" si="0"/>
        <v>IEA - 2014 - Worst</v>
      </c>
      <c r="E38" t="s">
        <v>2</v>
      </c>
      <c r="F38" t="s">
        <v>2</v>
      </c>
      <c r="G38" t="s">
        <v>15</v>
      </c>
      <c r="H38" t="s">
        <v>17</v>
      </c>
      <c r="J38" t="s">
        <v>14</v>
      </c>
      <c r="M38" s="9" cm="1">
        <f t="array" ref="M38">INDEX('Support data'!$C$8:$E$8,1,MATCH(ShockMaster!$H38,'Support data'!$C$5:$E$5,0))*INDEX('Support data'!$C$6:$E$6,1,MATCH(ShockMaster!$H38,'Support data'!$C$5:$E$5,0))/INDEX('Support data'!$C$21:$E$23,MATCH($C38,'Support data'!$A$21:$A$23,0),MATCH(ShockMaster!$H38,'Support data'!$C$5:$E$5,0))/INDEX('Support data'!$C$16:$E$18,MATCH($C38,'Support data'!$A$16:$A$18,0),MATCH(ShockMaster!$H38,'Support data'!$C$5:$E$5,0))/1000/_xlfn._xlws.FILTER(Prices!$D$2:$D$109,(Prices!$A$2:$A$109=ShockMaster!$A38)*(Prices!$B$2:$B$109=ShockMaster!$B38)*(Prices!$C$2:$C$109=ShockMaster!$F38))*1000000</f>
        <v>0.8120724534316448</v>
      </c>
    </row>
    <row r="39" spans="1:13" x14ac:dyDescent="0.3">
      <c r="A39" t="s">
        <v>33</v>
      </c>
      <c r="B39" s="13">
        <v>2014</v>
      </c>
      <c r="C39" s="4" t="s">
        <v>43</v>
      </c>
      <c r="D39" t="str">
        <f t="shared" si="0"/>
        <v>IEA - 2014 - Worst</v>
      </c>
      <c r="E39" t="s">
        <v>2</v>
      </c>
      <c r="F39" t="s">
        <v>2</v>
      </c>
      <c r="G39" t="s">
        <v>16</v>
      </c>
      <c r="H39" t="s">
        <v>18</v>
      </c>
      <c r="J39" t="s">
        <v>14</v>
      </c>
      <c r="M39" s="9" cm="1">
        <f t="array" ref="M39">INDEX('Support data'!$C$8:$E$8,1,MATCH(ShockMaster!$H39,'Support data'!$C$5:$E$5,0))*INDEX('Support data'!$C$6:$E$6,1,MATCH(ShockMaster!$H39,'Support data'!$C$5:$E$5,0))/INDEX('Support data'!$C$21:$E$23,MATCH($C39,'Support data'!$A$21:$A$23,0),MATCH(ShockMaster!$H39,'Support data'!$C$5:$E$5,0))/INDEX('Support data'!$C$16:$E$18,MATCH($C39,'Support data'!$A$16:$A$18,0),MATCH(ShockMaster!$H39,'Support data'!$C$5:$E$5,0))/1000/_xlfn._xlws.FILTER(Prices!$D$2:$D$109,(Prices!$A$2:$A$109=ShockMaster!$A39)*(Prices!$B$2:$B$109=ShockMaster!$B39)*(Prices!$C$2:$C$109=ShockMaster!$F39))*1000000</f>
        <v>0.21470126641564719</v>
      </c>
    </row>
    <row r="40" spans="1:13" x14ac:dyDescent="0.3">
      <c r="A40" t="s">
        <v>33</v>
      </c>
      <c r="B40" s="13">
        <v>2014</v>
      </c>
      <c r="C40" s="4" t="s">
        <v>43</v>
      </c>
      <c r="D40" t="str">
        <f t="shared" si="0"/>
        <v>IEA - 2014 - Worst</v>
      </c>
      <c r="E40" t="s">
        <v>2</v>
      </c>
      <c r="F40" t="s">
        <v>2</v>
      </c>
      <c r="G40" t="s">
        <v>16</v>
      </c>
      <c r="H40" t="s">
        <v>19</v>
      </c>
      <c r="J40" t="s">
        <v>14</v>
      </c>
      <c r="M40" s="9" cm="1">
        <f t="array" ref="M40">INDEX('Support data'!$C$8:$E$8,1,MATCH(ShockMaster!$H40,'Support data'!$C$5:$E$5,0))*INDEX('Support data'!$C$6:$E$6,1,MATCH(ShockMaster!$H40,'Support data'!$C$5:$E$5,0))/INDEX('Support data'!$C$21:$E$23,MATCH($C40,'Support data'!$A$21:$A$23,0),MATCH(ShockMaster!$H40,'Support data'!$C$5:$E$5,0))/INDEX('Support data'!$C$16:$E$18,MATCH($C40,'Support data'!$A$16:$A$18,0),MATCH(ShockMaster!$H40,'Support data'!$C$5:$E$5,0))/1000/_xlfn._xlws.FILTER(Prices!$D$2:$D$109,(Prices!$A$2:$A$109=ShockMaster!$A40)*(Prices!$B$2:$B$109=ShockMaster!$B40)*(Prices!$C$2:$C$109=ShockMaster!$F40))*1000000</f>
        <v>0.40862774309467198</v>
      </c>
    </row>
    <row r="41" spans="1:13" x14ac:dyDescent="0.3">
      <c r="A41" t="s">
        <v>33</v>
      </c>
      <c r="B41" s="13">
        <v>2015</v>
      </c>
      <c r="C41" s="4" t="s">
        <v>43</v>
      </c>
      <c r="D41" t="str">
        <f t="shared" si="0"/>
        <v>IEA - 2015 - Worst</v>
      </c>
      <c r="E41" t="s">
        <v>2</v>
      </c>
      <c r="F41" t="s">
        <v>2</v>
      </c>
      <c r="G41" t="s">
        <v>15</v>
      </c>
      <c r="H41" t="s">
        <v>17</v>
      </c>
      <c r="J41" t="s">
        <v>14</v>
      </c>
      <c r="M41" s="9" cm="1">
        <f t="array" ref="M41">INDEX('Support data'!$C$8:$E$8,1,MATCH(ShockMaster!$H41,'Support data'!$C$5:$E$5,0))*INDEX('Support data'!$C$6:$E$6,1,MATCH(ShockMaster!$H41,'Support data'!$C$5:$E$5,0))/INDEX('Support data'!$C$21:$E$23,MATCH($C41,'Support data'!$A$21:$A$23,0),MATCH(ShockMaster!$H41,'Support data'!$C$5:$E$5,0))/INDEX('Support data'!$C$16:$E$18,MATCH($C41,'Support data'!$A$16:$A$18,0),MATCH(ShockMaster!$H41,'Support data'!$C$5:$E$5,0))/1000/_xlfn._xlws.FILTER(Prices!$D$2:$D$109,(Prices!$A$2:$A$109=ShockMaster!$A41)*(Prices!$B$2:$B$109=ShockMaster!$B41)*(Prices!$C$2:$C$109=ShockMaster!$F41))*1000000</f>
        <v>0.82478248388439546</v>
      </c>
    </row>
    <row r="42" spans="1:13" x14ac:dyDescent="0.3">
      <c r="A42" t="s">
        <v>33</v>
      </c>
      <c r="B42" s="13">
        <v>2015</v>
      </c>
      <c r="C42" s="4" t="s">
        <v>43</v>
      </c>
      <c r="D42" t="str">
        <f t="shared" si="0"/>
        <v>IEA - 2015 - Worst</v>
      </c>
      <c r="E42" t="s">
        <v>2</v>
      </c>
      <c r="F42" t="s">
        <v>2</v>
      </c>
      <c r="G42" t="s">
        <v>16</v>
      </c>
      <c r="H42" t="s">
        <v>18</v>
      </c>
      <c r="J42" t="s">
        <v>14</v>
      </c>
      <c r="M42" s="9" cm="1">
        <f t="array" ref="M42">INDEX('Support data'!$C$8:$E$8,1,MATCH(ShockMaster!$H42,'Support data'!$C$5:$E$5,0))*INDEX('Support data'!$C$6:$E$6,1,MATCH(ShockMaster!$H42,'Support data'!$C$5:$E$5,0))/INDEX('Support data'!$C$21:$E$23,MATCH($C42,'Support data'!$A$21:$A$23,0),MATCH(ShockMaster!$H42,'Support data'!$C$5:$E$5,0))/INDEX('Support data'!$C$16:$E$18,MATCH($C42,'Support data'!$A$16:$A$18,0),MATCH(ShockMaster!$H42,'Support data'!$C$5:$E$5,0))/1000/_xlfn._xlws.FILTER(Prices!$D$2:$D$109,(Prices!$A$2:$A$109=ShockMaster!$A42)*(Prices!$B$2:$B$109=ShockMaster!$B42)*(Prices!$C$2:$C$109=ShockMaster!$F42))*1000000</f>
        <v>0.21806163115016741</v>
      </c>
    </row>
    <row r="43" spans="1:13" x14ac:dyDescent="0.3">
      <c r="A43" t="s">
        <v>33</v>
      </c>
      <c r="B43" s="13">
        <v>2015</v>
      </c>
      <c r="C43" s="4" t="s">
        <v>43</v>
      </c>
      <c r="D43" t="str">
        <f t="shared" si="0"/>
        <v>IEA - 2015 - Worst</v>
      </c>
      <c r="E43" t="s">
        <v>2</v>
      </c>
      <c r="F43" t="s">
        <v>2</v>
      </c>
      <c r="G43" t="s">
        <v>16</v>
      </c>
      <c r="H43" t="s">
        <v>19</v>
      </c>
      <c r="J43" t="s">
        <v>14</v>
      </c>
      <c r="M43" s="9" cm="1">
        <f t="array" ref="M43">INDEX('Support data'!$C$8:$E$8,1,MATCH(ShockMaster!$H43,'Support data'!$C$5:$E$5,0))*INDEX('Support data'!$C$6:$E$6,1,MATCH(ShockMaster!$H43,'Support data'!$C$5:$E$5,0))/INDEX('Support data'!$C$21:$E$23,MATCH($C43,'Support data'!$A$21:$A$23,0),MATCH(ShockMaster!$H43,'Support data'!$C$5:$E$5,0))/INDEX('Support data'!$C$16:$E$18,MATCH($C43,'Support data'!$A$16:$A$18,0),MATCH(ShockMaster!$H43,'Support data'!$C$5:$E$5,0))/1000/_xlfn._xlws.FILTER(Prices!$D$2:$D$109,(Prices!$A$2:$A$109=ShockMaster!$A43)*(Prices!$B$2:$B$109=ShockMaster!$B43)*(Prices!$C$2:$C$109=ShockMaster!$F43))*1000000</f>
        <v>0.41502331905174916</v>
      </c>
    </row>
    <row r="44" spans="1:13" x14ac:dyDescent="0.3">
      <c r="A44" t="s">
        <v>33</v>
      </c>
      <c r="B44" s="13">
        <v>2016</v>
      </c>
      <c r="C44" s="4" t="s">
        <v>43</v>
      </c>
      <c r="D44" t="str">
        <f t="shared" si="0"/>
        <v>IEA - 2016 - Worst</v>
      </c>
      <c r="E44" t="s">
        <v>2</v>
      </c>
      <c r="F44" t="s">
        <v>2</v>
      </c>
      <c r="G44" t="s">
        <v>15</v>
      </c>
      <c r="H44" t="s">
        <v>17</v>
      </c>
      <c r="J44" t="s">
        <v>14</v>
      </c>
      <c r="M44" s="9" cm="1">
        <f t="array" ref="M44">INDEX('Support data'!$C$8:$E$8,1,MATCH(ShockMaster!$H44,'Support data'!$C$5:$E$5,0))*INDEX('Support data'!$C$6:$E$6,1,MATCH(ShockMaster!$H44,'Support data'!$C$5:$E$5,0))/INDEX('Support data'!$C$21:$E$23,MATCH($C44,'Support data'!$A$21:$A$23,0),MATCH(ShockMaster!$H44,'Support data'!$C$5:$E$5,0))/INDEX('Support data'!$C$16:$E$18,MATCH($C44,'Support data'!$A$16:$A$18,0),MATCH(ShockMaster!$H44,'Support data'!$C$5:$E$5,0))/1000/_xlfn._xlws.FILTER(Prices!$D$2:$D$109,(Prices!$A$2:$A$109=ShockMaster!$A44)*(Prices!$B$2:$B$109=ShockMaster!$B44)*(Prices!$C$2:$C$109=ShockMaster!$F44))*1000000</f>
        <v>0.85616637136841112</v>
      </c>
    </row>
    <row r="45" spans="1:13" x14ac:dyDescent="0.3">
      <c r="A45" t="s">
        <v>33</v>
      </c>
      <c r="B45" s="13">
        <v>2016</v>
      </c>
      <c r="C45" s="4" t="s">
        <v>43</v>
      </c>
      <c r="D45" t="str">
        <f t="shared" si="0"/>
        <v>IEA - 2016 - Worst</v>
      </c>
      <c r="E45" t="s">
        <v>2</v>
      </c>
      <c r="F45" t="s">
        <v>2</v>
      </c>
      <c r="G45" t="s">
        <v>16</v>
      </c>
      <c r="H45" t="s">
        <v>18</v>
      </c>
      <c r="J45" t="s">
        <v>14</v>
      </c>
      <c r="M45" s="9" cm="1">
        <f t="array" ref="M45">INDEX('Support data'!$C$8:$E$8,1,MATCH(ShockMaster!$H45,'Support data'!$C$5:$E$5,0))*INDEX('Support data'!$C$6:$E$6,1,MATCH(ShockMaster!$H45,'Support data'!$C$5:$E$5,0))/INDEX('Support data'!$C$21:$E$23,MATCH($C45,'Support data'!$A$21:$A$23,0),MATCH(ShockMaster!$H45,'Support data'!$C$5:$E$5,0))/INDEX('Support data'!$C$16:$E$18,MATCH($C45,'Support data'!$A$16:$A$18,0),MATCH(ShockMaster!$H45,'Support data'!$C$5:$E$5,0))/1000/_xlfn._xlws.FILTER(Prices!$D$2:$D$109,(Prices!$A$2:$A$109=ShockMaster!$A45)*(Prices!$B$2:$B$109=ShockMaster!$B45)*(Prices!$C$2:$C$109=ShockMaster!$F45))*1000000</f>
        <v>0.22635911785765309</v>
      </c>
    </row>
    <row r="46" spans="1:13" x14ac:dyDescent="0.3">
      <c r="A46" t="s">
        <v>33</v>
      </c>
      <c r="B46" s="13">
        <v>2016</v>
      </c>
      <c r="C46" s="4" t="s">
        <v>43</v>
      </c>
      <c r="D46" t="str">
        <f t="shared" si="0"/>
        <v>IEA - 2016 - Worst</v>
      </c>
      <c r="E46" t="s">
        <v>2</v>
      </c>
      <c r="F46" t="s">
        <v>2</v>
      </c>
      <c r="G46" t="s">
        <v>16</v>
      </c>
      <c r="H46" t="s">
        <v>19</v>
      </c>
      <c r="J46" t="s">
        <v>14</v>
      </c>
      <c r="M46" s="9" cm="1">
        <f t="array" ref="M46">INDEX('Support data'!$C$8:$E$8,1,MATCH(ShockMaster!$H46,'Support data'!$C$5:$E$5,0))*INDEX('Support data'!$C$6:$E$6,1,MATCH(ShockMaster!$H46,'Support data'!$C$5:$E$5,0))/INDEX('Support data'!$C$21:$E$23,MATCH($C46,'Support data'!$A$21:$A$23,0),MATCH(ShockMaster!$H46,'Support data'!$C$5:$E$5,0))/INDEX('Support data'!$C$16:$E$18,MATCH($C46,'Support data'!$A$16:$A$18,0),MATCH(ShockMaster!$H46,'Support data'!$C$5:$E$5,0))/1000/_xlfn._xlws.FILTER(Prices!$D$2:$D$109,(Prices!$A$2:$A$109=ShockMaster!$A46)*(Prices!$B$2:$B$109=ShockMaster!$B46)*(Prices!$C$2:$C$109=ShockMaster!$F46))*1000000</f>
        <v>0.43081541624447817</v>
      </c>
    </row>
    <row r="47" spans="1:13" x14ac:dyDescent="0.3">
      <c r="A47" t="s">
        <v>33</v>
      </c>
      <c r="B47" s="13">
        <v>2017</v>
      </c>
      <c r="C47" s="4" t="s">
        <v>43</v>
      </c>
      <c r="D47" t="str">
        <f t="shared" si="0"/>
        <v>IEA - 2017 - Worst</v>
      </c>
      <c r="E47" t="s">
        <v>2</v>
      </c>
      <c r="F47" t="s">
        <v>2</v>
      </c>
      <c r="G47" t="s">
        <v>15</v>
      </c>
      <c r="H47" t="s">
        <v>17</v>
      </c>
      <c r="J47" t="s">
        <v>14</v>
      </c>
      <c r="M47" s="9" cm="1">
        <f t="array" ref="M47">INDEX('Support data'!$C$8:$E$8,1,MATCH(ShockMaster!$H47,'Support data'!$C$5:$E$5,0))*INDEX('Support data'!$C$6:$E$6,1,MATCH(ShockMaster!$H47,'Support data'!$C$5:$E$5,0))/INDEX('Support data'!$C$21:$E$23,MATCH($C47,'Support data'!$A$21:$A$23,0),MATCH(ShockMaster!$H47,'Support data'!$C$5:$E$5,0))/INDEX('Support data'!$C$16:$E$18,MATCH($C47,'Support data'!$A$16:$A$18,0),MATCH(ShockMaster!$H47,'Support data'!$C$5:$E$5,0))/1000/_xlfn._xlws.FILTER(Prices!$D$2:$D$109,(Prices!$A$2:$A$109=ShockMaster!$A47)*(Prices!$B$2:$B$109=ShockMaster!$B47)*(Prices!$C$2:$C$109=ShockMaster!$F47))*1000000</f>
        <v>0.85044556295581764</v>
      </c>
    </row>
    <row r="48" spans="1:13" x14ac:dyDescent="0.3">
      <c r="A48" t="s">
        <v>33</v>
      </c>
      <c r="B48" s="13">
        <v>2017</v>
      </c>
      <c r="C48" s="4" t="s">
        <v>43</v>
      </c>
      <c r="D48" t="str">
        <f t="shared" si="0"/>
        <v>IEA - 2017 - Worst</v>
      </c>
      <c r="E48" t="s">
        <v>2</v>
      </c>
      <c r="F48" t="s">
        <v>2</v>
      </c>
      <c r="G48" t="s">
        <v>16</v>
      </c>
      <c r="H48" t="s">
        <v>18</v>
      </c>
      <c r="J48" t="s">
        <v>14</v>
      </c>
      <c r="M48" s="9" cm="1">
        <f t="array" ref="M48">INDEX('Support data'!$C$8:$E$8,1,MATCH(ShockMaster!$H48,'Support data'!$C$5:$E$5,0))*INDEX('Support data'!$C$6:$E$6,1,MATCH(ShockMaster!$H48,'Support data'!$C$5:$E$5,0))/INDEX('Support data'!$C$21:$E$23,MATCH($C48,'Support data'!$A$21:$A$23,0),MATCH(ShockMaster!$H48,'Support data'!$C$5:$E$5,0))/INDEX('Support data'!$C$16:$E$18,MATCH($C48,'Support data'!$A$16:$A$18,0),MATCH(ShockMaster!$H48,'Support data'!$C$5:$E$5,0))/1000/_xlfn._xlws.FILTER(Prices!$D$2:$D$109,(Prices!$A$2:$A$109=ShockMaster!$A48)*(Prices!$B$2:$B$109=ShockMaster!$B48)*(Prices!$C$2:$C$109=ShockMaster!$F48))*1000000</f>
        <v>0.22484661142314133</v>
      </c>
    </row>
    <row r="49" spans="1:13" x14ac:dyDescent="0.3">
      <c r="A49" t="s">
        <v>33</v>
      </c>
      <c r="B49" s="13">
        <v>2017</v>
      </c>
      <c r="C49" s="4" t="s">
        <v>43</v>
      </c>
      <c r="D49" t="str">
        <f t="shared" si="0"/>
        <v>IEA - 2017 - Worst</v>
      </c>
      <c r="E49" t="s">
        <v>2</v>
      </c>
      <c r="F49" t="s">
        <v>2</v>
      </c>
      <c r="G49" t="s">
        <v>16</v>
      </c>
      <c r="H49" t="s">
        <v>19</v>
      </c>
      <c r="J49" t="s">
        <v>14</v>
      </c>
      <c r="M49" s="9" cm="1">
        <f t="array" ref="M49">INDEX('Support data'!$C$8:$E$8,1,MATCH(ShockMaster!$H49,'Support data'!$C$5:$E$5,0))*INDEX('Support data'!$C$6:$E$6,1,MATCH(ShockMaster!$H49,'Support data'!$C$5:$E$5,0))/INDEX('Support data'!$C$21:$E$23,MATCH($C49,'Support data'!$A$21:$A$23,0),MATCH(ShockMaster!$H49,'Support data'!$C$5:$E$5,0))/INDEX('Support data'!$C$16:$E$18,MATCH($C49,'Support data'!$A$16:$A$18,0),MATCH(ShockMaster!$H49,'Support data'!$C$5:$E$5,0))/1000/_xlfn._xlws.FILTER(Prices!$D$2:$D$109,(Prices!$A$2:$A$109=ShockMaster!$A49)*(Prices!$B$2:$B$109=ShockMaster!$B49)*(Prices!$C$2:$C$109=ShockMaster!$F49))*1000000</f>
        <v>0.42793675557764166</v>
      </c>
    </row>
    <row r="50" spans="1:13" x14ac:dyDescent="0.3">
      <c r="A50" t="s">
        <v>33</v>
      </c>
      <c r="B50" s="13">
        <v>2018</v>
      </c>
      <c r="C50" s="4" t="s">
        <v>43</v>
      </c>
      <c r="D50" t="str">
        <f t="shared" si="0"/>
        <v>IEA - 2018 - Worst</v>
      </c>
      <c r="E50" t="s">
        <v>2</v>
      </c>
      <c r="F50" t="s">
        <v>2</v>
      </c>
      <c r="G50" t="s">
        <v>15</v>
      </c>
      <c r="H50" t="s">
        <v>17</v>
      </c>
      <c r="J50" t="s">
        <v>14</v>
      </c>
      <c r="M50" s="9" cm="1">
        <f t="array" ref="M50">INDEX('Support data'!$C$8:$E$8,1,MATCH(ShockMaster!$H50,'Support data'!$C$5:$E$5,0))*INDEX('Support data'!$C$6:$E$6,1,MATCH(ShockMaster!$H50,'Support data'!$C$5:$E$5,0))/INDEX('Support data'!$C$21:$E$23,MATCH($C50,'Support data'!$A$21:$A$23,0),MATCH(ShockMaster!$H50,'Support data'!$C$5:$E$5,0))/INDEX('Support data'!$C$16:$E$18,MATCH($C50,'Support data'!$A$16:$A$18,0),MATCH(ShockMaster!$H50,'Support data'!$C$5:$E$5,0))/1000/_xlfn._xlws.FILTER(Prices!$D$2:$D$109,(Prices!$A$2:$A$109=ShockMaster!$A50)*(Prices!$B$2:$B$109=ShockMaster!$B50)*(Prices!$C$2:$C$109=ShockMaster!$F50))*1000000</f>
        <v>0.79603060270441095</v>
      </c>
    </row>
    <row r="51" spans="1:13" x14ac:dyDescent="0.3">
      <c r="A51" t="s">
        <v>33</v>
      </c>
      <c r="B51" s="13">
        <v>2018</v>
      </c>
      <c r="C51" s="4" t="s">
        <v>43</v>
      </c>
      <c r="D51" t="str">
        <f t="shared" si="0"/>
        <v>IEA - 2018 - Worst</v>
      </c>
      <c r="E51" t="s">
        <v>2</v>
      </c>
      <c r="F51" t="s">
        <v>2</v>
      </c>
      <c r="G51" t="s">
        <v>16</v>
      </c>
      <c r="H51" t="s">
        <v>18</v>
      </c>
      <c r="J51" t="s">
        <v>14</v>
      </c>
      <c r="M51" s="9" cm="1">
        <f t="array" ref="M51">INDEX('Support data'!$C$8:$E$8,1,MATCH(ShockMaster!$H51,'Support data'!$C$5:$E$5,0))*INDEX('Support data'!$C$6:$E$6,1,MATCH(ShockMaster!$H51,'Support data'!$C$5:$E$5,0))/INDEX('Support data'!$C$21:$E$23,MATCH($C51,'Support data'!$A$21:$A$23,0),MATCH(ShockMaster!$H51,'Support data'!$C$5:$E$5,0))/INDEX('Support data'!$C$16:$E$18,MATCH($C51,'Support data'!$A$16:$A$18,0),MATCH(ShockMaster!$H51,'Support data'!$C$5:$E$5,0))/1000/_xlfn._xlws.FILTER(Prices!$D$2:$D$109,(Prices!$A$2:$A$109=ShockMaster!$A51)*(Prices!$B$2:$B$109=ShockMaster!$B51)*(Prices!$C$2:$C$109=ShockMaster!$F51))*1000000</f>
        <v>0.21046001226125075</v>
      </c>
    </row>
    <row r="52" spans="1:13" x14ac:dyDescent="0.3">
      <c r="A52" t="s">
        <v>33</v>
      </c>
      <c r="B52" s="13">
        <v>2018</v>
      </c>
      <c r="C52" s="4" t="s">
        <v>43</v>
      </c>
      <c r="D52" t="str">
        <f t="shared" si="0"/>
        <v>IEA - 2018 - Worst</v>
      </c>
      <c r="E52" t="s">
        <v>2</v>
      </c>
      <c r="F52" t="s">
        <v>2</v>
      </c>
      <c r="G52" t="s">
        <v>16</v>
      </c>
      <c r="H52" t="s">
        <v>19</v>
      </c>
      <c r="J52" t="s">
        <v>14</v>
      </c>
      <c r="M52" s="9" cm="1">
        <f t="array" ref="M52">INDEX('Support data'!$C$8:$E$8,1,MATCH(ShockMaster!$H52,'Support data'!$C$5:$E$5,0))*INDEX('Support data'!$C$6:$E$6,1,MATCH(ShockMaster!$H52,'Support data'!$C$5:$E$5,0))/INDEX('Support data'!$C$21:$E$23,MATCH($C52,'Support data'!$A$21:$A$23,0),MATCH(ShockMaster!$H52,'Support data'!$C$5:$E$5,0))/INDEX('Support data'!$C$16:$E$18,MATCH($C52,'Support data'!$A$16:$A$18,0),MATCH(ShockMaster!$H52,'Support data'!$C$5:$E$5,0))/1000/_xlfn._xlws.FILTER(Prices!$D$2:$D$109,(Prices!$A$2:$A$109=ShockMaster!$A52)*(Prices!$B$2:$B$109=ShockMaster!$B52)*(Prices!$C$2:$C$109=ShockMaster!$F52))*1000000</f>
        <v>0.40055562436926695</v>
      </c>
    </row>
    <row r="53" spans="1:13" x14ac:dyDescent="0.3">
      <c r="A53" t="s">
        <v>33</v>
      </c>
      <c r="B53" s="13">
        <v>2019</v>
      </c>
      <c r="C53" s="4" t="s">
        <v>43</v>
      </c>
      <c r="D53" t="str">
        <f t="shared" si="0"/>
        <v>IEA - 2019 - Worst</v>
      </c>
      <c r="E53" t="s">
        <v>2</v>
      </c>
      <c r="F53" t="s">
        <v>2</v>
      </c>
      <c r="G53" t="s">
        <v>15</v>
      </c>
      <c r="H53" t="s">
        <v>17</v>
      </c>
      <c r="J53" t="s">
        <v>14</v>
      </c>
      <c r="M53" s="9" cm="1">
        <f t="array" ref="M53">INDEX('Support data'!$C$8:$E$8,1,MATCH(ShockMaster!$H53,'Support data'!$C$5:$E$5,0))*INDEX('Support data'!$C$6:$E$6,1,MATCH(ShockMaster!$H53,'Support data'!$C$5:$E$5,0))/INDEX('Support data'!$C$21:$E$23,MATCH($C53,'Support data'!$A$21:$A$23,0),MATCH(ShockMaster!$H53,'Support data'!$C$5:$E$5,0))/INDEX('Support data'!$C$16:$E$18,MATCH($C53,'Support data'!$A$16:$A$18,0),MATCH(ShockMaster!$H53,'Support data'!$C$5:$E$5,0))/1000/_xlfn._xlws.FILTER(Prices!$D$2:$D$109,(Prices!$A$2:$A$109=ShockMaster!$A53)*(Prices!$B$2:$B$109=ShockMaster!$B53)*(Prices!$C$2:$C$109=ShockMaster!$F53))*1000000</f>
        <v>0.77302799559110935</v>
      </c>
    </row>
    <row r="54" spans="1:13" x14ac:dyDescent="0.3">
      <c r="A54" t="s">
        <v>33</v>
      </c>
      <c r="B54" s="13">
        <v>2019</v>
      </c>
      <c r="C54" s="4" t="s">
        <v>43</v>
      </c>
      <c r="D54" t="str">
        <f t="shared" si="0"/>
        <v>IEA - 2019 - Worst</v>
      </c>
      <c r="E54" t="s">
        <v>2</v>
      </c>
      <c r="F54" t="s">
        <v>2</v>
      </c>
      <c r="G54" t="s">
        <v>16</v>
      </c>
      <c r="H54" t="s">
        <v>18</v>
      </c>
      <c r="J54" t="s">
        <v>14</v>
      </c>
      <c r="M54" s="9" cm="1">
        <f t="array" ref="M54">INDEX('Support data'!$C$8:$E$8,1,MATCH(ShockMaster!$H54,'Support data'!$C$5:$E$5,0))*INDEX('Support data'!$C$6:$E$6,1,MATCH(ShockMaster!$H54,'Support data'!$C$5:$E$5,0))/INDEX('Support data'!$C$21:$E$23,MATCH($C54,'Support data'!$A$21:$A$23,0),MATCH(ShockMaster!$H54,'Support data'!$C$5:$E$5,0))/INDEX('Support data'!$C$16:$E$18,MATCH($C54,'Support data'!$A$16:$A$18,0),MATCH(ShockMaster!$H54,'Support data'!$C$5:$E$5,0))/1000/_xlfn._xlws.FILTER(Prices!$D$2:$D$109,(Prices!$A$2:$A$109=ShockMaster!$A54)*(Prices!$B$2:$B$109=ShockMaster!$B54)*(Prices!$C$2:$C$109=ShockMaster!$F54))*1000000</f>
        <v>0.20437842575105997</v>
      </c>
    </row>
    <row r="55" spans="1:13" x14ac:dyDescent="0.3">
      <c r="A55" t="s">
        <v>33</v>
      </c>
      <c r="B55" s="13">
        <v>2019</v>
      </c>
      <c r="C55" s="4" t="s">
        <v>43</v>
      </c>
      <c r="D55" t="str">
        <f t="shared" si="0"/>
        <v>IEA - 2019 - Worst</v>
      </c>
      <c r="E55" t="s">
        <v>2</v>
      </c>
      <c r="F55" t="s">
        <v>2</v>
      </c>
      <c r="G55" t="s">
        <v>16</v>
      </c>
      <c r="H55" t="s">
        <v>19</v>
      </c>
      <c r="J55" t="s">
        <v>14</v>
      </c>
      <c r="M55" s="9" cm="1">
        <f t="array" ref="M55">INDEX('Support data'!$C$8:$E$8,1,MATCH(ShockMaster!$H55,'Support data'!$C$5:$E$5,0))*INDEX('Support data'!$C$6:$E$6,1,MATCH(ShockMaster!$H55,'Support data'!$C$5:$E$5,0))/INDEX('Support data'!$C$21:$E$23,MATCH($C55,'Support data'!$A$21:$A$23,0),MATCH(ShockMaster!$H55,'Support data'!$C$5:$E$5,0))/INDEX('Support data'!$C$16:$E$18,MATCH($C55,'Support data'!$A$16:$A$18,0),MATCH(ShockMaster!$H55,'Support data'!$C$5:$E$5,0))/1000/_xlfn._xlws.FILTER(Prices!$D$2:$D$109,(Prices!$A$2:$A$109=ShockMaster!$A55)*(Prices!$B$2:$B$109=ShockMaster!$B55)*(Prices!$C$2:$C$109=ShockMaster!$F55))*1000000</f>
        <v>0.38898091402133972</v>
      </c>
    </row>
    <row r="56" spans="1:13" x14ac:dyDescent="0.3">
      <c r="A56" t="s">
        <v>34</v>
      </c>
      <c r="B56" s="13">
        <v>2011</v>
      </c>
      <c r="C56" s="4" t="s">
        <v>43</v>
      </c>
      <c r="D56" t="str">
        <f t="shared" si="0"/>
        <v>EXIOHSUT - 2011 - Worst</v>
      </c>
      <c r="E56" t="s">
        <v>2</v>
      </c>
      <c r="F56" t="s">
        <v>2</v>
      </c>
      <c r="G56" t="s">
        <v>15</v>
      </c>
      <c r="H56" t="s">
        <v>17</v>
      </c>
      <c r="J56" t="s">
        <v>14</v>
      </c>
      <c r="M56" s="9" cm="1">
        <f t="array" ref="M56">INDEX('Support data'!$C$8:$E$8,1,MATCH(ShockMaster!$H56,'Support data'!$C$5:$E$5,0))*INDEX('Support data'!$C$6:$E$6,1,MATCH(ShockMaster!$H56,'Support data'!$C$5:$E$5,0))/INDEX('Support data'!$C$21:$E$23,MATCH($C56,'Support data'!$A$21:$A$23,0),MATCH(ShockMaster!$H56,'Support data'!$C$5:$E$5,0))/INDEX('Support data'!$C$16:$E$18,MATCH($C56,'Support data'!$A$16:$A$18,0),MATCH(ShockMaster!$H56,'Support data'!$C$5:$E$5,0))/1000/_xlfn._xlws.FILTER(Prices!$D$2:$D$109,(Prices!$A$2:$A$109=ShockMaster!$A56)*(Prices!$B$2:$B$109=ShockMaster!$B56)*(Prices!$C$2:$C$109=ShockMaster!$F56))*1000000</f>
        <v>0.79250778065167293</v>
      </c>
    </row>
    <row r="57" spans="1:13" x14ac:dyDescent="0.3">
      <c r="A57" t="s">
        <v>34</v>
      </c>
      <c r="B57" s="13">
        <v>2011</v>
      </c>
      <c r="C57" s="4" t="s">
        <v>43</v>
      </c>
      <c r="D57" t="str">
        <f t="shared" si="0"/>
        <v>EXIOHSUT - 2011 - Worst</v>
      </c>
      <c r="E57" t="s">
        <v>2</v>
      </c>
      <c r="F57" t="s">
        <v>2</v>
      </c>
      <c r="G57" t="s">
        <v>16</v>
      </c>
      <c r="H57" t="s">
        <v>18</v>
      </c>
      <c r="J57" t="s">
        <v>14</v>
      </c>
      <c r="M57" s="9" cm="1">
        <f t="array" ref="M57">INDEX('Support data'!$C$8:$E$8,1,MATCH(ShockMaster!$H57,'Support data'!$C$5:$E$5,0))*INDEX('Support data'!$C$6:$E$6,1,MATCH(ShockMaster!$H57,'Support data'!$C$5:$E$5,0))/INDEX('Support data'!$C$21:$E$23,MATCH($C57,'Support data'!$A$21:$A$23,0),MATCH(ShockMaster!$H57,'Support data'!$C$5:$E$5,0))/INDEX('Support data'!$C$16:$E$18,MATCH($C57,'Support data'!$A$16:$A$18,0),MATCH(ShockMaster!$H57,'Support data'!$C$5:$E$5,0))/1000/_xlfn._xlws.FILTER(Prices!$D$2:$D$109,(Prices!$A$2:$A$109=ShockMaster!$A57)*(Prices!$B$2:$B$109=ShockMaster!$B57)*(Prices!$C$2:$C$109=ShockMaster!$F57))*1000000</f>
        <v>0.20952862448558662</v>
      </c>
    </row>
    <row r="58" spans="1:13" x14ac:dyDescent="0.3">
      <c r="A58" t="s">
        <v>34</v>
      </c>
      <c r="B58" s="13">
        <v>2011</v>
      </c>
      <c r="C58" s="4" t="s">
        <v>43</v>
      </c>
      <c r="D58" t="str">
        <f t="shared" si="0"/>
        <v>EXIOHSUT - 2011 - Worst</v>
      </c>
      <c r="E58" t="s">
        <v>2</v>
      </c>
      <c r="F58" t="s">
        <v>2</v>
      </c>
      <c r="G58" t="s">
        <v>16</v>
      </c>
      <c r="H58" t="s">
        <v>19</v>
      </c>
      <c r="J58" t="s">
        <v>14</v>
      </c>
      <c r="M58" s="9" cm="1">
        <f t="array" ref="M58">INDEX('Support data'!$C$8:$E$8,1,MATCH(ShockMaster!$H58,'Support data'!$C$5:$E$5,0))*INDEX('Support data'!$C$6:$E$6,1,MATCH(ShockMaster!$H58,'Support data'!$C$5:$E$5,0))/INDEX('Support data'!$C$21:$E$23,MATCH($C58,'Support data'!$A$21:$A$23,0),MATCH(ShockMaster!$H58,'Support data'!$C$5:$E$5,0))/INDEX('Support data'!$C$16:$E$18,MATCH($C58,'Support data'!$A$16:$A$18,0),MATCH(ShockMaster!$H58,'Support data'!$C$5:$E$5,0))/1000/_xlfn._xlws.FILTER(Prices!$D$2:$D$109,(Prices!$A$2:$A$109=ShockMaster!$A58)*(Prices!$B$2:$B$109=ShockMaster!$B58)*(Prices!$C$2:$C$109=ShockMaster!$F58))*1000000</f>
        <v>0.39878297117970074</v>
      </c>
    </row>
    <row r="59" spans="1:13" x14ac:dyDescent="0.3">
      <c r="A59" t="s">
        <v>34</v>
      </c>
      <c r="B59" s="13">
        <v>2012</v>
      </c>
      <c r="C59" s="4" t="s">
        <v>43</v>
      </c>
      <c r="D59" t="str">
        <f t="shared" si="0"/>
        <v>EXIOHSUT - 2012 - Worst</v>
      </c>
      <c r="E59" t="s">
        <v>2</v>
      </c>
      <c r="F59" t="s">
        <v>2</v>
      </c>
      <c r="G59" t="s">
        <v>15</v>
      </c>
      <c r="H59" t="s">
        <v>17</v>
      </c>
      <c r="J59" t="s">
        <v>14</v>
      </c>
      <c r="M59" s="9" cm="1">
        <f t="array" ref="M59">INDEX('Support data'!$C$8:$E$8,1,MATCH(ShockMaster!$H59,'Support data'!$C$5:$E$5,0))*INDEX('Support data'!$C$6:$E$6,1,MATCH(ShockMaster!$H59,'Support data'!$C$5:$E$5,0))/INDEX('Support data'!$C$21:$E$23,MATCH($C59,'Support data'!$A$21:$A$23,0),MATCH(ShockMaster!$H59,'Support data'!$C$5:$E$5,0))/INDEX('Support data'!$C$16:$E$18,MATCH($C59,'Support data'!$A$16:$A$18,0),MATCH(ShockMaster!$H59,'Support data'!$C$5:$E$5,0))/1000/_xlfn._xlws.FILTER(Prices!$D$2:$D$109,(Prices!$A$2:$A$109=ShockMaster!$A59)*(Prices!$B$2:$B$109=ShockMaster!$B59)*(Prices!$C$2:$C$109=ShockMaster!$F59))*1000000</f>
        <v>0.79250778065167293</v>
      </c>
    </row>
    <row r="60" spans="1:13" x14ac:dyDescent="0.3">
      <c r="A60" t="s">
        <v>34</v>
      </c>
      <c r="B60" s="13">
        <v>2012</v>
      </c>
      <c r="C60" s="4" t="s">
        <v>43</v>
      </c>
      <c r="D60" t="str">
        <f t="shared" si="0"/>
        <v>EXIOHSUT - 2012 - Worst</v>
      </c>
      <c r="E60" t="s">
        <v>2</v>
      </c>
      <c r="F60" t="s">
        <v>2</v>
      </c>
      <c r="G60" t="s">
        <v>16</v>
      </c>
      <c r="H60" t="s">
        <v>18</v>
      </c>
      <c r="J60" t="s">
        <v>14</v>
      </c>
      <c r="M60" s="9" cm="1">
        <f t="array" ref="M60">INDEX('Support data'!$C$8:$E$8,1,MATCH(ShockMaster!$H60,'Support data'!$C$5:$E$5,0))*INDEX('Support data'!$C$6:$E$6,1,MATCH(ShockMaster!$H60,'Support data'!$C$5:$E$5,0))/INDEX('Support data'!$C$21:$E$23,MATCH($C60,'Support data'!$A$21:$A$23,0),MATCH(ShockMaster!$H60,'Support data'!$C$5:$E$5,0))/INDEX('Support data'!$C$16:$E$18,MATCH($C60,'Support data'!$A$16:$A$18,0),MATCH(ShockMaster!$H60,'Support data'!$C$5:$E$5,0))/1000/_xlfn._xlws.FILTER(Prices!$D$2:$D$109,(Prices!$A$2:$A$109=ShockMaster!$A60)*(Prices!$B$2:$B$109=ShockMaster!$B60)*(Prices!$C$2:$C$109=ShockMaster!$F60))*1000000</f>
        <v>0.20952862448558662</v>
      </c>
    </row>
    <row r="61" spans="1:13" x14ac:dyDescent="0.3">
      <c r="A61" t="s">
        <v>34</v>
      </c>
      <c r="B61" s="13">
        <v>2012</v>
      </c>
      <c r="C61" s="4" t="s">
        <v>43</v>
      </c>
      <c r="D61" t="str">
        <f t="shared" si="0"/>
        <v>EXIOHSUT - 2012 - Worst</v>
      </c>
      <c r="E61" t="s">
        <v>2</v>
      </c>
      <c r="F61" t="s">
        <v>2</v>
      </c>
      <c r="G61" t="s">
        <v>16</v>
      </c>
      <c r="H61" t="s">
        <v>19</v>
      </c>
      <c r="J61" t="s">
        <v>14</v>
      </c>
      <c r="M61" s="9" cm="1">
        <f t="array" ref="M61">INDEX('Support data'!$C$8:$E$8,1,MATCH(ShockMaster!$H61,'Support data'!$C$5:$E$5,0))*INDEX('Support data'!$C$6:$E$6,1,MATCH(ShockMaster!$H61,'Support data'!$C$5:$E$5,0))/INDEX('Support data'!$C$21:$E$23,MATCH($C61,'Support data'!$A$21:$A$23,0),MATCH(ShockMaster!$H61,'Support data'!$C$5:$E$5,0))/INDEX('Support data'!$C$16:$E$18,MATCH($C61,'Support data'!$A$16:$A$18,0),MATCH(ShockMaster!$H61,'Support data'!$C$5:$E$5,0))/1000/_xlfn._xlws.FILTER(Prices!$D$2:$D$109,(Prices!$A$2:$A$109=ShockMaster!$A61)*(Prices!$B$2:$B$109=ShockMaster!$B61)*(Prices!$C$2:$C$109=ShockMaster!$F61))*1000000</f>
        <v>0.39878297117970074</v>
      </c>
    </row>
    <row r="62" spans="1:13" x14ac:dyDescent="0.3">
      <c r="A62" t="s">
        <v>34</v>
      </c>
      <c r="B62" s="13">
        <v>2013</v>
      </c>
      <c r="C62" s="4" t="s">
        <v>43</v>
      </c>
      <c r="D62" t="str">
        <f t="shared" si="0"/>
        <v>EXIOHSUT - 2013 - Worst</v>
      </c>
      <c r="E62" t="s">
        <v>2</v>
      </c>
      <c r="F62" t="s">
        <v>2</v>
      </c>
      <c r="G62" t="s">
        <v>15</v>
      </c>
      <c r="H62" t="s">
        <v>17</v>
      </c>
      <c r="J62" t="s">
        <v>14</v>
      </c>
      <c r="M62" s="9" cm="1">
        <f t="array" ref="M62">INDEX('Support data'!$C$8:$E$8,1,MATCH(ShockMaster!$H62,'Support data'!$C$5:$E$5,0))*INDEX('Support data'!$C$6:$E$6,1,MATCH(ShockMaster!$H62,'Support data'!$C$5:$E$5,0))/INDEX('Support data'!$C$21:$E$23,MATCH($C62,'Support data'!$A$21:$A$23,0),MATCH(ShockMaster!$H62,'Support data'!$C$5:$E$5,0))/INDEX('Support data'!$C$16:$E$18,MATCH($C62,'Support data'!$A$16:$A$18,0),MATCH(ShockMaster!$H62,'Support data'!$C$5:$E$5,0))/1000/_xlfn._xlws.FILTER(Prices!$D$2:$D$109,(Prices!$A$2:$A$109=ShockMaster!$A62)*(Prices!$B$2:$B$109=ShockMaster!$B62)*(Prices!$C$2:$C$109=ShockMaster!$F62))*1000000</f>
        <v>0.79250778065167293</v>
      </c>
    </row>
    <row r="63" spans="1:13" x14ac:dyDescent="0.3">
      <c r="A63" t="s">
        <v>34</v>
      </c>
      <c r="B63" s="13">
        <v>2013</v>
      </c>
      <c r="C63" s="4" t="s">
        <v>43</v>
      </c>
      <c r="D63" t="str">
        <f t="shared" si="0"/>
        <v>EXIOHSUT - 2013 - Worst</v>
      </c>
      <c r="E63" t="s">
        <v>2</v>
      </c>
      <c r="F63" t="s">
        <v>2</v>
      </c>
      <c r="G63" t="s">
        <v>16</v>
      </c>
      <c r="H63" t="s">
        <v>18</v>
      </c>
      <c r="J63" t="s">
        <v>14</v>
      </c>
      <c r="M63" s="9" cm="1">
        <f t="array" ref="M63">INDEX('Support data'!$C$8:$E$8,1,MATCH(ShockMaster!$H63,'Support data'!$C$5:$E$5,0))*INDEX('Support data'!$C$6:$E$6,1,MATCH(ShockMaster!$H63,'Support data'!$C$5:$E$5,0))/INDEX('Support data'!$C$21:$E$23,MATCH($C63,'Support data'!$A$21:$A$23,0),MATCH(ShockMaster!$H63,'Support data'!$C$5:$E$5,0))/INDEX('Support data'!$C$16:$E$18,MATCH($C63,'Support data'!$A$16:$A$18,0),MATCH(ShockMaster!$H63,'Support data'!$C$5:$E$5,0))/1000/_xlfn._xlws.FILTER(Prices!$D$2:$D$109,(Prices!$A$2:$A$109=ShockMaster!$A63)*(Prices!$B$2:$B$109=ShockMaster!$B63)*(Prices!$C$2:$C$109=ShockMaster!$F63))*1000000</f>
        <v>0.20952862448558662</v>
      </c>
    </row>
    <row r="64" spans="1:13" x14ac:dyDescent="0.3">
      <c r="A64" t="s">
        <v>34</v>
      </c>
      <c r="B64" s="13">
        <v>2013</v>
      </c>
      <c r="C64" s="4" t="s">
        <v>43</v>
      </c>
      <c r="D64" t="str">
        <f t="shared" si="0"/>
        <v>EXIOHSUT - 2013 - Worst</v>
      </c>
      <c r="E64" t="s">
        <v>2</v>
      </c>
      <c r="F64" t="s">
        <v>2</v>
      </c>
      <c r="G64" t="s">
        <v>16</v>
      </c>
      <c r="H64" t="s">
        <v>19</v>
      </c>
      <c r="J64" t="s">
        <v>14</v>
      </c>
      <c r="M64" s="9" cm="1">
        <f t="array" ref="M64">INDEX('Support data'!$C$8:$E$8,1,MATCH(ShockMaster!$H64,'Support data'!$C$5:$E$5,0))*INDEX('Support data'!$C$6:$E$6,1,MATCH(ShockMaster!$H64,'Support data'!$C$5:$E$5,0))/INDEX('Support data'!$C$21:$E$23,MATCH($C64,'Support data'!$A$21:$A$23,0),MATCH(ShockMaster!$H64,'Support data'!$C$5:$E$5,0))/INDEX('Support data'!$C$16:$E$18,MATCH($C64,'Support data'!$A$16:$A$18,0),MATCH(ShockMaster!$H64,'Support data'!$C$5:$E$5,0))/1000/_xlfn._xlws.FILTER(Prices!$D$2:$D$109,(Prices!$A$2:$A$109=ShockMaster!$A64)*(Prices!$B$2:$B$109=ShockMaster!$B64)*(Prices!$C$2:$C$109=ShockMaster!$F64))*1000000</f>
        <v>0.39878297117970074</v>
      </c>
    </row>
    <row r="65" spans="1:13" x14ac:dyDescent="0.3">
      <c r="A65" t="s">
        <v>34</v>
      </c>
      <c r="B65" s="13">
        <v>2014</v>
      </c>
      <c r="C65" s="4" t="s">
        <v>43</v>
      </c>
      <c r="D65" t="str">
        <f t="shared" si="0"/>
        <v>EXIOHSUT - 2014 - Worst</v>
      </c>
      <c r="E65" t="s">
        <v>2</v>
      </c>
      <c r="F65" t="s">
        <v>2</v>
      </c>
      <c r="G65" t="s">
        <v>15</v>
      </c>
      <c r="H65" t="s">
        <v>17</v>
      </c>
      <c r="J65" t="s">
        <v>14</v>
      </c>
      <c r="M65" s="9" cm="1">
        <f t="array" ref="M65">INDEX('Support data'!$C$8:$E$8,1,MATCH(ShockMaster!$H65,'Support data'!$C$5:$E$5,0))*INDEX('Support data'!$C$6:$E$6,1,MATCH(ShockMaster!$H65,'Support data'!$C$5:$E$5,0))/INDEX('Support data'!$C$21:$E$23,MATCH($C65,'Support data'!$A$21:$A$23,0),MATCH(ShockMaster!$H65,'Support data'!$C$5:$E$5,0))/INDEX('Support data'!$C$16:$E$18,MATCH($C65,'Support data'!$A$16:$A$18,0),MATCH(ShockMaster!$H65,'Support data'!$C$5:$E$5,0))/1000/_xlfn._xlws.FILTER(Prices!$D$2:$D$109,(Prices!$A$2:$A$109=ShockMaster!$A65)*(Prices!$B$2:$B$109=ShockMaster!$B65)*(Prices!$C$2:$C$109=ShockMaster!$F65))*1000000</f>
        <v>0.79250778065167293</v>
      </c>
    </row>
    <row r="66" spans="1:13" x14ac:dyDescent="0.3">
      <c r="A66" t="s">
        <v>34</v>
      </c>
      <c r="B66" s="13">
        <v>2014</v>
      </c>
      <c r="C66" s="4" t="s">
        <v>43</v>
      </c>
      <c r="D66" t="str">
        <f t="shared" si="0"/>
        <v>EXIOHSUT - 2014 - Worst</v>
      </c>
      <c r="E66" t="s">
        <v>2</v>
      </c>
      <c r="F66" t="s">
        <v>2</v>
      </c>
      <c r="G66" t="s">
        <v>16</v>
      </c>
      <c r="H66" t="s">
        <v>18</v>
      </c>
      <c r="J66" t="s">
        <v>14</v>
      </c>
      <c r="M66" s="9" cm="1">
        <f t="array" ref="M66">INDEX('Support data'!$C$8:$E$8,1,MATCH(ShockMaster!$H66,'Support data'!$C$5:$E$5,0))*INDEX('Support data'!$C$6:$E$6,1,MATCH(ShockMaster!$H66,'Support data'!$C$5:$E$5,0))/INDEX('Support data'!$C$21:$E$23,MATCH($C66,'Support data'!$A$21:$A$23,0),MATCH(ShockMaster!$H66,'Support data'!$C$5:$E$5,0))/INDEX('Support data'!$C$16:$E$18,MATCH($C66,'Support data'!$A$16:$A$18,0),MATCH(ShockMaster!$H66,'Support data'!$C$5:$E$5,0))/1000/_xlfn._xlws.FILTER(Prices!$D$2:$D$109,(Prices!$A$2:$A$109=ShockMaster!$A66)*(Prices!$B$2:$B$109=ShockMaster!$B66)*(Prices!$C$2:$C$109=ShockMaster!$F66))*1000000</f>
        <v>0.20952862448558662</v>
      </c>
    </row>
    <row r="67" spans="1:13" x14ac:dyDescent="0.3">
      <c r="A67" t="s">
        <v>34</v>
      </c>
      <c r="B67" s="13">
        <v>2014</v>
      </c>
      <c r="C67" s="4" t="s">
        <v>43</v>
      </c>
      <c r="D67" t="str">
        <f t="shared" ref="D67:D130" si="1">_xlfn.CONCAT(A67," - ",B67," - ",C67)</f>
        <v>EXIOHSUT - 2014 - Worst</v>
      </c>
      <c r="E67" t="s">
        <v>2</v>
      </c>
      <c r="F67" t="s">
        <v>2</v>
      </c>
      <c r="G67" t="s">
        <v>16</v>
      </c>
      <c r="H67" t="s">
        <v>19</v>
      </c>
      <c r="J67" t="s">
        <v>14</v>
      </c>
      <c r="M67" s="9" cm="1">
        <f t="array" ref="M67">INDEX('Support data'!$C$8:$E$8,1,MATCH(ShockMaster!$H67,'Support data'!$C$5:$E$5,0))*INDEX('Support data'!$C$6:$E$6,1,MATCH(ShockMaster!$H67,'Support data'!$C$5:$E$5,0))/INDEX('Support data'!$C$21:$E$23,MATCH($C67,'Support data'!$A$21:$A$23,0),MATCH(ShockMaster!$H67,'Support data'!$C$5:$E$5,0))/INDEX('Support data'!$C$16:$E$18,MATCH($C67,'Support data'!$A$16:$A$18,0),MATCH(ShockMaster!$H67,'Support data'!$C$5:$E$5,0))/1000/_xlfn._xlws.FILTER(Prices!$D$2:$D$109,(Prices!$A$2:$A$109=ShockMaster!$A67)*(Prices!$B$2:$B$109=ShockMaster!$B67)*(Prices!$C$2:$C$109=ShockMaster!$F67))*1000000</f>
        <v>0.39878297117970074</v>
      </c>
    </row>
    <row r="68" spans="1:13" x14ac:dyDescent="0.3">
      <c r="A68" t="s">
        <v>34</v>
      </c>
      <c r="B68" s="13">
        <v>2015</v>
      </c>
      <c r="C68" s="4" t="s">
        <v>43</v>
      </c>
      <c r="D68" t="str">
        <f t="shared" si="1"/>
        <v>EXIOHSUT - 2015 - Worst</v>
      </c>
      <c r="E68" t="s">
        <v>2</v>
      </c>
      <c r="F68" t="s">
        <v>2</v>
      </c>
      <c r="G68" t="s">
        <v>15</v>
      </c>
      <c r="H68" t="s">
        <v>17</v>
      </c>
      <c r="J68" t="s">
        <v>14</v>
      </c>
      <c r="M68" s="9" cm="1">
        <f t="array" ref="M68">INDEX('Support data'!$C$8:$E$8,1,MATCH(ShockMaster!$H68,'Support data'!$C$5:$E$5,0))*INDEX('Support data'!$C$6:$E$6,1,MATCH(ShockMaster!$H68,'Support data'!$C$5:$E$5,0))/INDEX('Support data'!$C$21:$E$23,MATCH($C68,'Support data'!$A$21:$A$23,0),MATCH(ShockMaster!$H68,'Support data'!$C$5:$E$5,0))/INDEX('Support data'!$C$16:$E$18,MATCH($C68,'Support data'!$A$16:$A$18,0),MATCH(ShockMaster!$H68,'Support data'!$C$5:$E$5,0))/1000/_xlfn._xlws.FILTER(Prices!$D$2:$D$109,(Prices!$A$2:$A$109=ShockMaster!$A68)*(Prices!$B$2:$B$109=ShockMaster!$B68)*(Prices!$C$2:$C$109=ShockMaster!$F68))*1000000</f>
        <v>0.79250778065167293</v>
      </c>
    </row>
    <row r="69" spans="1:13" x14ac:dyDescent="0.3">
      <c r="A69" t="s">
        <v>34</v>
      </c>
      <c r="B69" s="13">
        <v>2015</v>
      </c>
      <c r="C69" s="4" t="s">
        <v>43</v>
      </c>
      <c r="D69" t="str">
        <f t="shared" si="1"/>
        <v>EXIOHSUT - 2015 - Worst</v>
      </c>
      <c r="E69" t="s">
        <v>2</v>
      </c>
      <c r="F69" t="s">
        <v>2</v>
      </c>
      <c r="G69" t="s">
        <v>16</v>
      </c>
      <c r="H69" t="s">
        <v>18</v>
      </c>
      <c r="J69" t="s">
        <v>14</v>
      </c>
      <c r="M69" s="9" cm="1">
        <f t="array" ref="M69">INDEX('Support data'!$C$8:$E$8,1,MATCH(ShockMaster!$H69,'Support data'!$C$5:$E$5,0))*INDEX('Support data'!$C$6:$E$6,1,MATCH(ShockMaster!$H69,'Support data'!$C$5:$E$5,0))/INDEX('Support data'!$C$21:$E$23,MATCH($C69,'Support data'!$A$21:$A$23,0),MATCH(ShockMaster!$H69,'Support data'!$C$5:$E$5,0))/INDEX('Support data'!$C$16:$E$18,MATCH($C69,'Support data'!$A$16:$A$18,0),MATCH(ShockMaster!$H69,'Support data'!$C$5:$E$5,0))/1000/_xlfn._xlws.FILTER(Prices!$D$2:$D$109,(Prices!$A$2:$A$109=ShockMaster!$A69)*(Prices!$B$2:$B$109=ShockMaster!$B69)*(Prices!$C$2:$C$109=ShockMaster!$F69))*1000000</f>
        <v>0.20952862448558662</v>
      </c>
    </row>
    <row r="70" spans="1:13" x14ac:dyDescent="0.3">
      <c r="A70" t="s">
        <v>34</v>
      </c>
      <c r="B70" s="13">
        <v>2015</v>
      </c>
      <c r="C70" s="4" t="s">
        <v>43</v>
      </c>
      <c r="D70" t="str">
        <f t="shared" si="1"/>
        <v>EXIOHSUT - 2015 - Worst</v>
      </c>
      <c r="E70" t="s">
        <v>2</v>
      </c>
      <c r="F70" t="s">
        <v>2</v>
      </c>
      <c r="G70" t="s">
        <v>16</v>
      </c>
      <c r="H70" t="s">
        <v>19</v>
      </c>
      <c r="J70" t="s">
        <v>14</v>
      </c>
      <c r="M70" s="9" cm="1">
        <f t="array" ref="M70">INDEX('Support data'!$C$8:$E$8,1,MATCH(ShockMaster!$H70,'Support data'!$C$5:$E$5,0))*INDEX('Support data'!$C$6:$E$6,1,MATCH(ShockMaster!$H70,'Support data'!$C$5:$E$5,0))/INDEX('Support data'!$C$21:$E$23,MATCH($C70,'Support data'!$A$21:$A$23,0),MATCH(ShockMaster!$H70,'Support data'!$C$5:$E$5,0))/INDEX('Support data'!$C$16:$E$18,MATCH($C70,'Support data'!$A$16:$A$18,0),MATCH(ShockMaster!$H70,'Support data'!$C$5:$E$5,0))/1000/_xlfn._xlws.FILTER(Prices!$D$2:$D$109,(Prices!$A$2:$A$109=ShockMaster!$A70)*(Prices!$B$2:$B$109=ShockMaster!$B70)*(Prices!$C$2:$C$109=ShockMaster!$F70))*1000000</f>
        <v>0.39878297117970074</v>
      </c>
    </row>
    <row r="71" spans="1:13" x14ac:dyDescent="0.3">
      <c r="A71" t="s">
        <v>34</v>
      </c>
      <c r="B71" s="13">
        <v>2016</v>
      </c>
      <c r="C71" s="4" t="s">
        <v>43</v>
      </c>
      <c r="D71" t="str">
        <f t="shared" si="1"/>
        <v>EXIOHSUT - 2016 - Worst</v>
      </c>
      <c r="E71" t="s">
        <v>2</v>
      </c>
      <c r="F71" t="s">
        <v>2</v>
      </c>
      <c r="G71" t="s">
        <v>15</v>
      </c>
      <c r="H71" t="s">
        <v>17</v>
      </c>
      <c r="J71" t="s">
        <v>14</v>
      </c>
      <c r="M71" s="9" cm="1">
        <f t="array" ref="M71">INDEX('Support data'!$C$8:$E$8,1,MATCH(ShockMaster!$H71,'Support data'!$C$5:$E$5,0))*INDEX('Support data'!$C$6:$E$6,1,MATCH(ShockMaster!$H71,'Support data'!$C$5:$E$5,0))/INDEX('Support data'!$C$21:$E$23,MATCH($C71,'Support data'!$A$21:$A$23,0),MATCH(ShockMaster!$H71,'Support data'!$C$5:$E$5,0))/INDEX('Support data'!$C$16:$E$18,MATCH($C71,'Support data'!$A$16:$A$18,0),MATCH(ShockMaster!$H71,'Support data'!$C$5:$E$5,0))/1000/_xlfn._xlws.FILTER(Prices!$D$2:$D$109,(Prices!$A$2:$A$109=ShockMaster!$A71)*(Prices!$B$2:$B$109=ShockMaster!$B71)*(Prices!$C$2:$C$109=ShockMaster!$F71))*1000000</f>
        <v>0.79250778065167293</v>
      </c>
    </row>
    <row r="72" spans="1:13" x14ac:dyDescent="0.3">
      <c r="A72" t="s">
        <v>34</v>
      </c>
      <c r="B72" s="13">
        <v>2016</v>
      </c>
      <c r="C72" s="4" t="s">
        <v>43</v>
      </c>
      <c r="D72" t="str">
        <f t="shared" si="1"/>
        <v>EXIOHSUT - 2016 - Worst</v>
      </c>
      <c r="E72" t="s">
        <v>2</v>
      </c>
      <c r="F72" t="s">
        <v>2</v>
      </c>
      <c r="G72" t="s">
        <v>16</v>
      </c>
      <c r="H72" t="s">
        <v>18</v>
      </c>
      <c r="J72" t="s">
        <v>14</v>
      </c>
      <c r="M72" s="9" cm="1">
        <f t="array" ref="M72">INDEX('Support data'!$C$8:$E$8,1,MATCH(ShockMaster!$H72,'Support data'!$C$5:$E$5,0))*INDEX('Support data'!$C$6:$E$6,1,MATCH(ShockMaster!$H72,'Support data'!$C$5:$E$5,0))/INDEX('Support data'!$C$21:$E$23,MATCH($C72,'Support data'!$A$21:$A$23,0),MATCH(ShockMaster!$H72,'Support data'!$C$5:$E$5,0))/INDEX('Support data'!$C$16:$E$18,MATCH($C72,'Support data'!$A$16:$A$18,0),MATCH(ShockMaster!$H72,'Support data'!$C$5:$E$5,0))/1000/_xlfn._xlws.FILTER(Prices!$D$2:$D$109,(Prices!$A$2:$A$109=ShockMaster!$A72)*(Prices!$B$2:$B$109=ShockMaster!$B72)*(Prices!$C$2:$C$109=ShockMaster!$F72))*1000000</f>
        <v>0.20952862448558662</v>
      </c>
    </row>
    <row r="73" spans="1:13" x14ac:dyDescent="0.3">
      <c r="A73" t="s">
        <v>34</v>
      </c>
      <c r="B73" s="13">
        <v>2016</v>
      </c>
      <c r="C73" s="4" t="s">
        <v>43</v>
      </c>
      <c r="D73" t="str">
        <f t="shared" si="1"/>
        <v>EXIOHSUT - 2016 - Worst</v>
      </c>
      <c r="E73" t="s">
        <v>2</v>
      </c>
      <c r="F73" t="s">
        <v>2</v>
      </c>
      <c r="G73" t="s">
        <v>16</v>
      </c>
      <c r="H73" t="s">
        <v>19</v>
      </c>
      <c r="J73" t="s">
        <v>14</v>
      </c>
      <c r="M73" s="9" cm="1">
        <f t="array" ref="M73">INDEX('Support data'!$C$8:$E$8,1,MATCH(ShockMaster!$H73,'Support data'!$C$5:$E$5,0))*INDEX('Support data'!$C$6:$E$6,1,MATCH(ShockMaster!$H73,'Support data'!$C$5:$E$5,0))/INDEX('Support data'!$C$21:$E$23,MATCH($C73,'Support data'!$A$21:$A$23,0),MATCH(ShockMaster!$H73,'Support data'!$C$5:$E$5,0))/INDEX('Support data'!$C$16:$E$18,MATCH($C73,'Support data'!$A$16:$A$18,0),MATCH(ShockMaster!$H73,'Support data'!$C$5:$E$5,0))/1000/_xlfn._xlws.FILTER(Prices!$D$2:$D$109,(Prices!$A$2:$A$109=ShockMaster!$A73)*(Prices!$B$2:$B$109=ShockMaster!$B73)*(Prices!$C$2:$C$109=ShockMaster!$F73))*1000000</f>
        <v>0.39878297117970074</v>
      </c>
    </row>
    <row r="74" spans="1:13" x14ac:dyDescent="0.3">
      <c r="A74" t="s">
        <v>34</v>
      </c>
      <c r="B74" s="13">
        <v>2017</v>
      </c>
      <c r="C74" s="4" t="s">
        <v>43</v>
      </c>
      <c r="D74" t="str">
        <f t="shared" si="1"/>
        <v>EXIOHSUT - 2017 - Worst</v>
      </c>
      <c r="E74" t="s">
        <v>2</v>
      </c>
      <c r="F74" t="s">
        <v>2</v>
      </c>
      <c r="G74" t="s">
        <v>15</v>
      </c>
      <c r="H74" t="s">
        <v>17</v>
      </c>
      <c r="J74" t="s">
        <v>14</v>
      </c>
      <c r="M74" s="9" cm="1">
        <f t="array" ref="M74">INDEX('Support data'!$C$8:$E$8,1,MATCH(ShockMaster!$H74,'Support data'!$C$5:$E$5,0))*INDEX('Support data'!$C$6:$E$6,1,MATCH(ShockMaster!$H74,'Support data'!$C$5:$E$5,0))/INDEX('Support data'!$C$21:$E$23,MATCH($C74,'Support data'!$A$21:$A$23,0),MATCH(ShockMaster!$H74,'Support data'!$C$5:$E$5,0))/INDEX('Support data'!$C$16:$E$18,MATCH($C74,'Support data'!$A$16:$A$18,0),MATCH(ShockMaster!$H74,'Support data'!$C$5:$E$5,0))/1000/_xlfn._xlws.FILTER(Prices!$D$2:$D$109,(Prices!$A$2:$A$109=ShockMaster!$A74)*(Prices!$B$2:$B$109=ShockMaster!$B74)*(Prices!$C$2:$C$109=ShockMaster!$F74))*1000000</f>
        <v>0.79250778065167293</v>
      </c>
    </row>
    <row r="75" spans="1:13" x14ac:dyDescent="0.3">
      <c r="A75" t="s">
        <v>34</v>
      </c>
      <c r="B75" s="13">
        <v>2017</v>
      </c>
      <c r="C75" s="4" t="s">
        <v>43</v>
      </c>
      <c r="D75" t="str">
        <f t="shared" si="1"/>
        <v>EXIOHSUT - 2017 - Worst</v>
      </c>
      <c r="E75" t="s">
        <v>2</v>
      </c>
      <c r="F75" t="s">
        <v>2</v>
      </c>
      <c r="G75" t="s">
        <v>16</v>
      </c>
      <c r="H75" t="s">
        <v>18</v>
      </c>
      <c r="J75" t="s">
        <v>14</v>
      </c>
      <c r="M75" s="9" cm="1">
        <f t="array" ref="M75">INDEX('Support data'!$C$8:$E$8,1,MATCH(ShockMaster!$H75,'Support data'!$C$5:$E$5,0))*INDEX('Support data'!$C$6:$E$6,1,MATCH(ShockMaster!$H75,'Support data'!$C$5:$E$5,0))/INDEX('Support data'!$C$21:$E$23,MATCH($C75,'Support data'!$A$21:$A$23,0),MATCH(ShockMaster!$H75,'Support data'!$C$5:$E$5,0))/INDEX('Support data'!$C$16:$E$18,MATCH($C75,'Support data'!$A$16:$A$18,0),MATCH(ShockMaster!$H75,'Support data'!$C$5:$E$5,0))/1000/_xlfn._xlws.FILTER(Prices!$D$2:$D$109,(Prices!$A$2:$A$109=ShockMaster!$A75)*(Prices!$B$2:$B$109=ShockMaster!$B75)*(Prices!$C$2:$C$109=ShockMaster!$F75))*1000000</f>
        <v>0.20952862448558662</v>
      </c>
    </row>
    <row r="76" spans="1:13" x14ac:dyDescent="0.3">
      <c r="A76" t="s">
        <v>34</v>
      </c>
      <c r="B76" s="13">
        <v>2017</v>
      </c>
      <c r="C76" s="4" t="s">
        <v>43</v>
      </c>
      <c r="D76" t="str">
        <f t="shared" si="1"/>
        <v>EXIOHSUT - 2017 - Worst</v>
      </c>
      <c r="E76" t="s">
        <v>2</v>
      </c>
      <c r="F76" t="s">
        <v>2</v>
      </c>
      <c r="G76" t="s">
        <v>16</v>
      </c>
      <c r="H76" t="s">
        <v>19</v>
      </c>
      <c r="J76" t="s">
        <v>14</v>
      </c>
      <c r="M76" s="9" cm="1">
        <f t="array" ref="M76">INDEX('Support data'!$C$8:$E$8,1,MATCH(ShockMaster!$H76,'Support data'!$C$5:$E$5,0))*INDEX('Support data'!$C$6:$E$6,1,MATCH(ShockMaster!$H76,'Support data'!$C$5:$E$5,0))/INDEX('Support data'!$C$21:$E$23,MATCH($C76,'Support data'!$A$21:$A$23,0),MATCH(ShockMaster!$H76,'Support data'!$C$5:$E$5,0))/INDEX('Support data'!$C$16:$E$18,MATCH($C76,'Support data'!$A$16:$A$18,0),MATCH(ShockMaster!$H76,'Support data'!$C$5:$E$5,0))/1000/_xlfn._xlws.FILTER(Prices!$D$2:$D$109,(Prices!$A$2:$A$109=ShockMaster!$A76)*(Prices!$B$2:$B$109=ShockMaster!$B76)*(Prices!$C$2:$C$109=ShockMaster!$F76))*1000000</f>
        <v>0.39878297117970074</v>
      </c>
    </row>
    <row r="77" spans="1:13" x14ac:dyDescent="0.3">
      <c r="A77" t="s">
        <v>34</v>
      </c>
      <c r="B77" s="13">
        <v>2018</v>
      </c>
      <c r="C77" s="4" t="s">
        <v>43</v>
      </c>
      <c r="D77" t="str">
        <f t="shared" si="1"/>
        <v>EXIOHSUT - 2018 - Worst</v>
      </c>
      <c r="E77" t="s">
        <v>2</v>
      </c>
      <c r="F77" t="s">
        <v>2</v>
      </c>
      <c r="G77" t="s">
        <v>15</v>
      </c>
      <c r="H77" t="s">
        <v>17</v>
      </c>
      <c r="J77" t="s">
        <v>14</v>
      </c>
      <c r="M77" s="9" cm="1">
        <f t="array" ref="M77">INDEX('Support data'!$C$8:$E$8,1,MATCH(ShockMaster!$H77,'Support data'!$C$5:$E$5,0))*INDEX('Support data'!$C$6:$E$6,1,MATCH(ShockMaster!$H77,'Support data'!$C$5:$E$5,0))/INDEX('Support data'!$C$21:$E$23,MATCH($C77,'Support data'!$A$21:$A$23,0),MATCH(ShockMaster!$H77,'Support data'!$C$5:$E$5,0))/INDEX('Support data'!$C$16:$E$18,MATCH($C77,'Support data'!$A$16:$A$18,0),MATCH(ShockMaster!$H77,'Support data'!$C$5:$E$5,0))/1000/_xlfn._xlws.FILTER(Prices!$D$2:$D$109,(Prices!$A$2:$A$109=ShockMaster!$A77)*(Prices!$B$2:$B$109=ShockMaster!$B77)*(Prices!$C$2:$C$109=ShockMaster!$F77))*1000000</f>
        <v>0.79250778065167293</v>
      </c>
    </row>
    <row r="78" spans="1:13" x14ac:dyDescent="0.3">
      <c r="A78" t="s">
        <v>34</v>
      </c>
      <c r="B78" s="13">
        <v>2018</v>
      </c>
      <c r="C78" s="4" t="s">
        <v>43</v>
      </c>
      <c r="D78" t="str">
        <f t="shared" si="1"/>
        <v>EXIOHSUT - 2018 - Worst</v>
      </c>
      <c r="E78" t="s">
        <v>2</v>
      </c>
      <c r="F78" t="s">
        <v>2</v>
      </c>
      <c r="G78" t="s">
        <v>16</v>
      </c>
      <c r="H78" t="s">
        <v>18</v>
      </c>
      <c r="J78" t="s">
        <v>14</v>
      </c>
      <c r="M78" s="9" cm="1">
        <f t="array" ref="M78">INDEX('Support data'!$C$8:$E$8,1,MATCH(ShockMaster!$H78,'Support data'!$C$5:$E$5,0))*INDEX('Support data'!$C$6:$E$6,1,MATCH(ShockMaster!$H78,'Support data'!$C$5:$E$5,0))/INDEX('Support data'!$C$21:$E$23,MATCH($C78,'Support data'!$A$21:$A$23,0),MATCH(ShockMaster!$H78,'Support data'!$C$5:$E$5,0))/INDEX('Support data'!$C$16:$E$18,MATCH($C78,'Support data'!$A$16:$A$18,0),MATCH(ShockMaster!$H78,'Support data'!$C$5:$E$5,0))/1000/_xlfn._xlws.FILTER(Prices!$D$2:$D$109,(Prices!$A$2:$A$109=ShockMaster!$A78)*(Prices!$B$2:$B$109=ShockMaster!$B78)*(Prices!$C$2:$C$109=ShockMaster!$F78))*1000000</f>
        <v>0.20952862448558662</v>
      </c>
    </row>
    <row r="79" spans="1:13" x14ac:dyDescent="0.3">
      <c r="A79" t="s">
        <v>34</v>
      </c>
      <c r="B79" s="13">
        <v>2018</v>
      </c>
      <c r="C79" s="4" t="s">
        <v>43</v>
      </c>
      <c r="D79" t="str">
        <f t="shared" si="1"/>
        <v>EXIOHSUT - 2018 - Worst</v>
      </c>
      <c r="E79" t="s">
        <v>2</v>
      </c>
      <c r="F79" t="s">
        <v>2</v>
      </c>
      <c r="G79" t="s">
        <v>16</v>
      </c>
      <c r="H79" t="s">
        <v>19</v>
      </c>
      <c r="J79" t="s">
        <v>14</v>
      </c>
      <c r="M79" s="9" cm="1">
        <f t="array" ref="M79">INDEX('Support data'!$C$8:$E$8,1,MATCH(ShockMaster!$H79,'Support data'!$C$5:$E$5,0))*INDEX('Support data'!$C$6:$E$6,1,MATCH(ShockMaster!$H79,'Support data'!$C$5:$E$5,0))/INDEX('Support data'!$C$21:$E$23,MATCH($C79,'Support data'!$A$21:$A$23,0),MATCH(ShockMaster!$H79,'Support data'!$C$5:$E$5,0))/INDEX('Support data'!$C$16:$E$18,MATCH($C79,'Support data'!$A$16:$A$18,0),MATCH(ShockMaster!$H79,'Support data'!$C$5:$E$5,0))/1000/_xlfn._xlws.FILTER(Prices!$D$2:$D$109,(Prices!$A$2:$A$109=ShockMaster!$A79)*(Prices!$B$2:$B$109=ShockMaster!$B79)*(Prices!$C$2:$C$109=ShockMaster!$F79))*1000000</f>
        <v>0.39878297117970074</v>
      </c>
    </row>
    <row r="80" spans="1:13" x14ac:dyDescent="0.3">
      <c r="A80" t="s">
        <v>34</v>
      </c>
      <c r="B80" s="13">
        <v>2019</v>
      </c>
      <c r="C80" s="4" t="s">
        <v>43</v>
      </c>
      <c r="D80" t="str">
        <f t="shared" si="1"/>
        <v>EXIOHSUT - 2019 - Worst</v>
      </c>
      <c r="E80" t="s">
        <v>2</v>
      </c>
      <c r="F80" t="s">
        <v>2</v>
      </c>
      <c r="G80" t="s">
        <v>15</v>
      </c>
      <c r="H80" t="s">
        <v>17</v>
      </c>
      <c r="J80" t="s">
        <v>14</v>
      </c>
      <c r="M80" s="9" cm="1">
        <f t="array" ref="M80">INDEX('Support data'!$C$8:$E$8,1,MATCH(ShockMaster!$H80,'Support data'!$C$5:$E$5,0))*INDEX('Support data'!$C$6:$E$6,1,MATCH(ShockMaster!$H80,'Support data'!$C$5:$E$5,0))/INDEX('Support data'!$C$21:$E$23,MATCH($C80,'Support data'!$A$21:$A$23,0),MATCH(ShockMaster!$H80,'Support data'!$C$5:$E$5,0))/INDEX('Support data'!$C$16:$E$18,MATCH($C80,'Support data'!$A$16:$A$18,0),MATCH(ShockMaster!$H80,'Support data'!$C$5:$E$5,0))/1000/_xlfn._xlws.FILTER(Prices!$D$2:$D$109,(Prices!$A$2:$A$109=ShockMaster!$A80)*(Prices!$B$2:$B$109=ShockMaster!$B80)*(Prices!$C$2:$C$109=ShockMaster!$F80))*1000000</f>
        <v>0.79250778065167293</v>
      </c>
    </row>
    <row r="81" spans="1:13" x14ac:dyDescent="0.3">
      <c r="A81" t="s">
        <v>34</v>
      </c>
      <c r="B81" s="13">
        <v>2019</v>
      </c>
      <c r="C81" s="4" t="s">
        <v>43</v>
      </c>
      <c r="D81" t="str">
        <f t="shared" si="1"/>
        <v>EXIOHSUT - 2019 - Worst</v>
      </c>
      <c r="E81" t="s">
        <v>2</v>
      </c>
      <c r="F81" t="s">
        <v>2</v>
      </c>
      <c r="G81" t="s">
        <v>16</v>
      </c>
      <c r="H81" t="s">
        <v>18</v>
      </c>
      <c r="J81" t="s">
        <v>14</v>
      </c>
      <c r="M81" s="9" cm="1">
        <f t="array" ref="M81">INDEX('Support data'!$C$8:$E$8,1,MATCH(ShockMaster!$H81,'Support data'!$C$5:$E$5,0))*INDEX('Support data'!$C$6:$E$6,1,MATCH(ShockMaster!$H81,'Support data'!$C$5:$E$5,0))/INDEX('Support data'!$C$21:$E$23,MATCH($C81,'Support data'!$A$21:$A$23,0),MATCH(ShockMaster!$H81,'Support data'!$C$5:$E$5,0))/INDEX('Support data'!$C$16:$E$18,MATCH($C81,'Support data'!$A$16:$A$18,0),MATCH(ShockMaster!$H81,'Support data'!$C$5:$E$5,0))/1000/_xlfn._xlws.FILTER(Prices!$D$2:$D$109,(Prices!$A$2:$A$109=ShockMaster!$A81)*(Prices!$B$2:$B$109=ShockMaster!$B81)*(Prices!$C$2:$C$109=ShockMaster!$F81))*1000000</f>
        <v>0.20952862448558662</v>
      </c>
    </row>
    <row r="82" spans="1:13" x14ac:dyDescent="0.3">
      <c r="A82" t="s">
        <v>34</v>
      </c>
      <c r="B82" s="13">
        <v>2019</v>
      </c>
      <c r="C82" s="4" t="s">
        <v>43</v>
      </c>
      <c r="D82" t="str">
        <f t="shared" si="1"/>
        <v>EXIOHSUT - 2019 - Worst</v>
      </c>
      <c r="E82" t="s">
        <v>2</v>
      </c>
      <c r="F82" t="s">
        <v>2</v>
      </c>
      <c r="G82" t="s">
        <v>16</v>
      </c>
      <c r="H82" t="s">
        <v>19</v>
      </c>
      <c r="J82" t="s">
        <v>14</v>
      </c>
      <c r="M82" s="9" cm="1">
        <f t="array" ref="M82">INDEX('Support data'!$C$8:$E$8,1,MATCH(ShockMaster!$H82,'Support data'!$C$5:$E$5,0))*INDEX('Support data'!$C$6:$E$6,1,MATCH(ShockMaster!$H82,'Support data'!$C$5:$E$5,0))/INDEX('Support data'!$C$21:$E$23,MATCH($C82,'Support data'!$A$21:$A$23,0),MATCH(ShockMaster!$H82,'Support data'!$C$5:$E$5,0))/INDEX('Support data'!$C$16:$E$18,MATCH($C82,'Support data'!$A$16:$A$18,0),MATCH(ShockMaster!$H82,'Support data'!$C$5:$E$5,0))/1000/_xlfn._xlws.FILTER(Prices!$D$2:$D$109,(Prices!$A$2:$A$109=ShockMaster!$A82)*(Prices!$B$2:$B$109=ShockMaster!$B82)*(Prices!$C$2:$C$109=ShockMaster!$F82))*1000000</f>
        <v>0.39878297117970074</v>
      </c>
    </row>
    <row r="83" spans="1:13" x14ac:dyDescent="0.3">
      <c r="A83" t="s">
        <v>20</v>
      </c>
      <c r="B83" s="13">
        <v>2011</v>
      </c>
      <c r="C83" s="4" t="s">
        <v>42</v>
      </c>
      <c r="D83" t="str">
        <f t="shared" si="1"/>
        <v>Constant - 2011 - Average</v>
      </c>
      <c r="E83" t="s">
        <v>2</v>
      </c>
      <c r="F83" t="s">
        <v>2</v>
      </c>
      <c r="G83" t="s">
        <v>15</v>
      </c>
      <c r="H83" t="s">
        <v>17</v>
      </c>
      <c r="J83" t="s">
        <v>14</v>
      </c>
      <c r="M83" s="9" cm="1">
        <f t="array" ref="M83">INDEX('Support data'!$C$8:$E$8,1,MATCH(ShockMaster!$H83,'Support data'!$C$5:$E$5,0))*INDEX('Support data'!$C$6:$E$6,1,MATCH(ShockMaster!$H83,'Support data'!$C$5:$E$5,0))/INDEX('Support data'!$C$21:$E$23,MATCH($C83,'Support data'!$A$21:$A$23,0),MATCH(ShockMaster!$H83,'Support data'!$C$5:$E$5,0))/INDEX('Support data'!$C$16:$E$18,MATCH($C83,'Support data'!$A$16:$A$18,0),MATCH(ShockMaster!$H83,'Support data'!$C$5:$E$5,0))/1000/_xlfn._xlws.FILTER(Prices!$D$2:$D$109,(Prices!$A$2:$A$109=ShockMaster!$A83)*(Prices!$B$2:$B$109=ShockMaster!$B83)*(Prices!$C$2:$C$109=ShockMaster!$F83))*1000000</f>
        <v>0.2384371777875976</v>
      </c>
    </row>
    <row r="84" spans="1:13" x14ac:dyDescent="0.3">
      <c r="A84" t="s">
        <v>20</v>
      </c>
      <c r="B84" s="13">
        <v>2011</v>
      </c>
      <c r="C84" s="4" t="s">
        <v>42</v>
      </c>
      <c r="D84" t="str">
        <f t="shared" si="1"/>
        <v>Constant - 2011 - Average</v>
      </c>
      <c r="E84" t="s">
        <v>2</v>
      </c>
      <c r="F84" t="s">
        <v>2</v>
      </c>
      <c r="G84" t="s">
        <v>16</v>
      </c>
      <c r="H84" t="s">
        <v>18</v>
      </c>
      <c r="J84" t="s">
        <v>14</v>
      </c>
      <c r="M84" s="9" cm="1">
        <f t="array" ref="M84">INDEX('Support data'!$C$8:$E$8,1,MATCH(ShockMaster!$H84,'Support data'!$C$5:$E$5,0))*INDEX('Support data'!$C$6:$E$6,1,MATCH(ShockMaster!$H84,'Support data'!$C$5:$E$5,0))/INDEX('Support data'!$C$21:$E$23,MATCH($C84,'Support data'!$A$21:$A$23,0),MATCH(ShockMaster!$H84,'Support data'!$C$5:$E$5,0))/INDEX('Support data'!$C$16:$E$18,MATCH($C84,'Support data'!$A$16:$A$18,0),MATCH(ShockMaster!$H84,'Support data'!$C$5:$E$5,0))/1000/_xlfn._xlws.FILTER(Prices!$D$2:$D$109,(Prices!$A$2:$A$109=ShockMaster!$A84)*(Prices!$B$2:$B$109=ShockMaster!$B84)*(Prices!$C$2:$C$109=ShockMaster!$F84))*1000000</f>
        <v>5.4033986550873103E-2</v>
      </c>
    </row>
    <row r="85" spans="1:13" x14ac:dyDescent="0.3">
      <c r="A85" t="s">
        <v>20</v>
      </c>
      <c r="B85" s="13">
        <v>2011</v>
      </c>
      <c r="C85" s="4" t="s">
        <v>42</v>
      </c>
      <c r="D85" t="str">
        <f t="shared" si="1"/>
        <v>Constant - 2011 - Average</v>
      </c>
      <c r="E85" t="s">
        <v>2</v>
      </c>
      <c r="F85" t="s">
        <v>2</v>
      </c>
      <c r="G85" t="s">
        <v>16</v>
      </c>
      <c r="H85" t="s">
        <v>19</v>
      </c>
      <c r="J85" t="s">
        <v>14</v>
      </c>
      <c r="M85" s="9" cm="1">
        <f t="array" ref="M85">INDEX('Support data'!$C$8:$E$8,1,MATCH(ShockMaster!$H85,'Support data'!$C$5:$E$5,0))*INDEX('Support data'!$C$6:$E$6,1,MATCH(ShockMaster!$H85,'Support data'!$C$5:$E$5,0))/INDEX('Support data'!$C$21:$E$23,MATCH($C85,'Support data'!$A$21:$A$23,0),MATCH(ShockMaster!$H85,'Support data'!$C$5:$E$5,0))/INDEX('Support data'!$C$16:$E$18,MATCH($C85,'Support data'!$A$16:$A$18,0),MATCH(ShockMaster!$H85,'Support data'!$C$5:$E$5,0))/1000/_xlfn._xlws.FILTER(Prices!$D$2:$D$109,(Prices!$A$2:$A$109=ShockMaster!$A85)*(Prices!$B$2:$B$109=ShockMaster!$B85)*(Prices!$C$2:$C$109=ShockMaster!$F85))*1000000</f>
        <v>0.10498206131767777</v>
      </c>
    </row>
    <row r="86" spans="1:13" x14ac:dyDescent="0.3">
      <c r="A86" t="s">
        <v>20</v>
      </c>
      <c r="B86" s="13">
        <v>2012</v>
      </c>
      <c r="C86" s="4" t="s">
        <v>42</v>
      </c>
      <c r="D86" t="str">
        <f t="shared" si="1"/>
        <v>Constant - 2012 - Average</v>
      </c>
      <c r="E86" t="s">
        <v>2</v>
      </c>
      <c r="F86" t="s">
        <v>2</v>
      </c>
      <c r="G86" t="s">
        <v>15</v>
      </c>
      <c r="H86" t="s">
        <v>17</v>
      </c>
      <c r="J86" t="s">
        <v>14</v>
      </c>
      <c r="M86" s="9" cm="1">
        <f t="array" ref="M86">INDEX('Support data'!$C$8:$E$8,1,MATCH(ShockMaster!$H86,'Support data'!$C$5:$E$5,0))*INDEX('Support data'!$C$6:$E$6,1,MATCH(ShockMaster!$H86,'Support data'!$C$5:$E$5,0))/INDEX('Support data'!$C$21:$E$23,MATCH($C86,'Support data'!$A$21:$A$23,0),MATCH(ShockMaster!$H86,'Support data'!$C$5:$E$5,0))/INDEX('Support data'!$C$16:$E$18,MATCH($C86,'Support data'!$A$16:$A$18,0),MATCH(ShockMaster!$H86,'Support data'!$C$5:$E$5,0))/1000/_xlfn._xlws.FILTER(Prices!$D$2:$D$109,(Prices!$A$2:$A$109=ShockMaster!$A86)*(Prices!$B$2:$B$109=ShockMaster!$B86)*(Prices!$C$2:$C$109=ShockMaster!$F86))*1000000</f>
        <v>0.23412157275976775</v>
      </c>
    </row>
    <row r="87" spans="1:13" x14ac:dyDescent="0.3">
      <c r="A87" t="s">
        <v>20</v>
      </c>
      <c r="B87" s="13">
        <v>2012</v>
      </c>
      <c r="C87" s="4" t="s">
        <v>42</v>
      </c>
      <c r="D87" t="str">
        <f t="shared" si="1"/>
        <v>Constant - 2012 - Average</v>
      </c>
      <c r="E87" t="s">
        <v>2</v>
      </c>
      <c r="F87" t="s">
        <v>2</v>
      </c>
      <c r="G87" t="s">
        <v>16</v>
      </c>
      <c r="H87" t="s">
        <v>18</v>
      </c>
      <c r="J87" t="s">
        <v>14</v>
      </c>
      <c r="M87" s="9" cm="1">
        <f t="array" ref="M87">INDEX('Support data'!$C$8:$E$8,1,MATCH(ShockMaster!$H87,'Support data'!$C$5:$E$5,0))*INDEX('Support data'!$C$6:$E$6,1,MATCH(ShockMaster!$H87,'Support data'!$C$5:$E$5,0))/INDEX('Support data'!$C$21:$E$23,MATCH($C87,'Support data'!$A$21:$A$23,0),MATCH(ShockMaster!$H87,'Support data'!$C$5:$E$5,0))/INDEX('Support data'!$C$16:$E$18,MATCH($C87,'Support data'!$A$16:$A$18,0),MATCH(ShockMaster!$H87,'Support data'!$C$5:$E$5,0))/1000/_xlfn._xlws.FILTER(Prices!$D$2:$D$109,(Prices!$A$2:$A$109=ShockMaster!$A87)*(Prices!$B$2:$B$109=ShockMaster!$B87)*(Prices!$C$2:$C$109=ShockMaster!$F87))*1000000</f>
        <v>5.3055995844069968E-2</v>
      </c>
    </row>
    <row r="88" spans="1:13" x14ac:dyDescent="0.3">
      <c r="A88" t="s">
        <v>20</v>
      </c>
      <c r="B88" s="13">
        <v>2012</v>
      </c>
      <c r="C88" s="4" t="s">
        <v>42</v>
      </c>
      <c r="D88" t="str">
        <f t="shared" si="1"/>
        <v>Constant - 2012 - Average</v>
      </c>
      <c r="E88" t="s">
        <v>2</v>
      </c>
      <c r="F88" t="s">
        <v>2</v>
      </c>
      <c r="G88" t="s">
        <v>16</v>
      </c>
      <c r="H88" t="s">
        <v>19</v>
      </c>
      <c r="J88" t="s">
        <v>14</v>
      </c>
      <c r="M88" s="9" cm="1">
        <f t="array" ref="M88">INDEX('Support data'!$C$8:$E$8,1,MATCH(ShockMaster!$H88,'Support data'!$C$5:$E$5,0))*INDEX('Support data'!$C$6:$E$6,1,MATCH(ShockMaster!$H88,'Support data'!$C$5:$E$5,0))/INDEX('Support data'!$C$21:$E$23,MATCH($C88,'Support data'!$A$21:$A$23,0),MATCH(ShockMaster!$H88,'Support data'!$C$5:$E$5,0))/INDEX('Support data'!$C$16:$E$18,MATCH($C88,'Support data'!$A$16:$A$18,0),MATCH(ShockMaster!$H88,'Support data'!$C$5:$E$5,0))/1000/_xlfn._xlws.FILTER(Prices!$D$2:$D$109,(Prices!$A$2:$A$109=ShockMaster!$A88)*(Prices!$B$2:$B$109=ShockMaster!$B88)*(Prices!$C$2:$C$109=ShockMaster!$F88))*1000000</f>
        <v>0.10308193351102297</v>
      </c>
    </row>
    <row r="89" spans="1:13" x14ac:dyDescent="0.3">
      <c r="A89" t="s">
        <v>20</v>
      </c>
      <c r="B89" s="13">
        <v>2013</v>
      </c>
      <c r="C89" s="4" t="s">
        <v>42</v>
      </c>
      <c r="D89" t="str">
        <f t="shared" si="1"/>
        <v>Constant - 2013 - Average</v>
      </c>
      <c r="E89" t="s">
        <v>2</v>
      </c>
      <c r="F89" t="s">
        <v>2</v>
      </c>
      <c r="G89" t="s">
        <v>15</v>
      </c>
      <c r="H89" t="s">
        <v>17</v>
      </c>
      <c r="J89" t="s">
        <v>14</v>
      </c>
      <c r="M89" s="9" cm="1">
        <f t="array" ref="M89">INDEX('Support data'!$C$8:$E$8,1,MATCH(ShockMaster!$H89,'Support data'!$C$5:$E$5,0))*INDEX('Support data'!$C$6:$E$6,1,MATCH(ShockMaster!$H89,'Support data'!$C$5:$E$5,0))/INDEX('Support data'!$C$21:$E$23,MATCH($C89,'Support data'!$A$21:$A$23,0),MATCH(ShockMaster!$H89,'Support data'!$C$5:$E$5,0))/INDEX('Support data'!$C$16:$E$18,MATCH($C89,'Support data'!$A$16:$A$18,0),MATCH(ShockMaster!$H89,'Support data'!$C$5:$E$5,0))/1000/_xlfn._xlws.FILTER(Prices!$D$2:$D$109,(Prices!$A$2:$A$109=ShockMaster!$A89)*(Prices!$B$2:$B$109=ShockMaster!$B89)*(Prices!$C$2:$C$109=ShockMaster!$F89))*1000000</f>
        <v>0.23412157275976775</v>
      </c>
    </row>
    <row r="90" spans="1:13" x14ac:dyDescent="0.3">
      <c r="A90" t="s">
        <v>20</v>
      </c>
      <c r="B90" s="13">
        <v>2013</v>
      </c>
      <c r="C90" s="4" t="s">
        <v>42</v>
      </c>
      <c r="D90" t="str">
        <f t="shared" si="1"/>
        <v>Constant - 2013 - Average</v>
      </c>
      <c r="E90" t="s">
        <v>2</v>
      </c>
      <c r="F90" t="s">
        <v>2</v>
      </c>
      <c r="G90" t="s">
        <v>16</v>
      </c>
      <c r="H90" t="s">
        <v>18</v>
      </c>
      <c r="J90" t="s">
        <v>14</v>
      </c>
      <c r="M90" s="9" cm="1">
        <f t="array" ref="M90">INDEX('Support data'!$C$8:$E$8,1,MATCH(ShockMaster!$H90,'Support data'!$C$5:$E$5,0))*INDEX('Support data'!$C$6:$E$6,1,MATCH(ShockMaster!$H90,'Support data'!$C$5:$E$5,0))/INDEX('Support data'!$C$21:$E$23,MATCH($C90,'Support data'!$A$21:$A$23,0),MATCH(ShockMaster!$H90,'Support data'!$C$5:$E$5,0))/INDEX('Support data'!$C$16:$E$18,MATCH($C90,'Support data'!$A$16:$A$18,0),MATCH(ShockMaster!$H90,'Support data'!$C$5:$E$5,0))/1000/_xlfn._xlws.FILTER(Prices!$D$2:$D$109,(Prices!$A$2:$A$109=ShockMaster!$A90)*(Prices!$B$2:$B$109=ShockMaster!$B90)*(Prices!$C$2:$C$109=ShockMaster!$F90))*1000000</f>
        <v>5.3055995844069968E-2</v>
      </c>
    </row>
    <row r="91" spans="1:13" x14ac:dyDescent="0.3">
      <c r="A91" t="s">
        <v>20</v>
      </c>
      <c r="B91" s="13">
        <v>2013</v>
      </c>
      <c r="C91" s="4" t="s">
        <v>42</v>
      </c>
      <c r="D91" t="str">
        <f t="shared" si="1"/>
        <v>Constant - 2013 - Average</v>
      </c>
      <c r="E91" t="s">
        <v>2</v>
      </c>
      <c r="F91" t="s">
        <v>2</v>
      </c>
      <c r="G91" t="s">
        <v>16</v>
      </c>
      <c r="H91" t="s">
        <v>19</v>
      </c>
      <c r="J91" t="s">
        <v>14</v>
      </c>
      <c r="M91" s="9" cm="1">
        <f t="array" ref="M91">INDEX('Support data'!$C$8:$E$8,1,MATCH(ShockMaster!$H91,'Support data'!$C$5:$E$5,0))*INDEX('Support data'!$C$6:$E$6,1,MATCH(ShockMaster!$H91,'Support data'!$C$5:$E$5,0))/INDEX('Support data'!$C$21:$E$23,MATCH($C91,'Support data'!$A$21:$A$23,0),MATCH(ShockMaster!$H91,'Support data'!$C$5:$E$5,0))/INDEX('Support data'!$C$16:$E$18,MATCH($C91,'Support data'!$A$16:$A$18,0),MATCH(ShockMaster!$H91,'Support data'!$C$5:$E$5,0))/1000/_xlfn._xlws.FILTER(Prices!$D$2:$D$109,(Prices!$A$2:$A$109=ShockMaster!$A91)*(Prices!$B$2:$B$109=ShockMaster!$B91)*(Prices!$C$2:$C$109=ShockMaster!$F91))*1000000</f>
        <v>0.10308193351102297</v>
      </c>
    </row>
    <row r="92" spans="1:13" x14ac:dyDescent="0.3">
      <c r="A92" t="s">
        <v>20</v>
      </c>
      <c r="B92" s="13">
        <v>2014</v>
      </c>
      <c r="C92" s="4" t="s">
        <v>42</v>
      </c>
      <c r="D92" t="str">
        <f t="shared" si="1"/>
        <v>Constant - 2014 - Average</v>
      </c>
      <c r="E92" t="s">
        <v>2</v>
      </c>
      <c r="F92" t="s">
        <v>2</v>
      </c>
      <c r="G92" t="s">
        <v>15</v>
      </c>
      <c r="H92" t="s">
        <v>17</v>
      </c>
      <c r="J92" t="s">
        <v>14</v>
      </c>
      <c r="M92" s="9" cm="1">
        <f t="array" ref="M92">INDEX('Support data'!$C$8:$E$8,1,MATCH(ShockMaster!$H92,'Support data'!$C$5:$E$5,0))*INDEX('Support data'!$C$6:$E$6,1,MATCH(ShockMaster!$H92,'Support data'!$C$5:$E$5,0))/INDEX('Support data'!$C$21:$E$23,MATCH($C92,'Support data'!$A$21:$A$23,0),MATCH(ShockMaster!$H92,'Support data'!$C$5:$E$5,0))/INDEX('Support data'!$C$16:$E$18,MATCH($C92,'Support data'!$A$16:$A$18,0),MATCH(ShockMaster!$H92,'Support data'!$C$5:$E$5,0))/1000/_xlfn._xlws.FILTER(Prices!$D$2:$D$109,(Prices!$A$2:$A$109=ShockMaster!$A92)*(Prices!$B$2:$B$109=ShockMaster!$B92)*(Prices!$C$2:$C$109=ShockMaster!$F92))*1000000</f>
        <v>0.2330669710806697</v>
      </c>
    </row>
    <row r="93" spans="1:13" x14ac:dyDescent="0.3">
      <c r="A93" t="s">
        <v>20</v>
      </c>
      <c r="B93" s="13">
        <v>2014</v>
      </c>
      <c r="C93" s="4" t="s">
        <v>42</v>
      </c>
      <c r="D93" t="str">
        <f t="shared" si="1"/>
        <v>Constant - 2014 - Average</v>
      </c>
      <c r="E93" t="s">
        <v>2</v>
      </c>
      <c r="F93" t="s">
        <v>2</v>
      </c>
      <c r="G93" t="s">
        <v>16</v>
      </c>
      <c r="H93" t="s">
        <v>18</v>
      </c>
      <c r="J93" t="s">
        <v>14</v>
      </c>
      <c r="M93" s="9" cm="1">
        <f t="array" ref="M93">INDEX('Support data'!$C$8:$E$8,1,MATCH(ShockMaster!$H93,'Support data'!$C$5:$E$5,0))*INDEX('Support data'!$C$6:$E$6,1,MATCH(ShockMaster!$H93,'Support data'!$C$5:$E$5,0))/INDEX('Support data'!$C$21:$E$23,MATCH($C93,'Support data'!$A$21:$A$23,0),MATCH(ShockMaster!$H93,'Support data'!$C$5:$E$5,0))/INDEX('Support data'!$C$16:$E$18,MATCH($C93,'Support data'!$A$16:$A$18,0),MATCH(ShockMaster!$H93,'Support data'!$C$5:$E$5,0))/1000/_xlfn._xlws.FILTER(Prices!$D$2:$D$109,(Prices!$A$2:$A$109=ShockMaster!$A93)*(Prices!$B$2:$B$109=ShockMaster!$B93)*(Prices!$C$2:$C$109=ShockMaster!$F93))*1000000</f>
        <v>5.281700487179939E-2</v>
      </c>
    </row>
    <row r="94" spans="1:13" x14ac:dyDescent="0.3">
      <c r="A94" t="s">
        <v>20</v>
      </c>
      <c r="B94" s="13">
        <v>2014</v>
      </c>
      <c r="C94" s="4" t="s">
        <v>42</v>
      </c>
      <c r="D94" t="str">
        <f t="shared" si="1"/>
        <v>Constant - 2014 - Average</v>
      </c>
      <c r="E94" t="s">
        <v>2</v>
      </c>
      <c r="F94" t="s">
        <v>2</v>
      </c>
      <c r="G94" t="s">
        <v>16</v>
      </c>
      <c r="H94" t="s">
        <v>19</v>
      </c>
      <c r="J94" t="s">
        <v>14</v>
      </c>
      <c r="M94" s="9" cm="1">
        <f t="array" ref="M94">INDEX('Support data'!$C$8:$E$8,1,MATCH(ShockMaster!$H94,'Support data'!$C$5:$E$5,0))*INDEX('Support data'!$C$6:$E$6,1,MATCH(ShockMaster!$H94,'Support data'!$C$5:$E$5,0))/INDEX('Support data'!$C$21:$E$23,MATCH($C94,'Support data'!$A$21:$A$23,0),MATCH(ShockMaster!$H94,'Support data'!$C$5:$E$5,0))/INDEX('Support data'!$C$16:$E$18,MATCH($C94,'Support data'!$A$16:$A$18,0),MATCH(ShockMaster!$H94,'Support data'!$C$5:$E$5,0))/1000/_xlfn._xlws.FILTER(Prices!$D$2:$D$109,(Prices!$A$2:$A$109=ShockMaster!$A94)*(Prices!$B$2:$B$109=ShockMaster!$B94)*(Prices!$C$2:$C$109=ShockMaster!$F94))*1000000</f>
        <v>0.10261760047718953</v>
      </c>
    </row>
    <row r="95" spans="1:13" x14ac:dyDescent="0.3">
      <c r="A95" t="s">
        <v>20</v>
      </c>
      <c r="B95" s="13">
        <v>2015</v>
      </c>
      <c r="C95" s="4" t="s">
        <v>42</v>
      </c>
      <c r="D95" t="str">
        <f t="shared" si="1"/>
        <v>Constant - 2015 - Average</v>
      </c>
      <c r="E95" t="s">
        <v>2</v>
      </c>
      <c r="F95" t="s">
        <v>2</v>
      </c>
      <c r="G95" t="s">
        <v>15</v>
      </c>
      <c r="H95" t="s">
        <v>17</v>
      </c>
      <c r="J95" t="s">
        <v>14</v>
      </c>
      <c r="M95" s="9" cm="1">
        <f t="array" ref="M95">INDEX('Support data'!$C$8:$E$8,1,MATCH(ShockMaster!$H95,'Support data'!$C$5:$E$5,0))*INDEX('Support data'!$C$6:$E$6,1,MATCH(ShockMaster!$H95,'Support data'!$C$5:$E$5,0))/INDEX('Support data'!$C$21:$E$23,MATCH($C95,'Support data'!$A$21:$A$23,0),MATCH(ShockMaster!$H95,'Support data'!$C$5:$E$5,0))/INDEX('Support data'!$C$16:$E$18,MATCH($C95,'Support data'!$A$16:$A$18,0),MATCH(ShockMaster!$H95,'Support data'!$C$5:$E$5,0))/1000/_xlfn._xlws.FILTER(Prices!$D$2:$D$109,(Prices!$A$2:$A$109=ShockMaster!$A95)*(Prices!$B$2:$B$109=ShockMaster!$B95)*(Prices!$C$2:$C$109=ShockMaster!$F95))*1000000</f>
        <v>0.23412157275976775</v>
      </c>
    </row>
    <row r="96" spans="1:13" x14ac:dyDescent="0.3">
      <c r="A96" t="s">
        <v>20</v>
      </c>
      <c r="B96" s="13">
        <v>2015</v>
      </c>
      <c r="C96" s="4" t="s">
        <v>42</v>
      </c>
      <c r="D96" t="str">
        <f t="shared" si="1"/>
        <v>Constant - 2015 - Average</v>
      </c>
      <c r="E96" t="s">
        <v>2</v>
      </c>
      <c r="F96" t="s">
        <v>2</v>
      </c>
      <c r="G96" t="s">
        <v>16</v>
      </c>
      <c r="H96" t="s">
        <v>18</v>
      </c>
      <c r="J96" t="s">
        <v>14</v>
      </c>
      <c r="M96" s="9" cm="1">
        <f t="array" ref="M96">INDEX('Support data'!$C$8:$E$8,1,MATCH(ShockMaster!$H96,'Support data'!$C$5:$E$5,0))*INDEX('Support data'!$C$6:$E$6,1,MATCH(ShockMaster!$H96,'Support data'!$C$5:$E$5,0))/INDEX('Support data'!$C$21:$E$23,MATCH($C96,'Support data'!$A$21:$A$23,0),MATCH(ShockMaster!$H96,'Support data'!$C$5:$E$5,0))/INDEX('Support data'!$C$16:$E$18,MATCH($C96,'Support data'!$A$16:$A$18,0),MATCH(ShockMaster!$H96,'Support data'!$C$5:$E$5,0))/1000/_xlfn._xlws.FILTER(Prices!$D$2:$D$109,(Prices!$A$2:$A$109=ShockMaster!$A96)*(Prices!$B$2:$B$109=ShockMaster!$B96)*(Prices!$C$2:$C$109=ShockMaster!$F96))*1000000</f>
        <v>5.3055995844069968E-2</v>
      </c>
    </row>
    <row r="97" spans="1:13" x14ac:dyDescent="0.3">
      <c r="A97" t="s">
        <v>20</v>
      </c>
      <c r="B97" s="13">
        <v>2015</v>
      </c>
      <c r="C97" s="4" t="s">
        <v>42</v>
      </c>
      <c r="D97" t="str">
        <f t="shared" si="1"/>
        <v>Constant - 2015 - Average</v>
      </c>
      <c r="E97" t="s">
        <v>2</v>
      </c>
      <c r="F97" t="s">
        <v>2</v>
      </c>
      <c r="G97" t="s">
        <v>16</v>
      </c>
      <c r="H97" t="s">
        <v>19</v>
      </c>
      <c r="J97" t="s">
        <v>14</v>
      </c>
      <c r="M97" s="9" cm="1">
        <f t="array" ref="M97">INDEX('Support data'!$C$8:$E$8,1,MATCH(ShockMaster!$H97,'Support data'!$C$5:$E$5,0))*INDEX('Support data'!$C$6:$E$6,1,MATCH(ShockMaster!$H97,'Support data'!$C$5:$E$5,0))/INDEX('Support data'!$C$21:$E$23,MATCH($C97,'Support data'!$A$21:$A$23,0),MATCH(ShockMaster!$H97,'Support data'!$C$5:$E$5,0))/INDEX('Support data'!$C$16:$E$18,MATCH($C97,'Support data'!$A$16:$A$18,0),MATCH(ShockMaster!$H97,'Support data'!$C$5:$E$5,0))/1000/_xlfn._xlws.FILTER(Prices!$D$2:$D$109,(Prices!$A$2:$A$109=ShockMaster!$A97)*(Prices!$B$2:$B$109=ShockMaster!$B97)*(Prices!$C$2:$C$109=ShockMaster!$F97))*1000000</f>
        <v>0.10308193351102297</v>
      </c>
    </row>
    <row r="98" spans="1:13" x14ac:dyDescent="0.3">
      <c r="A98" t="s">
        <v>20</v>
      </c>
      <c r="B98" s="13">
        <v>2016</v>
      </c>
      <c r="C98" s="4" t="s">
        <v>42</v>
      </c>
      <c r="D98" t="str">
        <f t="shared" si="1"/>
        <v>Constant - 2016 - Average</v>
      </c>
      <c r="E98" t="s">
        <v>2</v>
      </c>
      <c r="F98" t="s">
        <v>2</v>
      </c>
      <c r="G98" t="s">
        <v>15</v>
      </c>
      <c r="H98" t="s">
        <v>17</v>
      </c>
      <c r="J98" t="s">
        <v>14</v>
      </c>
      <c r="M98" s="9" cm="1">
        <f t="array" ref="M98">INDEX('Support data'!$C$8:$E$8,1,MATCH(ShockMaster!$H98,'Support data'!$C$5:$E$5,0))*INDEX('Support data'!$C$6:$E$6,1,MATCH(ShockMaster!$H98,'Support data'!$C$5:$E$5,0))/INDEX('Support data'!$C$21:$E$23,MATCH($C98,'Support data'!$A$21:$A$23,0),MATCH(ShockMaster!$H98,'Support data'!$C$5:$E$5,0))/INDEX('Support data'!$C$16:$E$18,MATCH($C98,'Support data'!$A$16:$A$18,0),MATCH(ShockMaster!$H98,'Support data'!$C$5:$E$5,0))/1000/_xlfn._xlws.FILTER(Prices!$D$2:$D$109,(Prices!$A$2:$A$109=ShockMaster!$A98)*(Prices!$B$2:$B$109=ShockMaster!$B98)*(Prices!$C$2:$C$109=ShockMaster!$F98))*1000000</f>
        <v>0.23518576172685762</v>
      </c>
    </row>
    <row r="99" spans="1:13" x14ac:dyDescent="0.3">
      <c r="A99" t="s">
        <v>20</v>
      </c>
      <c r="B99" s="13">
        <v>2016</v>
      </c>
      <c r="C99" s="4" t="s">
        <v>42</v>
      </c>
      <c r="D99" t="str">
        <f t="shared" si="1"/>
        <v>Constant - 2016 - Average</v>
      </c>
      <c r="E99" t="s">
        <v>2</v>
      </c>
      <c r="F99" t="s">
        <v>2</v>
      </c>
      <c r="G99" t="s">
        <v>16</v>
      </c>
      <c r="H99" t="s">
        <v>18</v>
      </c>
      <c r="J99" t="s">
        <v>14</v>
      </c>
      <c r="M99" s="9" cm="1">
        <f t="array" ref="M99">INDEX('Support data'!$C$8:$E$8,1,MATCH(ShockMaster!$H99,'Support data'!$C$5:$E$5,0))*INDEX('Support data'!$C$6:$E$6,1,MATCH(ShockMaster!$H99,'Support data'!$C$5:$E$5,0))/INDEX('Support data'!$C$21:$E$23,MATCH($C99,'Support data'!$A$21:$A$23,0),MATCH(ShockMaster!$H99,'Support data'!$C$5:$E$5,0))/INDEX('Support data'!$C$16:$E$18,MATCH($C99,'Support data'!$A$16:$A$18,0),MATCH(ShockMaster!$H99,'Support data'!$C$5:$E$5,0))/1000/_xlfn._xlws.FILTER(Prices!$D$2:$D$109,(Prices!$A$2:$A$109=ShockMaster!$A99)*(Prices!$B$2:$B$109=ShockMaster!$B99)*(Prices!$C$2:$C$109=ShockMaster!$F99))*1000000</f>
        <v>5.3297159461543016E-2</v>
      </c>
    </row>
    <row r="100" spans="1:13" x14ac:dyDescent="0.3">
      <c r="A100" t="s">
        <v>20</v>
      </c>
      <c r="B100" s="13">
        <v>2016</v>
      </c>
      <c r="C100" s="4" t="s">
        <v>42</v>
      </c>
      <c r="D100" t="str">
        <f t="shared" si="1"/>
        <v>Constant - 2016 - Average</v>
      </c>
      <c r="E100" t="s">
        <v>2</v>
      </c>
      <c r="F100" t="s">
        <v>2</v>
      </c>
      <c r="G100" t="s">
        <v>16</v>
      </c>
      <c r="H100" t="s">
        <v>19</v>
      </c>
      <c r="J100" t="s">
        <v>14</v>
      </c>
      <c r="M100" s="9" cm="1">
        <f t="array" ref="M100">INDEX('Support data'!$C$8:$E$8,1,MATCH(ShockMaster!$H100,'Support data'!$C$5:$E$5,0))*INDEX('Support data'!$C$6:$E$6,1,MATCH(ShockMaster!$H100,'Support data'!$C$5:$E$5,0))/INDEX('Support data'!$C$21:$E$23,MATCH($C100,'Support data'!$A$21:$A$23,0),MATCH(ShockMaster!$H100,'Support data'!$C$5:$E$5,0))/INDEX('Support data'!$C$16:$E$18,MATCH($C100,'Support data'!$A$16:$A$18,0),MATCH(ShockMaster!$H100,'Support data'!$C$5:$E$5,0))/1000/_xlfn._xlws.FILTER(Prices!$D$2:$D$109,(Prices!$A$2:$A$109=ShockMaster!$A100)*(Prices!$B$2:$B$109=ShockMaster!$B100)*(Prices!$C$2:$C$109=ShockMaster!$F100))*1000000</f>
        <v>0.10355048775425489</v>
      </c>
    </row>
    <row r="101" spans="1:13" x14ac:dyDescent="0.3">
      <c r="A101" t="s">
        <v>20</v>
      </c>
      <c r="B101" s="13">
        <v>2017</v>
      </c>
      <c r="C101" s="4" t="s">
        <v>42</v>
      </c>
      <c r="D101" t="str">
        <f t="shared" si="1"/>
        <v>Constant - 2017 - Average</v>
      </c>
      <c r="E101" t="s">
        <v>2</v>
      </c>
      <c r="F101" t="s">
        <v>2</v>
      </c>
      <c r="G101" t="s">
        <v>15</v>
      </c>
      <c r="H101" t="s">
        <v>17</v>
      </c>
      <c r="J101" t="s">
        <v>14</v>
      </c>
      <c r="M101" s="9" cm="1">
        <f t="array" ref="M101">INDEX('Support data'!$C$8:$E$8,1,MATCH(ShockMaster!$H101,'Support data'!$C$5:$E$5,0))*INDEX('Support data'!$C$6:$E$6,1,MATCH(ShockMaster!$H101,'Support data'!$C$5:$E$5,0))/INDEX('Support data'!$C$21:$E$23,MATCH($C101,'Support data'!$A$21:$A$23,0),MATCH(ShockMaster!$H101,'Support data'!$C$5:$E$5,0))/INDEX('Support data'!$C$16:$E$18,MATCH($C101,'Support data'!$A$16:$A$18,0),MATCH(ShockMaster!$H101,'Support data'!$C$5:$E$5,0))/1000/_xlfn._xlws.FILTER(Prices!$D$2:$D$109,(Prices!$A$2:$A$109=ShockMaster!$A101)*(Prices!$B$2:$B$109=ShockMaster!$B101)*(Prices!$C$2:$C$109=ShockMaster!$F101))*1000000</f>
        <v>0.23412157275976775</v>
      </c>
    </row>
    <row r="102" spans="1:13" x14ac:dyDescent="0.3">
      <c r="A102" t="s">
        <v>20</v>
      </c>
      <c r="B102" s="13">
        <v>2017</v>
      </c>
      <c r="C102" s="4" t="s">
        <v>42</v>
      </c>
      <c r="D102" t="str">
        <f t="shared" si="1"/>
        <v>Constant - 2017 - Average</v>
      </c>
      <c r="E102" t="s">
        <v>2</v>
      </c>
      <c r="F102" t="s">
        <v>2</v>
      </c>
      <c r="G102" t="s">
        <v>16</v>
      </c>
      <c r="H102" t="s">
        <v>18</v>
      </c>
      <c r="J102" t="s">
        <v>14</v>
      </c>
      <c r="M102" s="9" cm="1">
        <f t="array" ref="M102">INDEX('Support data'!$C$8:$E$8,1,MATCH(ShockMaster!$H102,'Support data'!$C$5:$E$5,0))*INDEX('Support data'!$C$6:$E$6,1,MATCH(ShockMaster!$H102,'Support data'!$C$5:$E$5,0))/INDEX('Support data'!$C$21:$E$23,MATCH($C102,'Support data'!$A$21:$A$23,0),MATCH(ShockMaster!$H102,'Support data'!$C$5:$E$5,0))/INDEX('Support data'!$C$16:$E$18,MATCH($C102,'Support data'!$A$16:$A$18,0),MATCH(ShockMaster!$H102,'Support data'!$C$5:$E$5,0))/1000/_xlfn._xlws.FILTER(Prices!$D$2:$D$109,(Prices!$A$2:$A$109=ShockMaster!$A102)*(Prices!$B$2:$B$109=ShockMaster!$B102)*(Prices!$C$2:$C$109=ShockMaster!$F102))*1000000</f>
        <v>5.3055995844069968E-2</v>
      </c>
    </row>
    <row r="103" spans="1:13" x14ac:dyDescent="0.3">
      <c r="A103" t="s">
        <v>20</v>
      </c>
      <c r="B103" s="13">
        <v>2017</v>
      </c>
      <c r="C103" s="4" t="s">
        <v>42</v>
      </c>
      <c r="D103" t="str">
        <f t="shared" si="1"/>
        <v>Constant - 2017 - Average</v>
      </c>
      <c r="E103" t="s">
        <v>2</v>
      </c>
      <c r="F103" t="s">
        <v>2</v>
      </c>
      <c r="G103" t="s">
        <v>16</v>
      </c>
      <c r="H103" t="s">
        <v>19</v>
      </c>
      <c r="J103" t="s">
        <v>14</v>
      </c>
      <c r="M103" s="9" cm="1">
        <f t="array" ref="M103">INDEX('Support data'!$C$8:$E$8,1,MATCH(ShockMaster!$H103,'Support data'!$C$5:$E$5,0))*INDEX('Support data'!$C$6:$E$6,1,MATCH(ShockMaster!$H103,'Support data'!$C$5:$E$5,0))/INDEX('Support data'!$C$21:$E$23,MATCH($C103,'Support data'!$A$21:$A$23,0),MATCH(ShockMaster!$H103,'Support data'!$C$5:$E$5,0))/INDEX('Support data'!$C$16:$E$18,MATCH($C103,'Support data'!$A$16:$A$18,0),MATCH(ShockMaster!$H103,'Support data'!$C$5:$E$5,0))/1000/_xlfn._xlws.FILTER(Prices!$D$2:$D$109,(Prices!$A$2:$A$109=ShockMaster!$A103)*(Prices!$B$2:$B$109=ShockMaster!$B103)*(Prices!$C$2:$C$109=ShockMaster!$F103))*1000000</f>
        <v>0.10308193351102297</v>
      </c>
    </row>
    <row r="104" spans="1:13" x14ac:dyDescent="0.3">
      <c r="A104" t="s">
        <v>20</v>
      </c>
      <c r="B104" s="13">
        <v>2018</v>
      </c>
      <c r="C104" s="4" t="s">
        <v>42</v>
      </c>
      <c r="D104" t="str">
        <f t="shared" si="1"/>
        <v>Constant - 2018 - Average</v>
      </c>
      <c r="E104" t="s">
        <v>2</v>
      </c>
      <c r="F104" t="s">
        <v>2</v>
      </c>
      <c r="G104" t="s">
        <v>15</v>
      </c>
      <c r="H104" t="s">
        <v>17</v>
      </c>
      <c r="J104" t="s">
        <v>14</v>
      </c>
      <c r="M104" s="9" cm="1">
        <f t="array" ref="M104">INDEX('Support data'!$C$8:$E$8,1,MATCH(ShockMaster!$H104,'Support data'!$C$5:$E$5,0))*INDEX('Support data'!$C$6:$E$6,1,MATCH(ShockMaster!$H104,'Support data'!$C$5:$E$5,0))/INDEX('Support data'!$C$21:$E$23,MATCH($C104,'Support data'!$A$21:$A$23,0),MATCH(ShockMaster!$H104,'Support data'!$C$5:$E$5,0))/INDEX('Support data'!$C$16:$E$18,MATCH($C104,'Support data'!$A$16:$A$18,0),MATCH(ShockMaster!$H104,'Support data'!$C$5:$E$5,0))/1000/_xlfn._xlws.FILTER(Prices!$D$2:$D$109,(Prices!$A$2:$A$109=ShockMaster!$A104)*(Prices!$B$2:$B$109=ShockMaster!$B104)*(Prices!$C$2:$C$109=ShockMaster!$F104))*1000000</f>
        <v>0.23202182771259494</v>
      </c>
    </row>
    <row r="105" spans="1:13" x14ac:dyDescent="0.3">
      <c r="A105" t="s">
        <v>20</v>
      </c>
      <c r="B105" s="13">
        <v>2018</v>
      </c>
      <c r="C105" s="4" t="s">
        <v>42</v>
      </c>
      <c r="D105" t="str">
        <f t="shared" si="1"/>
        <v>Constant - 2018 - Average</v>
      </c>
      <c r="E105" t="s">
        <v>2</v>
      </c>
      <c r="F105" t="s">
        <v>2</v>
      </c>
      <c r="G105" t="s">
        <v>16</v>
      </c>
      <c r="H105" t="s">
        <v>18</v>
      </c>
      <c r="J105" t="s">
        <v>14</v>
      </c>
      <c r="M105" s="9" cm="1">
        <f t="array" ref="M105">INDEX('Support data'!$C$8:$E$8,1,MATCH(ShockMaster!$H105,'Support data'!$C$5:$E$5,0))*INDEX('Support data'!$C$6:$E$6,1,MATCH(ShockMaster!$H105,'Support data'!$C$5:$E$5,0))/INDEX('Support data'!$C$21:$E$23,MATCH($C105,'Support data'!$A$21:$A$23,0),MATCH(ShockMaster!$H105,'Support data'!$C$5:$E$5,0))/INDEX('Support data'!$C$16:$E$18,MATCH($C105,'Support data'!$A$16:$A$18,0),MATCH(ShockMaster!$H105,'Support data'!$C$5:$E$5,0))/1000/_xlfn._xlws.FILTER(Prices!$D$2:$D$109,(Prices!$A$2:$A$109=ShockMaster!$A105)*(Prices!$B$2:$B$109=ShockMaster!$B105)*(Prices!$C$2:$C$109=ShockMaster!$F105))*1000000</f>
        <v>5.2580157316320465E-2</v>
      </c>
    </row>
    <row r="106" spans="1:13" x14ac:dyDescent="0.3">
      <c r="A106" t="s">
        <v>20</v>
      </c>
      <c r="B106" s="13">
        <v>2018</v>
      </c>
      <c r="C106" s="4" t="s">
        <v>42</v>
      </c>
      <c r="D106" t="str">
        <f t="shared" si="1"/>
        <v>Constant - 2018 - Average</v>
      </c>
      <c r="E106" t="s">
        <v>2</v>
      </c>
      <c r="F106" t="s">
        <v>2</v>
      </c>
      <c r="G106" t="s">
        <v>16</v>
      </c>
      <c r="H106" t="s">
        <v>19</v>
      </c>
      <c r="J106" t="s">
        <v>14</v>
      </c>
      <c r="M106" s="9" cm="1">
        <f t="array" ref="M106">INDEX('Support data'!$C$8:$E$8,1,MATCH(ShockMaster!$H106,'Support data'!$C$5:$E$5,0))*INDEX('Support data'!$C$6:$E$6,1,MATCH(ShockMaster!$H106,'Support data'!$C$5:$E$5,0))/INDEX('Support data'!$C$21:$E$23,MATCH($C106,'Support data'!$A$21:$A$23,0),MATCH(ShockMaster!$H106,'Support data'!$C$5:$E$5,0))/INDEX('Support data'!$C$16:$E$18,MATCH($C106,'Support data'!$A$16:$A$18,0),MATCH(ShockMaster!$H106,'Support data'!$C$5:$E$5,0))/1000/_xlfn._xlws.FILTER(Prices!$D$2:$D$109,(Prices!$A$2:$A$109=ShockMaster!$A106)*(Prices!$B$2:$B$109=ShockMaster!$B106)*(Prices!$C$2:$C$109=ShockMaster!$F106))*1000000</f>
        <v>0.1021574318651842</v>
      </c>
    </row>
    <row r="107" spans="1:13" x14ac:dyDescent="0.3">
      <c r="A107" t="s">
        <v>20</v>
      </c>
      <c r="B107" s="13">
        <v>2019</v>
      </c>
      <c r="C107" s="4" t="s">
        <v>42</v>
      </c>
      <c r="D107" t="str">
        <f t="shared" si="1"/>
        <v>Constant - 2019 - Average</v>
      </c>
      <c r="E107" t="s">
        <v>2</v>
      </c>
      <c r="F107" t="s">
        <v>2</v>
      </c>
      <c r="G107" t="s">
        <v>15</v>
      </c>
      <c r="H107" t="s">
        <v>17</v>
      </c>
      <c r="J107" t="s">
        <v>14</v>
      </c>
      <c r="M107" s="9" cm="1">
        <f t="array" ref="M107">INDEX('Support data'!$C$8:$E$8,1,MATCH(ShockMaster!$H107,'Support data'!$C$5:$E$5,0))*INDEX('Support data'!$C$6:$E$6,1,MATCH(ShockMaster!$H107,'Support data'!$C$5:$E$5,0))/INDEX('Support data'!$C$21:$E$23,MATCH($C107,'Support data'!$A$21:$A$23,0),MATCH(ShockMaster!$H107,'Support data'!$C$5:$E$5,0))/INDEX('Support data'!$C$16:$E$18,MATCH($C107,'Support data'!$A$16:$A$18,0),MATCH(ShockMaster!$H107,'Support data'!$C$5:$E$5,0))/1000/_xlfn._xlws.FILTER(Prices!$D$2:$D$109,(Prices!$A$2:$A$109=ShockMaster!$A107)*(Prices!$B$2:$B$109=ShockMaster!$B107)*(Prices!$C$2:$C$109=ShockMaster!$F107))*1000000</f>
        <v>0.22995941146626075</v>
      </c>
    </row>
    <row r="108" spans="1:13" x14ac:dyDescent="0.3">
      <c r="A108" t="s">
        <v>20</v>
      </c>
      <c r="B108" s="13">
        <v>2019</v>
      </c>
      <c r="C108" s="4" t="s">
        <v>42</v>
      </c>
      <c r="D108" t="str">
        <f t="shared" si="1"/>
        <v>Constant - 2019 - Average</v>
      </c>
      <c r="E108" t="s">
        <v>2</v>
      </c>
      <c r="F108" t="s">
        <v>2</v>
      </c>
      <c r="G108" t="s">
        <v>16</v>
      </c>
      <c r="H108" t="s">
        <v>18</v>
      </c>
      <c r="J108" t="s">
        <v>14</v>
      </c>
      <c r="M108" s="9" cm="1">
        <f t="array" ref="M108">INDEX('Support data'!$C$8:$E$8,1,MATCH(ShockMaster!$H108,'Support data'!$C$5:$E$5,0))*INDEX('Support data'!$C$6:$E$6,1,MATCH(ShockMaster!$H108,'Support data'!$C$5:$E$5,0))/INDEX('Support data'!$C$21:$E$23,MATCH($C108,'Support data'!$A$21:$A$23,0),MATCH(ShockMaster!$H108,'Support data'!$C$5:$E$5,0))/INDEX('Support data'!$C$16:$E$18,MATCH($C108,'Support data'!$A$16:$A$18,0),MATCH(ShockMaster!$H108,'Support data'!$C$5:$E$5,0))/1000/_xlfn._xlws.FILTER(Prices!$D$2:$D$109,(Prices!$A$2:$A$109=ShockMaster!$A108)*(Prices!$B$2:$B$109=ShockMaster!$B108)*(Prices!$C$2:$C$109=ShockMaster!$F108))*1000000</f>
        <v>5.2112778140175398E-2</v>
      </c>
    </row>
    <row r="109" spans="1:13" x14ac:dyDescent="0.3">
      <c r="A109" t="s">
        <v>20</v>
      </c>
      <c r="B109" s="13">
        <v>2019</v>
      </c>
      <c r="C109" s="4" t="s">
        <v>42</v>
      </c>
      <c r="D109" t="str">
        <f t="shared" si="1"/>
        <v>Constant - 2019 - Average</v>
      </c>
      <c r="E109" t="s">
        <v>2</v>
      </c>
      <c r="F109" t="s">
        <v>2</v>
      </c>
      <c r="G109" t="s">
        <v>16</v>
      </c>
      <c r="H109" t="s">
        <v>19</v>
      </c>
      <c r="J109" t="s">
        <v>14</v>
      </c>
      <c r="M109" s="9" cm="1">
        <f t="array" ref="M109">INDEX('Support data'!$C$8:$E$8,1,MATCH(ShockMaster!$H109,'Support data'!$C$5:$E$5,0))*INDEX('Support data'!$C$6:$E$6,1,MATCH(ShockMaster!$H109,'Support data'!$C$5:$E$5,0))/INDEX('Support data'!$C$21:$E$23,MATCH($C109,'Support data'!$A$21:$A$23,0),MATCH(ShockMaster!$H109,'Support data'!$C$5:$E$5,0))/INDEX('Support data'!$C$16:$E$18,MATCH($C109,'Support data'!$A$16:$A$18,0),MATCH(ShockMaster!$H109,'Support data'!$C$5:$E$5,0))/1000/_xlfn._xlws.FILTER(Prices!$D$2:$D$109,(Prices!$A$2:$A$109=ShockMaster!$A109)*(Prices!$B$2:$B$109=ShockMaster!$B109)*(Prices!$C$2:$C$109=ShockMaster!$F109))*1000000</f>
        <v>0.10124936580416033</v>
      </c>
    </row>
    <row r="110" spans="1:13" x14ac:dyDescent="0.3">
      <c r="A110" t="s">
        <v>33</v>
      </c>
      <c r="B110" s="13">
        <v>2011</v>
      </c>
      <c r="C110" s="4" t="s">
        <v>42</v>
      </c>
      <c r="D110" t="str">
        <f t="shared" si="1"/>
        <v>IEA - 2011 - Average</v>
      </c>
      <c r="E110" t="s">
        <v>2</v>
      </c>
      <c r="F110" t="s">
        <v>2</v>
      </c>
      <c r="G110" t="s">
        <v>15</v>
      </c>
      <c r="H110" t="s">
        <v>17</v>
      </c>
      <c r="J110" t="s">
        <v>14</v>
      </c>
      <c r="M110" s="9" cm="1">
        <f t="array" ref="M110">INDEX('Support data'!$C$8:$E$8,1,MATCH(ShockMaster!$H110,'Support data'!$C$5:$E$5,0))*INDEX('Support data'!$C$6:$E$6,1,MATCH(ShockMaster!$H110,'Support data'!$C$5:$E$5,0))/INDEX('Support data'!$C$21:$E$23,MATCH($C110,'Support data'!$A$21:$A$23,0),MATCH(ShockMaster!$H110,'Support data'!$C$5:$E$5,0))/INDEX('Support data'!$C$16:$E$18,MATCH($C110,'Support data'!$A$16:$A$18,0),MATCH(ShockMaster!$H110,'Support data'!$C$5:$E$5,0))/1000/_xlfn._xlws.FILTER(Prices!$D$2:$D$109,(Prices!$A$2:$A$109=ShockMaster!$A110)*(Prices!$B$2:$B$109=ShockMaster!$B110)*(Prices!$C$2:$C$109=ShockMaster!$F110))*1000000</f>
        <v>0.61104506096518352</v>
      </c>
    </row>
    <row r="111" spans="1:13" x14ac:dyDescent="0.3">
      <c r="A111" t="s">
        <v>33</v>
      </c>
      <c r="B111" s="13">
        <v>2011</v>
      </c>
      <c r="C111" s="4" t="s">
        <v>42</v>
      </c>
      <c r="D111" t="str">
        <f t="shared" si="1"/>
        <v>IEA - 2011 - Average</v>
      </c>
      <c r="E111" t="s">
        <v>2</v>
      </c>
      <c r="F111" t="s">
        <v>2</v>
      </c>
      <c r="G111" t="s">
        <v>16</v>
      </c>
      <c r="H111" t="s">
        <v>18</v>
      </c>
      <c r="J111" t="s">
        <v>14</v>
      </c>
      <c r="M111" s="9" cm="1">
        <f t="array" ref="M111">INDEX('Support data'!$C$8:$E$8,1,MATCH(ShockMaster!$H111,'Support data'!$C$5:$E$5,0))*INDEX('Support data'!$C$6:$E$6,1,MATCH(ShockMaster!$H111,'Support data'!$C$5:$E$5,0))/INDEX('Support data'!$C$21:$E$23,MATCH($C111,'Support data'!$A$21:$A$23,0),MATCH(ShockMaster!$H111,'Support data'!$C$5:$E$5,0))/INDEX('Support data'!$C$16:$E$18,MATCH($C111,'Support data'!$A$16:$A$18,0),MATCH(ShockMaster!$H111,'Support data'!$C$5:$E$5,0))/1000/_xlfn._xlws.FILTER(Prices!$D$2:$D$109,(Prices!$A$2:$A$109=ShockMaster!$A111)*(Prices!$B$2:$B$109=ShockMaster!$B111)*(Prices!$C$2:$C$109=ShockMaster!$F111))*1000000</f>
        <v>0.13847337446504354</v>
      </c>
    </row>
    <row r="112" spans="1:13" x14ac:dyDescent="0.3">
      <c r="A112" t="s">
        <v>33</v>
      </c>
      <c r="B112" s="13">
        <v>2011</v>
      </c>
      <c r="C112" s="4" t="s">
        <v>42</v>
      </c>
      <c r="D112" t="str">
        <f t="shared" si="1"/>
        <v>IEA - 2011 - Average</v>
      </c>
      <c r="E112" t="s">
        <v>2</v>
      </c>
      <c r="F112" t="s">
        <v>2</v>
      </c>
      <c r="G112" t="s">
        <v>16</v>
      </c>
      <c r="H112" t="s">
        <v>19</v>
      </c>
      <c r="J112" t="s">
        <v>14</v>
      </c>
      <c r="M112" s="9" cm="1">
        <f t="array" ref="M112">INDEX('Support data'!$C$8:$E$8,1,MATCH(ShockMaster!$H112,'Support data'!$C$5:$E$5,0))*INDEX('Support data'!$C$6:$E$6,1,MATCH(ShockMaster!$H112,'Support data'!$C$5:$E$5,0))/INDEX('Support data'!$C$21:$E$23,MATCH($C112,'Support data'!$A$21:$A$23,0),MATCH(ShockMaster!$H112,'Support data'!$C$5:$E$5,0))/INDEX('Support data'!$C$16:$E$18,MATCH($C112,'Support data'!$A$16:$A$18,0),MATCH(ShockMaster!$H112,'Support data'!$C$5:$E$5,0))/1000/_xlfn._xlws.FILTER(Prices!$D$2:$D$109,(Prices!$A$2:$A$109=ShockMaster!$A112)*(Prices!$B$2:$B$109=ShockMaster!$B112)*(Prices!$C$2:$C$109=ShockMaster!$F112))*1000000</f>
        <v>0.26903845555182448</v>
      </c>
    </row>
    <row r="113" spans="1:13" x14ac:dyDescent="0.3">
      <c r="A113" t="s">
        <v>33</v>
      </c>
      <c r="B113" s="13">
        <v>2012</v>
      </c>
      <c r="C113" s="4" t="s">
        <v>42</v>
      </c>
      <c r="D113" t="str">
        <f t="shared" si="1"/>
        <v>IEA - 2012 - Average</v>
      </c>
      <c r="E113" t="s">
        <v>2</v>
      </c>
      <c r="F113" t="s">
        <v>2</v>
      </c>
      <c r="G113" t="s">
        <v>15</v>
      </c>
      <c r="H113" t="s">
        <v>17</v>
      </c>
      <c r="J113" t="s">
        <v>14</v>
      </c>
      <c r="M113" s="9" cm="1">
        <f t="array" ref="M113">INDEX('Support data'!$C$8:$E$8,1,MATCH(ShockMaster!$H113,'Support data'!$C$5:$E$5,0))*INDEX('Support data'!$C$6:$E$6,1,MATCH(ShockMaster!$H113,'Support data'!$C$5:$E$5,0))/INDEX('Support data'!$C$21:$E$23,MATCH($C113,'Support data'!$A$21:$A$23,0),MATCH(ShockMaster!$H113,'Support data'!$C$5:$E$5,0))/INDEX('Support data'!$C$16:$E$18,MATCH($C113,'Support data'!$A$16:$A$18,0),MATCH(ShockMaster!$H113,'Support data'!$C$5:$E$5,0))/1000/_xlfn._xlws.FILTER(Prices!$D$2:$D$109,(Prices!$A$2:$A$109=ShockMaster!$A113)*(Prices!$B$2:$B$109=ShockMaster!$B113)*(Prices!$C$2:$C$109=ShockMaster!$F113))*1000000</f>
        <v>0.60984315254118726</v>
      </c>
    </row>
    <row r="114" spans="1:13" x14ac:dyDescent="0.3">
      <c r="A114" t="s">
        <v>33</v>
      </c>
      <c r="B114" s="13">
        <v>2012</v>
      </c>
      <c r="C114" s="4" t="s">
        <v>42</v>
      </c>
      <c r="D114" t="str">
        <f t="shared" si="1"/>
        <v>IEA - 2012 - Average</v>
      </c>
      <c r="E114" t="s">
        <v>2</v>
      </c>
      <c r="F114" t="s">
        <v>2</v>
      </c>
      <c r="G114" t="s">
        <v>16</v>
      </c>
      <c r="H114" t="s">
        <v>18</v>
      </c>
      <c r="J114" t="s">
        <v>14</v>
      </c>
      <c r="M114" s="9" cm="1">
        <f t="array" ref="M114">INDEX('Support data'!$C$8:$E$8,1,MATCH(ShockMaster!$H114,'Support data'!$C$5:$E$5,0))*INDEX('Support data'!$C$6:$E$6,1,MATCH(ShockMaster!$H114,'Support data'!$C$5:$E$5,0))/INDEX('Support data'!$C$21:$E$23,MATCH($C114,'Support data'!$A$21:$A$23,0),MATCH(ShockMaster!$H114,'Support data'!$C$5:$E$5,0))/INDEX('Support data'!$C$16:$E$18,MATCH($C114,'Support data'!$A$16:$A$18,0),MATCH(ShockMaster!$H114,'Support data'!$C$5:$E$5,0))/1000/_xlfn._xlws.FILTER(Prices!$D$2:$D$109,(Prices!$A$2:$A$109=ShockMaster!$A114)*(Prices!$B$2:$B$109=ShockMaster!$B114)*(Prices!$C$2:$C$109=ShockMaster!$F114))*1000000</f>
        <v>0.13820100123776333</v>
      </c>
    </row>
    <row r="115" spans="1:13" x14ac:dyDescent="0.3">
      <c r="A115" t="s">
        <v>33</v>
      </c>
      <c r="B115" s="13">
        <v>2012</v>
      </c>
      <c r="C115" s="4" t="s">
        <v>42</v>
      </c>
      <c r="D115" t="str">
        <f t="shared" si="1"/>
        <v>IEA - 2012 - Average</v>
      </c>
      <c r="E115" t="s">
        <v>2</v>
      </c>
      <c r="F115" t="s">
        <v>2</v>
      </c>
      <c r="G115" t="s">
        <v>16</v>
      </c>
      <c r="H115" t="s">
        <v>19</v>
      </c>
      <c r="J115" t="s">
        <v>14</v>
      </c>
      <c r="M115" s="9" cm="1">
        <f t="array" ref="M115">INDEX('Support data'!$C$8:$E$8,1,MATCH(ShockMaster!$H115,'Support data'!$C$5:$E$5,0))*INDEX('Support data'!$C$6:$E$6,1,MATCH(ShockMaster!$H115,'Support data'!$C$5:$E$5,0))/INDEX('Support data'!$C$21:$E$23,MATCH($C115,'Support data'!$A$21:$A$23,0),MATCH(ShockMaster!$H115,'Support data'!$C$5:$E$5,0))/INDEX('Support data'!$C$16:$E$18,MATCH($C115,'Support data'!$A$16:$A$18,0),MATCH(ShockMaster!$H115,'Support data'!$C$5:$E$5,0))/1000/_xlfn._xlws.FILTER(Prices!$D$2:$D$109,(Prices!$A$2:$A$109=ShockMaster!$A115)*(Prices!$B$2:$B$109=ShockMaster!$B115)*(Prices!$C$2:$C$109=ShockMaster!$F115))*1000000</f>
        <v>0.26850926448759116</v>
      </c>
    </row>
    <row r="116" spans="1:13" x14ac:dyDescent="0.3">
      <c r="A116" t="s">
        <v>33</v>
      </c>
      <c r="B116" s="13">
        <v>2013</v>
      </c>
      <c r="C116" s="4" t="s">
        <v>42</v>
      </c>
      <c r="D116" t="str">
        <f t="shared" si="1"/>
        <v>IEA - 2013 - Average</v>
      </c>
      <c r="E116" t="s">
        <v>2</v>
      </c>
      <c r="F116" t="s">
        <v>2</v>
      </c>
      <c r="G116" t="s">
        <v>15</v>
      </c>
      <c r="H116" t="s">
        <v>17</v>
      </c>
      <c r="J116" t="s">
        <v>14</v>
      </c>
      <c r="M116" s="9" cm="1">
        <f t="array" ref="M116">INDEX('Support data'!$C$8:$E$8,1,MATCH(ShockMaster!$H116,'Support data'!$C$5:$E$5,0))*INDEX('Support data'!$C$6:$E$6,1,MATCH(ShockMaster!$H116,'Support data'!$C$5:$E$5,0))/INDEX('Support data'!$C$21:$E$23,MATCH($C116,'Support data'!$A$21:$A$23,0),MATCH(ShockMaster!$H116,'Support data'!$C$5:$E$5,0))/INDEX('Support data'!$C$16:$E$18,MATCH($C116,'Support data'!$A$16:$A$18,0),MATCH(ShockMaster!$H116,'Support data'!$C$5:$E$5,0))/1000/_xlfn._xlws.FILTER(Prices!$D$2:$D$109,(Prices!$A$2:$A$109=ShockMaster!$A116)*(Prices!$B$2:$B$109=ShockMaster!$B116)*(Prices!$C$2:$C$109=ShockMaster!$F116))*1000000</f>
        <v>0.60055562076327729</v>
      </c>
    </row>
    <row r="117" spans="1:13" x14ac:dyDescent="0.3">
      <c r="A117" t="s">
        <v>33</v>
      </c>
      <c r="B117" s="13">
        <v>2013</v>
      </c>
      <c r="C117" s="4" t="s">
        <v>42</v>
      </c>
      <c r="D117" t="str">
        <f t="shared" si="1"/>
        <v>IEA - 2013 - Average</v>
      </c>
      <c r="E117" t="s">
        <v>2</v>
      </c>
      <c r="F117" t="s">
        <v>2</v>
      </c>
      <c r="G117" t="s">
        <v>16</v>
      </c>
      <c r="H117" t="s">
        <v>18</v>
      </c>
      <c r="J117" t="s">
        <v>14</v>
      </c>
      <c r="M117" s="9" cm="1">
        <f t="array" ref="M117">INDEX('Support data'!$C$8:$E$8,1,MATCH(ShockMaster!$H117,'Support data'!$C$5:$E$5,0))*INDEX('Support data'!$C$6:$E$6,1,MATCH(ShockMaster!$H117,'Support data'!$C$5:$E$5,0))/INDEX('Support data'!$C$21:$E$23,MATCH($C117,'Support data'!$A$21:$A$23,0),MATCH(ShockMaster!$H117,'Support data'!$C$5:$E$5,0))/INDEX('Support data'!$C$16:$E$18,MATCH($C117,'Support data'!$A$16:$A$18,0),MATCH(ShockMaster!$H117,'Support data'!$C$5:$E$5,0))/1000/_xlfn._xlws.FILTER(Prices!$D$2:$D$109,(Prices!$A$2:$A$109=ShockMaster!$A117)*(Prices!$B$2:$B$109=ShockMaster!$B117)*(Prices!$C$2:$C$109=ShockMaster!$F117))*1000000</f>
        <v>0.13609628597550902</v>
      </c>
    </row>
    <row r="118" spans="1:13" x14ac:dyDescent="0.3">
      <c r="A118" t="s">
        <v>33</v>
      </c>
      <c r="B118" s="13">
        <v>2013</v>
      </c>
      <c r="C118" s="4" t="s">
        <v>42</v>
      </c>
      <c r="D118" t="str">
        <f t="shared" si="1"/>
        <v>IEA - 2013 - Average</v>
      </c>
      <c r="E118" t="s">
        <v>2</v>
      </c>
      <c r="F118" t="s">
        <v>2</v>
      </c>
      <c r="G118" t="s">
        <v>16</v>
      </c>
      <c r="H118" t="s">
        <v>19</v>
      </c>
      <c r="J118" t="s">
        <v>14</v>
      </c>
      <c r="M118" s="9" cm="1">
        <f t="array" ref="M118">INDEX('Support data'!$C$8:$E$8,1,MATCH(ShockMaster!$H118,'Support data'!$C$5:$E$5,0))*INDEX('Support data'!$C$6:$E$6,1,MATCH(ShockMaster!$H118,'Support data'!$C$5:$E$5,0))/INDEX('Support data'!$C$21:$E$23,MATCH($C118,'Support data'!$A$21:$A$23,0),MATCH(ShockMaster!$H118,'Support data'!$C$5:$E$5,0))/INDEX('Support data'!$C$16:$E$18,MATCH($C118,'Support data'!$A$16:$A$18,0),MATCH(ShockMaster!$H118,'Support data'!$C$5:$E$5,0))/1000/_xlfn._xlws.FILTER(Prices!$D$2:$D$109,(Prices!$A$2:$A$109=ShockMaster!$A118)*(Prices!$B$2:$B$109=ShockMaster!$B118)*(Prices!$C$2:$C$109=ShockMaster!$F118))*1000000</f>
        <v>0.26442003545189524</v>
      </c>
    </row>
    <row r="119" spans="1:13" x14ac:dyDescent="0.3">
      <c r="A119" t="s">
        <v>33</v>
      </c>
      <c r="B119" s="13">
        <v>2014</v>
      </c>
      <c r="C119" s="4" t="s">
        <v>42</v>
      </c>
      <c r="D119" t="str">
        <f t="shared" si="1"/>
        <v>IEA - 2014 - Average</v>
      </c>
      <c r="E119" t="s">
        <v>2</v>
      </c>
      <c r="F119" t="s">
        <v>2</v>
      </c>
      <c r="G119" t="s">
        <v>15</v>
      </c>
      <c r="H119" t="s">
        <v>17</v>
      </c>
      <c r="J119" t="s">
        <v>14</v>
      </c>
      <c r="M119" s="9" cm="1">
        <f t="array" ref="M119">INDEX('Support data'!$C$8:$E$8,1,MATCH(ShockMaster!$H119,'Support data'!$C$5:$E$5,0))*INDEX('Support data'!$C$6:$E$6,1,MATCH(ShockMaster!$H119,'Support data'!$C$5:$E$5,0))/INDEX('Support data'!$C$21:$E$23,MATCH($C119,'Support data'!$A$21:$A$23,0),MATCH(ShockMaster!$H119,'Support data'!$C$5:$E$5,0))/INDEX('Support data'!$C$16:$E$18,MATCH($C119,'Support data'!$A$16:$A$18,0),MATCH(ShockMaster!$H119,'Support data'!$C$5:$E$5,0))/1000/_xlfn._xlws.FILTER(Prices!$D$2:$D$109,(Prices!$A$2:$A$109=ShockMaster!$A119)*(Prices!$B$2:$B$109=ShockMaster!$B119)*(Prices!$C$2:$C$109=ShockMaster!$F119))*1000000</f>
        <v>0.60905434007373349</v>
      </c>
    </row>
    <row r="120" spans="1:13" x14ac:dyDescent="0.3">
      <c r="A120" t="s">
        <v>33</v>
      </c>
      <c r="B120" s="13">
        <v>2014</v>
      </c>
      <c r="C120" s="4" t="s">
        <v>42</v>
      </c>
      <c r="D120" t="str">
        <f t="shared" si="1"/>
        <v>IEA - 2014 - Average</v>
      </c>
      <c r="E120" t="s">
        <v>2</v>
      </c>
      <c r="F120" t="s">
        <v>2</v>
      </c>
      <c r="G120" t="s">
        <v>16</v>
      </c>
      <c r="H120" t="s">
        <v>18</v>
      </c>
      <c r="J120" t="s">
        <v>14</v>
      </c>
      <c r="M120" s="9" cm="1">
        <f t="array" ref="M120">INDEX('Support data'!$C$8:$E$8,1,MATCH(ShockMaster!$H120,'Support data'!$C$5:$E$5,0))*INDEX('Support data'!$C$6:$E$6,1,MATCH(ShockMaster!$H120,'Support data'!$C$5:$E$5,0))/INDEX('Support data'!$C$21:$E$23,MATCH($C120,'Support data'!$A$21:$A$23,0),MATCH(ShockMaster!$H120,'Support data'!$C$5:$E$5,0))/INDEX('Support data'!$C$16:$E$18,MATCH($C120,'Support data'!$A$16:$A$18,0),MATCH(ShockMaster!$H120,'Support data'!$C$5:$E$5,0))/1000/_xlfn._xlws.FILTER(Prices!$D$2:$D$109,(Prices!$A$2:$A$109=ShockMaster!$A120)*(Prices!$B$2:$B$109=ShockMaster!$B120)*(Prices!$C$2:$C$109=ShockMaster!$F120))*1000000</f>
        <v>0.13802224269577318</v>
      </c>
    </row>
    <row r="121" spans="1:13" x14ac:dyDescent="0.3">
      <c r="A121" t="s">
        <v>33</v>
      </c>
      <c r="B121" s="13">
        <v>2014</v>
      </c>
      <c r="C121" s="4" t="s">
        <v>42</v>
      </c>
      <c r="D121" t="str">
        <f t="shared" si="1"/>
        <v>IEA - 2014 - Average</v>
      </c>
      <c r="E121" t="s">
        <v>2</v>
      </c>
      <c r="F121" t="s">
        <v>2</v>
      </c>
      <c r="G121" t="s">
        <v>16</v>
      </c>
      <c r="H121" t="s">
        <v>19</v>
      </c>
      <c r="J121" t="s">
        <v>14</v>
      </c>
      <c r="M121" s="9" cm="1">
        <f t="array" ref="M121">INDEX('Support data'!$C$8:$E$8,1,MATCH(ShockMaster!$H121,'Support data'!$C$5:$E$5,0))*INDEX('Support data'!$C$6:$E$6,1,MATCH(ShockMaster!$H121,'Support data'!$C$5:$E$5,0))/INDEX('Support data'!$C$21:$E$23,MATCH($C121,'Support data'!$A$21:$A$23,0),MATCH(ShockMaster!$H121,'Support data'!$C$5:$E$5,0))/INDEX('Support data'!$C$16:$E$18,MATCH($C121,'Support data'!$A$16:$A$18,0),MATCH(ShockMaster!$H121,'Support data'!$C$5:$E$5,0))/1000/_xlfn._xlws.FILTER(Prices!$D$2:$D$109,(Prices!$A$2:$A$109=ShockMaster!$A121)*(Prices!$B$2:$B$109=ShockMaster!$B121)*(Prices!$C$2:$C$109=ShockMaster!$F121))*1000000</f>
        <v>0.26816195640587859</v>
      </c>
    </row>
    <row r="122" spans="1:13" x14ac:dyDescent="0.3">
      <c r="A122" t="s">
        <v>33</v>
      </c>
      <c r="B122" s="13">
        <v>2015</v>
      </c>
      <c r="C122" s="4" t="s">
        <v>42</v>
      </c>
      <c r="D122" t="str">
        <f t="shared" si="1"/>
        <v>IEA - 2015 - Average</v>
      </c>
      <c r="E122" t="s">
        <v>2</v>
      </c>
      <c r="F122" t="s">
        <v>2</v>
      </c>
      <c r="G122" t="s">
        <v>15</v>
      </c>
      <c r="H122" t="s">
        <v>17</v>
      </c>
      <c r="J122" t="s">
        <v>14</v>
      </c>
      <c r="M122" s="9" cm="1">
        <f t="array" ref="M122">INDEX('Support data'!$C$8:$E$8,1,MATCH(ShockMaster!$H122,'Support data'!$C$5:$E$5,0))*INDEX('Support data'!$C$6:$E$6,1,MATCH(ShockMaster!$H122,'Support data'!$C$5:$E$5,0))/INDEX('Support data'!$C$21:$E$23,MATCH($C122,'Support data'!$A$21:$A$23,0),MATCH(ShockMaster!$H122,'Support data'!$C$5:$E$5,0))/INDEX('Support data'!$C$16:$E$18,MATCH($C122,'Support data'!$A$16:$A$18,0),MATCH(ShockMaster!$H122,'Support data'!$C$5:$E$5,0))/1000/_xlfn._xlws.FILTER(Prices!$D$2:$D$109,(Prices!$A$2:$A$109=ShockMaster!$A122)*(Prices!$B$2:$B$109=ShockMaster!$B122)*(Prices!$C$2:$C$109=ShockMaster!$F122))*1000000</f>
        <v>0.61858686291329656</v>
      </c>
    </row>
    <row r="123" spans="1:13" x14ac:dyDescent="0.3">
      <c r="A123" t="s">
        <v>33</v>
      </c>
      <c r="B123" s="13">
        <v>2015</v>
      </c>
      <c r="C123" s="4" t="s">
        <v>42</v>
      </c>
      <c r="D123" t="str">
        <f t="shared" si="1"/>
        <v>IEA - 2015 - Average</v>
      </c>
      <c r="E123" t="s">
        <v>2</v>
      </c>
      <c r="F123" t="s">
        <v>2</v>
      </c>
      <c r="G123" t="s">
        <v>16</v>
      </c>
      <c r="H123" t="s">
        <v>18</v>
      </c>
      <c r="J123" t="s">
        <v>14</v>
      </c>
      <c r="M123" s="9" cm="1">
        <f t="array" ref="M123">INDEX('Support data'!$C$8:$E$8,1,MATCH(ShockMaster!$H123,'Support data'!$C$5:$E$5,0))*INDEX('Support data'!$C$6:$E$6,1,MATCH(ShockMaster!$H123,'Support data'!$C$5:$E$5,0))/INDEX('Support data'!$C$21:$E$23,MATCH($C123,'Support data'!$A$21:$A$23,0),MATCH(ShockMaster!$H123,'Support data'!$C$5:$E$5,0))/INDEX('Support data'!$C$16:$E$18,MATCH($C123,'Support data'!$A$16:$A$18,0),MATCH(ShockMaster!$H123,'Support data'!$C$5:$E$5,0))/1000/_xlfn._xlws.FILTER(Prices!$D$2:$D$109,(Prices!$A$2:$A$109=ShockMaster!$A123)*(Prices!$B$2:$B$109=ShockMaster!$B123)*(Prices!$C$2:$C$109=ShockMaster!$F123))*1000000</f>
        <v>0.14018247716796478</v>
      </c>
    </row>
    <row r="124" spans="1:13" x14ac:dyDescent="0.3">
      <c r="A124" t="s">
        <v>33</v>
      </c>
      <c r="B124" s="13">
        <v>2015</v>
      </c>
      <c r="C124" s="4" t="s">
        <v>42</v>
      </c>
      <c r="D124" t="str">
        <f t="shared" si="1"/>
        <v>IEA - 2015 - Average</v>
      </c>
      <c r="E124" t="s">
        <v>2</v>
      </c>
      <c r="F124" t="s">
        <v>2</v>
      </c>
      <c r="G124" t="s">
        <v>16</v>
      </c>
      <c r="H124" t="s">
        <v>19</v>
      </c>
      <c r="J124" t="s">
        <v>14</v>
      </c>
      <c r="M124" s="9" cm="1">
        <f t="array" ref="M124">INDEX('Support data'!$C$8:$E$8,1,MATCH(ShockMaster!$H124,'Support data'!$C$5:$E$5,0))*INDEX('Support data'!$C$6:$E$6,1,MATCH(ShockMaster!$H124,'Support data'!$C$5:$E$5,0))/INDEX('Support data'!$C$21:$E$23,MATCH($C124,'Support data'!$A$21:$A$23,0),MATCH(ShockMaster!$H124,'Support data'!$C$5:$E$5,0))/INDEX('Support data'!$C$16:$E$18,MATCH($C124,'Support data'!$A$16:$A$18,0),MATCH(ShockMaster!$H124,'Support data'!$C$5:$E$5,0))/1000/_xlfn._xlws.FILTER(Prices!$D$2:$D$109,(Prices!$A$2:$A$109=ShockMaster!$A124)*(Prices!$B$2:$B$109=ShockMaster!$B124)*(Prices!$C$2:$C$109=ShockMaster!$F124))*1000000</f>
        <v>0.27235905312771042</v>
      </c>
    </row>
    <row r="125" spans="1:13" x14ac:dyDescent="0.3">
      <c r="A125" t="s">
        <v>33</v>
      </c>
      <c r="B125" s="13">
        <v>2016</v>
      </c>
      <c r="C125" s="4" t="s">
        <v>42</v>
      </c>
      <c r="D125" t="str">
        <f t="shared" si="1"/>
        <v>IEA - 2016 - Average</v>
      </c>
      <c r="E125" t="s">
        <v>2</v>
      </c>
      <c r="F125" t="s">
        <v>2</v>
      </c>
      <c r="G125" t="s">
        <v>15</v>
      </c>
      <c r="H125" t="s">
        <v>17</v>
      </c>
      <c r="J125" t="s">
        <v>14</v>
      </c>
      <c r="M125" s="9" cm="1">
        <f t="array" ref="M125">INDEX('Support data'!$C$8:$E$8,1,MATCH(ShockMaster!$H125,'Support data'!$C$5:$E$5,0))*INDEX('Support data'!$C$6:$E$6,1,MATCH(ShockMaster!$H125,'Support data'!$C$5:$E$5,0))/INDEX('Support data'!$C$21:$E$23,MATCH($C125,'Support data'!$A$21:$A$23,0),MATCH(ShockMaster!$H125,'Support data'!$C$5:$E$5,0))/INDEX('Support data'!$C$16:$E$18,MATCH($C125,'Support data'!$A$16:$A$18,0),MATCH(ShockMaster!$H125,'Support data'!$C$5:$E$5,0))/1000/_xlfn._xlws.FILTER(Prices!$D$2:$D$109,(Prices!$A$2:$A$109=ShockMaster!$A125)*(Prices!$B$2:$B$109=ShockMaster!$B125)*(Prices!$C$2:$C$109=ShockMaster!$F125))*1000000</f>
        <v>0.64212477852630823</v>
      </c>
    </row>
    <row r="126" spans="1:13" x14ac:dyDescent="0.3">
      <c r="A126" t="s">
        <v>33</v>
      </c>
      <c r="B126" s="13">
        <v>2016</v>
      </c>
      <c r="C126" s="4" t="s">
        <v>42</v>
      </c>
      <c r="D126" t="str">
        <f t="shared" si="1"/>
        <v>IEA - 2016 - Average</v>
      </c>
      <c r="E126" t="s">
        <v>2</v>
      </c>
      <c r="F126" t="s">
        <v>2</v>
      </c>
      <c r="G126" t="s">
        <v>16</v>
      </c>
      <c r="H126" t="s">
        <v>18</v>
      </c>
      <c r="J126" t="s">
        <v>14</v>
      </c>
      <c r="M126" s="9" cm="1">
        <f t="array" ref="M126">INDEX('Support data'!$C$8:$E$8,1,MATCH(ShockMaster!$H126,'Support data'!$C$5:$E$5,0))*INDEX('Support data'!$C$6:$E$6,1,MATCH(ShockMaster!$H126,'Support data'!$C$5:$E$5,0))/INDEX('Support data'!$C$21:$E$23,MATCH($C126,'Support data'!$A$21:$A$23,0),MATCH(ShockMaster!$H126,'Support data'!$C$5:$E$5,0))/INDEX('Support data'!$C$16:$E$18,MATCH($C126,'Support data'!$A$16:$A$18,0),MATCH(ShockMaster!$H126,'Support data'!$C$5:$E$5,0))/1000/_xlfn._xlws.FILTER(Prices!$D$2:$D$109,(Prices!$A$2:$A$109=ShockMaster!$A126)*(Prices!$B$2:$B$109=ShockMaster!$B126)*(Prices!$C$2:$C$109=ShockMaster!$F126))*1000000</f>
        <v>0.14551657576563409</v>
      </c>
    </row>
    <row r="127" spans="1:13" x14ac:dyDescent="0.3">
      <c r="A127" t="s">
        <v>33</v>
      </c>
      <c r="B127" s="13">
        <v>2016</v>
      </c>
      <c r="C127" s="4" t="s">
        <v>42</v>
      </c>
      <c r="D127" t="str">
        <f t="shared" si="1"/>
        <v>IEA - 2016 - Average</v>
      </c>
      <c r="E127" t="s">
        <v>2</v>
      </c>
      <c r="F127" t="s">
        <v>2</v>
      </c>
      <c r="G127" t="s">
        <v>16</v>
      </c>
      <c r="H127" t="s">
        <v>19</v>
      </c>
      <c r="J127" t="s">
        <v>14</v>
      </c>
      <c r="M127" s="9" cm="1">
        <f t="array" ref="M127">INDEX('Support data'!$C$8:$E$8,1,MATCH(ShockMaster!$H127,'Support data'!$C$5:$E$5,0))*INDEX('Support data'!$C$6:$E$6,1,MATCH(ShockMaster!$H127,'Support data'!$C$5:$E$5,0))/INDEX('Support data'!$C$21:$E$23,MATCH($C127,'Support data'!$A$21:$A$23,0),MATCH(ShockMaster!$H127,'Support data'!$C$5:$E$5,0))/INDEX('Support data'!$C$16:$E$18,MATCH($C127,'Support data'!$A$16:$A$18,0),MATCH(ShockMaster!$H127,'Support data'!$C$5:$E$5,0))/1000/_xlfn._xlws.FILTER(Prices!$D$2:$D$109,(Prices!$A$2:$A$109=ShockMaster!$A127)*(Prices!$B$2:$B$109=ShockMaster!$B127)*(Prices!$C$2:$C$109=ShockMaster!$F127))*1000000</f>
        <v>0.28272261691043887</v>
      </c>
    </row>
    <row r="128" spans="1:13" x14ac:dyDescent="0.3">
      <c r="A128" t="s">
        <v>33</v>
      </c>
      <c r="B128" s="13">
        <v>2017</v>
      </c>
      <c r="C128" s="4" t="s">
        <v>42</v>
      </c>
      <c r="D128" t="str">
        <f t="shared" si="1"/>
        <v>IEA - 2017 - Average</v>
      </c>
      <c r="E128" t="s">
        <v>2</v>
      </c>
      <c r="F128" t="s">
        <v>2</v>
      </c>
      <c r="G128" t="s">
        <v>15</v>
      </c>
      <c r="H128" t="s">
        <v>17</v>
      </c>
      <c r="J128" t="s">
        <v>14</v>
      </c>
      <c r="M128" s="9" cm="1">
        <f t="array" ref="M128">INDEX('Support data'!$C$8:$E$8,1,MATCH(ShockMaster!$H128,'Support data'!$C$5:$E$5,0))*INDEX('Support data'!$C$6:$E$6,1,MATCH(ShockMaster!$H128,'Support data'!$C$5:$E$5,0))/INDEX('Support data'!$C$21:$E$23,MATCH($C128,'Support data'!$A$21:$A$23,0),MATCH(ShockMaster!$H128,'Support data'!$C$5:$E$5,0))/INDEX('Support data'!$C$16:$E$18,MATCH($C128,'Support data'!$A$16:$A$18,0),MATCH(ShockMaster!$H128,'Support data'!$C$5:$E$5,0))/1000/_xlfn._xlws.FILTER(Prices!$D$2:$D$109,(Prices!$A$2:$A$109=ShockMaster!$A128)*(Prices!$B$2:$B$109=ShockMaster!$B128)*(Prices!$C$2:$C$109=ShockMaster!$F128))*1000000</f>
        <v>0.63783417221686312</v>
      </c>
    </row>
    <row r="129" spans="1:13" x14ac:dyDescent="0.3">
      <c r="A129" t="s">
        <v>33</v>
      </c>
      <c r="B129" s="13">
        <v>2017</v>
      </c>
      <c r="C129" s="4" t="s">
        <v>42</v>
      </c>
      <c r="D129" t="str">
        <f t="shared" si="1"/>
        <v>IEA - 2017 - Average</v>
      </c>
      <c r="E129" t="s">
        <v>2</v>
      </c>
      <c r="F129" t="s">
        <v>2</v>
      </c>
      <c r="G129" t="s">
        <v>16</v>
      </c>
      <c r="H129" t="s">
        <v>18</v>
      </c>
      <c r="J129" t="s">
        <v>14</v>
      </c>
      <c r="M129" s="9" cm="1">
        <f t="array" ref="M129">INDEX('Support data'!$C$8:$E$8,1,MATCH(ShockMaster!$H129,'Support data'!$C$5:$E$5,0))*INDEX('Support data'!$C$6:$E$6,1,MATCH(ShockMaster!$H129,'Support data'!$C$5:$E$5,0))/INDEX('Support data'!$C$21:$E$23,MATCH($C129,'Support data'!$A$21:$A$23,0),MATCH(ShockMaster!$H129,'Support data'!$C$5:$E$5,0))/INDEX('Support data'!$C$16:$E$18,MATCH($C129,'Support data'!$A$16:$A$18,0),MATCH(ShockMaster!$H129,'Support data'!$C$5:$E$5,0))/1000/_xlfn._xlws.FILTER(Prices!$D$2:$D$109,(Prices!$A$2:$A$109=ShockMaster!$A129)*(Prices!$B$2:$B$109=ShockMaster!$B129)*(Prices!$C$2:$C$109=ShockMaster!$F129))*1000000</f>
        <v>0.14454425020059083</v>
      </c>
    </row>
    <row r="130" spans="1:13" x14ac:dyDescent="0.3">
      <c r="A130" t="s">
        <v>33</v>
      </c>
      <c r="B130" s="13">
        <v>2017</v>
      </c>
      <c r="C130" s="4" t="s">
        <v>42</v>
      </c>
      <c r="D130" t="str">
        <f t="shared" si="1"/>
        <v>IEA - 2017 - Average</v>
      </c>
      <c r="E130" t="s">
        <v>2</v>
      </c>
      <c r="F130" t="s">
        <v>2</v>
      </c>
      <c r="G130" t="s">
        <v>16</v>
      </c>
      <c r="H130" t="s">
        <v>19</v>
      </c>
      <c r="J130" t="s">
        <v>14</v>
      </c>
      <c r="M130" s="9" cm="1">
        <f t="array" ref="M130">INDEX('Support data'!$C$8:$E$8,1,MATCH(ShockMaster!$H130,'Support data'!$C$5:$E$5,0))*INDEX('Support data'!$C$6:$E$6,1,MATCH(ShockMaster!$H130,'Support data'!$C$5:$E$5,0))/INDEX('Support data'!$C$21:$E$23,MATCH($C130,'Support data'!$A$21:$A$23,0),MATCH(ShockMaster!$H130,'Support data'!$C$5:$E$5,0))/INDEX('Support data'!$C$16:$E$18,MATCH($C130,'Support data'!$A$16:$A$18,0),MATCH(ShockMaster!$H130,'Support data'!$C$5:$E$5,0))/1000/_xlfn._xlws.FILTER(Prices!$D$2:$D$109,(Prices!$A$2:$A$109=ShockMaster!$A130)*(Prices!$B$2:$B$109=ShockMaster!$B130)*(Prices!$C$2:$C$109=ShockMaster!$F130))*1000000</f>
        <v>0.28083349584782741</v>
      </c>
    </row>
    <row r="131" spans="1:13" x14ac:dyDescent="0.3">
      <c r="A131" t="s">
        <v>33</v>
      </c>
      <c r="B131" s="13">
        <v>2018</v>
      </c>
      <c r="C131" s="4" t="s">
        <v>42</v>
      </c>
      <c r="D131" t="str">
        <f t="shared" ref="D131:D194" si="2">_xlfn.CONCAT(A131," - ",B131," - ",C131)</f>
        <v>IEA - 2018 - Average</v>
      </c>
      <c r="E131" t="s">
        <v>2</v>
      </c>
      <c r="F131" t="s">
        <v>2</v>
      </c>
      <c r="G131" t="s">
        <v>15</v>
      </c>
      <c r="H131" t="s">
        <v>17</v>
      </c>
      <c r="J131" t="s">
        <v>14</v>
      </c>
      <c r="M131" s="9" cm="1">
        <f t="array" ref="M131">INDEX('Support data'!$C$8:$E$8,1,MATCH(ShockMaster!$H131,'Support data'!$C$5:$E$5,0))*INDEX('Support data'!$C$6:$E$6,1,MATCH(ShockMaster!$H131,'Support data'!$C$5:$E$5,0))/INDEX('Support data'!$C$21:$E$23,MATCH($C131,'Support data'!$A$21:$A$23,0),MATCH(ShockMaster!$H131,'Support data'!$C$5:$E$5,0))/INDEX('Support data'!$C$16:$E$18,MATCH($C131,'Support data'!$A$16:$A$18,0),MATCH(ShockMaster!$H131,'Support data'!$C$5:$E$5,0))/1000/_xlfn._xlws.FILTER(Prices!$D$2:$D$109,(Prices!$A$2:$A$109=ShockMaster!$A131)*(Prices!$B$2:$B$109=ShockMaster!$B131)*(Prices!$C$2:$C$109=ShockMaster!$F131))*1000000</f>
        <v>0.59702295202830813</v>
      </c>
    </row>
    <row r="132" spans="1:13" x14ac:dyDescent="0.3">
      <c r="A132" t="s">
        <v>33</v>
      </c>
      <c r="B132" s="13">
        <v>2018</v>
      </c>
      <c r="C132" s="4" t="s">
        <v>42</v>
      </c>
      <c r="D132" t="str">
        <f t="shared" si="2"/>
        <v>IEA - 2018 - Average</v>
      </c>
      <c r="E132" t="s">
        <v>2</v>
      </c>
      <c r="F132" t="s">
        <v>2</v>
      </c>
      <c r="G132" t="s">
        <v>16</v>
      </c>
      <c r="H132" t="s">
        <v>18</v>
      </c>
      <c r="J132" t="s">
        <v>14</v>
      </c>
      <c r="M132" s="9" cm="1">
        <f t="array" ref="M132">INDEX('Support data'!$C$8:$E$8,1,MATCH(ShockMaster!$H132,'Support data'!$C$5:$E$5,0))*INDEX('Support data'!$C$6:$E$6,1,MATCH(ShockMaster!$H132,'Support data'!$C$5:$E$5,0))/INDEX('Support data'!$C$21:$E$23,MATCH($C132,'Support data'!$A$21:$A$23,0),MATCH(ShockMaster!$H132,'Support data'!$C$5:$E$5,0))/INDEX('Support data'!$C$16:$E$18,MATCH($C132,'Support data'!$A$16:$A$18,0),MATCH(ShockMaster!$H132,'Support data'!$C$5:$E$5,0))/1000/_xlfn._xlws.FILTER(Prices!$D$2:$D$109,(Prices!$A$2:$A$109=ShockMaster!$A132)*(Prices!$B$2:$B$109=ShockMaster!$B132)*(Prices!$C$2:$C$109=ShockMaster!$F132))*1000000</f>
        <v>0.13529572216794691</v>
      </c>
    </row>
    <row r="133" spans="1:13" x14ac:dyDescent="0.3">
      <c r="A133" t="s">
        <v>33</v>
      </c>
      <c r="B133" s="13">
        <v>2018</v>
      </c>
      <c r="C133" s="4" t="s">
        <v>42</v>
      </c>
      <c r="D133" t="str">
        <f t="shared" si="2"/>
        <v>IEA - 2018 - Average</v>
      </c>
      <c r="E133" t="s">
        <v>2</v>
      </c>
      <c r="F133" t="s">
        <v>2</v>
      </c>
      <c r="G133" t="s">
        <v>16</v>
      </c>
      <c r="H133" t="s">
        <v>19</v>
      </c>
      <c r="J133" t="s">
        <v>14</v>
      </c>
      <c r="M133" s="9" cm="1">
        <f t="array" ref="M133">INDEX('Support data'!$C$8:$E$8,1,MATCH(ShockMaster!$H133,'Support data'!$C$5:$E$5,0))*INDEX('Support data'!$C$6:$E$6,1,MATCH(ShockMaster!$H133,'Support data'!$C$5:$E$5,0))/INDEX('Support data'!$C$21:$E$23,MATCH($C133,'Support data'!$A$21:$A$23,0),MATCH(ShockMaster!$H133,'Support data'!$C$5:$E$5,0))/INDEX('Support data'!$C$16:$E$18,MATCH($C133,'Support data'!$A$16:$A$18,0),MATCH(ShockMaster!$H133,'Support data'!$C$5:$E$5,0))/1000/_xlfn._xlws.FILTER(Prices!$D$2:$D$109,(Prices!$A$2:$A$109=ShockMaster!$A133)*(Prices!$B$2:$B$109=ShockMaster!$B133)*(Prices!$C$2:$C$109=ShockMaster!$F133))*1000000</f>
        <v>0.2628646284923315</v>
      </c>
    </row>
    <row r="134" spans="1:13" x14ac:dyDescent="0.3">
      <c r="A134" t="s">
        <v>33</v>
      </c>
      <c r="B134" s="13">
        <v>2019</v>
      </c>
      <c r="C134" s="4" t="s">
        <v>42</v>
      </c>
      <c r="D134" t="str">
        <f t="shared" si="2"/>
        <v>IEA - 2019 - Average</v>
      </c>
      <c r="E134" t="s">
        <v>2</v>
      </c>
      <c r="F134" t="s">
        <v>2</v>
      </c>
      <c r="G134" t="s">
        <v>15</v>
      </c>
      <c r="H134" t="s">
        <v>17</v>
      </c>
      <c r="J134" t="s">
        <v>14</v>
      </c>
      <c r="M134" s="9" cm="1">
        <f t="array" ref="M134">INDEX('Support data'!$C$8:$E$8,1,MATCH(ShockMaster!$H134,'Support data'!$C$5:$E$5,0))*INDEX('Support data'!$C$6:$E$6,1,MATCH(ShockMaster!$H134,'Support data'!$C$5:$E$5,0))/INDEX('Support data'!$C$21:$E$23,MATCH($C134,'Support data'!$A$21:$A$23,0),MATCH(ShockMaster!$H134,'Support data'!$C$5:$E$5,0))/INDEX('Support data'!$C$16:$E$18,MATCH($C134,'Support data'!$A$16:$A$18,0),MATCH(ShockMaster!$H134,'Support data'!$C$5:$E$5,0))/1000/_xlfn._xlws.FILTER(Prices!$D$2:$D$109,(Prices!$A$2:$A$109=ShockMaster!$A134)*(Prices!$B$2:$B$109=ShockMaster!$B134)*(Prices!$C$2:$C$109=ShockMaster!$F134))*1000000</f>
        <v>0.57977099669333187</v>
      </c>
    </row>
    <row r="135" spans="1:13" x14ac:dyDescent="0.3">
      <c r="A135" t="s">
        <v>33</v>
      </c>
      <c r="B135" s="13">
        <v>2019</v>
      </c>
      <c r="C135" s="4" t="s">
        <v>42</v>
      </c>
      <c r="D135" t="str">
        <f t="shared" si="2"/>
        <v>IEA - 2019 - Average</v>
      </c>
      <c r="E135" t="s">
        <v>2</v>
      </c>
      <c r="F135" t="s">
        <v>2</v>
      </c>
      <c r="G135" t="s">
        <v>16</v>
      </c>
      <c r="H135" t="s">
        <v>18</v>
      </c>
      <c r="J135" t="s">
        <v>14</v>
      </c>
      <c r="M135" s="9" cm="1">
        <f t="array" ref="M135">INDEX('Support data'!$C$8:$E$8,1,MATCH(ShockMaster!$H135,'Support data'!$C$5:$E$5,0))*INDEX('Support data'!$C$6:$E$6,1,MATCH(ShockMaster!$H135,'Support data'!$C$5:$E$5,0))/INDEX('Support data'!$C$21:$E$23,MATCH($C135,'Support data'!$A$21:$A$23,0),MATCH(ShockMaster!$H135,'Support data'!$C$5:$E$5,0))/INDEX('Support data'!$C$16:$E$18,MATCH($C135,'Support data'!$A$16:$A$18,0),MATCH(ShockMaster!$H135,'Support data'!$C$5:$E$5,0))/1000/_xlfn._xlws.FILTER(Prices!$D$2:$D$109,(Prices!$A$2:$A$109=ShockMaster!$A135)*(Prices!$B$2:$B$109=ShockMaster!$B135)*(Prices!$C$2:$C$109=ShockMaster!$F135))*1000000</f>
        <v>0.13138613083996711</v>
      </c>
    </row>
    <row r="136" spans="1:13" x14ac:dyDescent="0.3">
      <c r="A136" t="s">
        <v>33</v>
      </c>
      <c r="B136" s="13">
        <v>2019</v>
      </c>
      <c r="C136" s="4" t="s">
        <v>42</v>
      </c>
      <c r="D136" t="str">
        <f t="shared" si="2"/>
        <v>IEA - 2019 - Average</v>
      </c>
      <c r="E136" t="s">
        <v>2</v>
      </c>
      <c r="F136" t="s">
        <v>2</v>
      </c>
      <c r="G136" t="s">
        <v>16</v>
      </c>
      <c r="H136" t="s">
        <v>19</v>
      </c>
      <c r="J136" t="s">
        <v>14</v>
      </c>
      <c r="M136" s="9" cm="1">
        <f t="array" ref="M136">INDEX('Support data'!$C$8:$E$8,1,MATCH(ShockMaster!$H136,'Support data'!$C$5:$E$5,0))*INDEX('Support data'!$C$6:$E$6,1,MATCH(ShockMaster!$H136,'Support data'!$C$5:$E$5,0))/INDEX('Support data'!$C$21:$E$23,MATCH($C136,'Support data'!$A$21:$A$23,0),MATCH(ShockMaster!$H136,'Support data'!$C$5:$E$5,0))/INDEX('Support data'!$C$16:$E$18,MATCH($C136,'Support data'!$A$16:$A$18,0),MATCH(ShockMaster!$H136,'Support data'!$C$5:$E$5,0))/1000/_xlfn._xlws.FILTER(Prices!$D$2:$D$109,(Prices!$A$2:$A$109=ShockMaster!$A136)*(Prices!$B$2:$B$109=ShockMaster!$B136)*(Prices!$C$2:$C$109=ShockMaster!$F136))*1000000</f>
        <v>0.25526872482650426</v>
      </c>
    </row>
    <row r="137" spans="1:13" x14ac:dyDescent="0.3">
      <c r="A137" t="s">
        <v>34</v>
      </c>
      <c r="B137" s="13">
        <v>2011</v>
      </c>
      <c r="C137" s="4" t="s">
        <v>42</v>
      </c>
      <c r="D137" t="str">
        <f t="shared" si="2"/>
        <v>EXIOHSUT - 2011 - Average</v>
      </c>
      <c r="E137" t="s">
        <v>2</v>
      </c>
      <c r="F137" t="s">
        <v>2</v>
      </c>
      <c r="G137" t="s">
        <v>15</v>
      </c>
      <c r="H137" t="s">
        <v>17</v>
      </c>
      <c r="J137" t="s">
        <v>14</v>
      </c>
      <c r="M137" s="9" cm="1">
        <f t="array" ref="M137">INDEX('Support data'!$C$8:$E$8,1,MATCH(ShockMaster!$H137,'Support data'!$C$5:$E$5,0))*INDEX('Support data'!$C$6:$E$6,1,MATCH(ShockMaster!$H137,'Support data'!$C$5:$E$5,0))/INDEX('Support data'!$C$21:$E$23,MATCH($C137,'Support data'!$A$21:$A$23,0),MATCH(ShockMaster!$H137,'Support data'!$C$5:$E$5,0))/INDEX('Support data'!$C$16:$E$18,MATCH($C137,'Support data'!$A$16:$A$18,0),MATCH(ShockMaster!$H137,'Support data'!$C$5:$E$5,0))/1000/_xlfn._xlws.FILTER(Prices!$D$2:$D$109,(Prices!$A$2:$A$109=ShockMaster!$A137)*(Prices!$B$2:$B$109=ShockMaster!$B137)*(Prices!$C$2:$C$109=ShockMaster!$F137))*1000000</f>
        <v>0.59438083548875464</v>
      </c>
    </row>
    <row r="138" spans="1:13" x14ac:dyDescent="0.3">
      <c r="A138" t="s">
        <v>34</v>
      </c>
      <c r="B138" s="13">
        <v>2011</v>
      </c>
      <c r="C138" s="4" t="s">
        <v>42</v>
      </c>
      <c r="D138" t="str">
        <f t="shared" si="2"/>
        <v>EXIOHSUT - 2011 - Average</v>
      </c>
      <c r="E138" t="s">
        <v>2</v>
      </c>
      <c r="F138" t="s">
        <v>2</v>
      </c>
      <c r="G138" t="s">
        <v>16</v>
      </c>
      <c r="H138" t="s">
        <v>18</v>
      </c>
      <c r="J138" t="s">
        <v>14</v>
      </c>
      <c r="M138" s="9" cm="1">
        <f t="array" ref="M138">INDEX('Support data'!$C$8:$E$8,1,MATCH(ShockMaster!$H138,'Support data'!$C$5:$E$5,0))*INDEX('Support data'!$C$6:$E$6,1,MATCH(ShockMaster!$H138,'Support data'!$C$5:$E$5,0))/INDEX('Support data'!$C$21:$E$23,MATCH($C138,'Support data'!$A$21:$A$23,0),MATCH(ShockMaster!$H138,'Support data'!$C$5:$E$5,0))/INDEX('Support data'!$C$16:$E$18,MATCH($C138,'Support data'!$A$16:$A$18,0),MATCH(ShockMaster!$H138,'Support data'!$C$5:$E$5,0))/1000/_xlfn._xlws.FILTER(Prices!$D$2:$D$109,(Prices!$A$2:$A$109=ShockMaster!$A138)*(Prices!$B$2:$B$109=ShockMaster!$B138)*(Prices!$C$2:$C$109=ShockMaster!$F138))*1000000</f>
        <v>0.13469697288359136</v>
      </c>
    </row>
    <row r="139" spans="1:13" x14ac:dyDescent="0.3">
      <c r="A139" t="s">
        <v>34</v>
      </c>
      <c r="B139" s="13">
        <v>2011</v>
      </c>
      <c r="C139" s="4" t="s">
        <v>42</v>
      </c>
      <c r="D139" t="str">
        <f t="shared" si="2"/>
        <v>EXIOHSUT - 2011 - Average</v>
      </c>
      <c r="E139" t="s">
        <v>2</v>
      </c>
      <c r="F139" t="s">
        <v>2</v>
      </c>
      <c r="G139" t="s">
        <v>16</v>
      </c>
      <c r="H139" t="s">
        <v>19</v>
      </c>
      <c r="J139" t="s">
        <v>14</v>
      </c>
      <c r="M139" s="9" cm="1">
        <f t="array" ref="M139">INDEX('Support data'!$C$8:$E$8,1,MATCH(ShockMaster!$H139,'Support data'!$C$5:$E$5,0))*INDEX('Support data'!$C$6:$E$6,1,MATCH(ShockMaster!$H139,'Support data'!$C$5:$E$5,0))/INDEX('Support data'!$C$21:$E$23,MATCH($C139,'Support data'!$A$21:$A$23,0),MATCH(ShockMaster!$H139,'Support data'!$C$5:$E$5,0))/INDEX('Support data'!$C$16:$E$18,MATCH($C139,'Support data'!$A$16:$A$18,0),MATCH(ShockMaster!$H139,'Support data'!$C$5:$E$5,0))/1000/_xlfn._xlws.FILTER(Prices!$D$2:$D$109,(Prices!$A$2:$A$109=ShockMaster!$A139)*(Prices!$B$2:$B$109=ShockMaster!$B139)*(Prices!$C$2:$C$109=ShockMaster!$F139))*1000000</f>
        <v>0.26170132483667874</v>
      </c>
    </row>
    <row r="140" spans="1:13" x14ac:dyDescent="0.3">
      <c r="A140" t="s">
        <v>34</v>
      </c>
      <c r="B140" s="13">
        <v>2012</v>
      </c>
      <c r="C140" s="4" t="s">
        <v>42</v>
      </c>
      <c r="D140" t="str">
        <f t="shared" si="2"/>
        <v>EXIOHSUT - 2012 - Average</v>
      </c>
      <c r="E140" t="s">
        <v>2</v>
      </c>
      <c r="F140" t="s">
        <v>2</v>
      </c>
      <c r="G140" t="s">
        <v>15</v>
      </c>
      <c r="H140" t="s">
        <v>17</v>
      </c>
      <c r="J140" t="s">
        <v>14</v>
      </c>
      <c r="M140" s="9" cm="1">
        <f t="array" ref="M140">INDEX('Support data'!$C$8:$E$8,1,MATCH(ShockMaster!$H140,'Support data'!$C$5:$E$5,0))*INDEX('Support data'!$C$6:$E$6,1,MATCH(ShockMaster!$H140,'Support data'!$C$5:$E$5,0))/INDEX('Support data'!$C$21:$E$23,MATCH($C140,'Support data'!$A$21:$A$23,0),MATCH(ShockMaster!$H140,'Support data'!$C$5:$E$5,0))/INDEX('Support data'!$C$16:$E$18,MATCH($C140,'Support data'!$A$16:$A$18,0),MATCH(ShockMaster!$H140,'Support data'!$C$5:$E$5,0))/1000/_xlfn._xlws.FILTER(Prices!$D$2:$D$109,(Prices!$A$2:$A$109=ShockMaster!$A140)*(Prices!$B$2:$B$109=ShockMaster!$B140)*(Prices!$C$2:$C$109=ShockMaster!$F140))*1000000</f>
        <v>0.59438083548875464</v>
      </c>
    </row>
    <row r="141" spans="1:13" x14ac:dyDescent="0.3">
      <c r="A141" t="s">
        <v>34</v>
      </c>
      <c r="B141" s="13">
        <v>2012</v>
      </c>
      <c r="C141" s="4" t="s">
        <v>42</v>
      </c>
      <c r="D141" t="str">
        <f t="shared" si="2"/>
        <v>EXIOHSUT - 2012 - Average</v>
      </c>
      <c r="E141" t="s">
        <v>2</v>
      </c>
      <c r="F141" t="s">
        <v>2</v>
      </c>
      <c r="G141" t="s">
        <v>16</v>
      </c>
      <c r="H141" t="s">
        <v>18</v>
      </c>
      <c r="J141" t="s">
        <v>14</v>
      </c>
      <c r="M141" s="9" cm="1">
        <f t="array" ref="M141">INDEX('Support data'!$C$8:$E$8,1,MATCH(ShockMaster!$H141,'Support data'!$C$5:$E$5,0))*INDEX('Support data'!$C$6:$E$6,1,MATCH(ShockMaster!$H141,'Support data'!$C$5:$E$5,0))/INDEX('Support data'!$C$21:$E$23,MATCH($C141,'Support data'!$A$21:$A$23,0),MATCH(ShockMaster!$H141,'Support data'!$C$5:$E$5,0))/INDEX('Support data'!$C$16:$E$18,MATCH($C141,'Support data'!$A$16:$A$18,0),MATCH(ShockMaster!$H141,'Support data'!$C$5:$E$5,0))/1000/_xlfn._xlws.FILTER(Prices!$D$2:$D$109,(Prices!$A$2:$A$109=ShockMaster!$A141)*(Prices!$B$2:$B$109=ShockMaster!$B141)*(Prices!$C$2:$C$109=ShockMaster!$F141))*1000000</f>
        <v>0.13469697288359136</v>
      </c>
    </row>
    <row r="142" spans="1:13" x14ac:dyDescent="0.3">
      <c r="A142" t="s">
        <v>34</v>
      </c>
      <c r="B142" s="13">
        <v>2012</v>
      </c>
      <c r="C142" s="4" t="s">
        <v>42</v>
      </c>
      <c r="D142" t="str">
        <f t="shared" si="2"/>
        <v>EXIOHSUT - 2012 - Average</v>
      </c>
      <c r="E142" t="s">
        <v>2</v>
      </c>
      <c r="F142" t="s">
        <v>2</v>
      </c>
      <c r="G142" t="s">
        <v>16</v>
      </c>
      <c r="H142" t="s">
        <v>19</v>
      </c>
      <c r="J142" t="s">
        <v>14</v>
      </c>
      <c r="M142" s="9" cm="1">
        <f t="array" ref="M142">INDEX('Support data'!$C$8:$E$8,1,MATCH(ShockMaster!$H142,'Support data'!$C$5:$E$5,0))*INDEX('Support data'!$C$6:$E$6,1,MATCH(ShockMaster!$H142,'Support data'!$C$5:$E$5,0))/INDEX('Support data'!$C$21:$E$23,MATCH($C142,'Support data'!$A$21:$A$23,0),MATCH(ShockMaster!$H142,'Support data'!$C$5:$E$5,0))/INDEX('Support data'!$C$16:$E$18,MATCH($C142,'Support data'!$A$16:$A$18,0),MATCH(ShockMaster!$H142,'Support data'!$C$5:$E$5,0))/1000/_xlfn._xlws.FILTER(Prices!$D$2:$D$109,(Prices!$A$2:$A$109=ShockMaster!$A142)*(Prices!$B$2:$B$109=ShockMaster!$B142)*(Prices!$C$2:$C$109=ShockMaster!$F142))*1000000</f>
        <v>0.26170132483667874</v>
      </c>
    </row>
    <row r="143" spans="1:13" x14ac:dyDescent="0.3">
      <c r="A143" t="s">
        <v>34</v>
      </c>
      <c r="B143" s="13">
        <v>2013</v>
      </c>
      <c r="C143" s="4" t="s">
        <v>42</v>
      </c>
      <c r="D143" t="str">
        <f t="shared" si="2"/>
        <v>EXIOHSUT - 2013 - Average</v>
      </c>
      <c r="E143" t="s">
        <v>2</v>
      </c>
      <c r="F143" t="s">
        <v>2</v>
      </c>
      <c r="G143" t="s">
        <v>15</v>
      </c>
      <c r="H143" t="s">
        <v>17</v>
      </c>
      <c r="J143" t="s">
        <v>14</v>
      </c>
      <c r="M143" s="9" cm="1">
        <f t="array" ref="M143">INDEX('Support data'!$C$8:$E$8,1,MATCH(ShockMaster!$H143,'Support data'!$C$5:$E$5,0))*INDEX('Support data'!$C$6:$E$6,1,MATCH(ShockMaster!$H143,'Support data'!$C$5:$E$5,0))/INDEX('Support data'!$C$21:$E$23,MATCH($C143,'Support data'!$A$21:$A$23,0),MATCH(ShockMaster!$H143,'Support data'!$C$5:$E$5,0))/INDEX('Support data'!$C$16:$E$18,MATCH($C143,'Support data'!$A$16:$A$18,0),MATCH(ShockMaster!$H143,'Support data'!$C$5:$E$5,0))/1000/_xlfn._xlws.FILTER(Prices!$D$2:$D$109,(Prices!$A$2:$A$109=ShockMaster!$A143)*(Prices!$B$2:$B$109=ShockMaster!$B143)*(Prices!$C$2:$C$109=ShockMaster!$F143))*1000000</f>
        <v>0.59438083548875464</v>
      </c>
    </row>
    <row r="144" spans="1:13" x14ac:dyDescent="0.3">
      <c r="A144" t="s">
        <v>34</v>
      </c>
      <c r="B144" s="13">
        <v>2013</v>
      </c>
      <c r="C144" s="4" t="s">
        <v>42</v>
      </c>
      <c r="D144" t="str">
        <f t="shared" si="2"/>
        <v>EXIOHSUT - 2013 - Average</v>
      </c>
      <c r="E144" t="s">
        <v>2</v>
      </c>
      <c r="F144" t="s">
        <v>2</v>
      </c>
      <c r="G144" t="s">
        <v>16</v>
      </c>
      <c r="H144" t="s">
        <v>18</v>
      </c>
      <c r="J144" t="s">
        <v>14</v>
      </c>
      <c r="M144" s="9" cm="1">
        <f t="array" ref="M144">INDEX('Support data'!$C$8:$E$8,1,MATCH(ShockMaster!$H144,'Support data'!$C$5:$E$5,0))*INDEX('Support data'!$C$6:$E$6,1,MATCH(ShockMaster!$H144,'Support data'!$C$5:$E$5,0))/INDEX('Support data'!$C$21:$E$23,MATCH($C144,'Support data'!$A$21:$A$23,0),MATCH(ShockMaster!$H144,'Support data'!$C$5:$E$5,0))/INDEX('Support data'!$C$16:$E$18,MATCH($C144,'Support data'!$A$16:$A$18,0),MATCH(ShockMaster!$H144,'Support data'!$C$5:$E$5,0))/1000/_xlfn._xlws.FILTER(Prices!$D$2:$D$109,(Prices!$A$2:$A$109=ShockMaster!$A144)*(Prices!$B$2:$B$109=ShockMaster!$B144)*(Prices!$C$2:$C$109=ShockMaster!$F144))*1000000</f>
        <v>0.13469697288359136</v>
      </c>
    </row>
    <row r="145" spans="1:13" x14ac:dyDescent="0.3">
      <c r="A145" t="s">
        <v>34</v>
      </c>
      <c r="B145" s="13">
        <v>2013</v>
      </c>
      <c r="C145" s="4" t="s">
        <v>42</v>
      </c>
      <c r="D145" t="str">
        <f t="shared" si="2"/>
        <v>EXIOHSUT - 2013 - Average</v>
      </c>
      <c r="E145" t="s">
        <v>2</v>
      </c>
      <c r="F145" t="s">
        <v>2</v>
      </c>
      <c r="G145" t="s">
        <v>16</v>
      </c>
      <c r="H145" t="s">
        <v>19</v>
      </c>
      <c r="J145" t="s">
        <v>14</v>
      </c>
      <c r="M145" s="9" cm="1">
        <f t="array" ref="M145">INDEX('Support data'!$C$8:$E$8,1,MATCH(ShockMaster!$H145,'Support data'!$C$5:$E$5,0))*INDEX('Support data'!$C$6:$E$6,1,MATCH(ShockMaster!$H145,'Support data'!$C$5:$E$5,0))/INDEX('Support data'!$C$21:$E$23,MATCH($C145,'Support data'!$A$21:$A$23,0),MATCH(ShockMaster!$H145,'Support data'!$C$5:$E$5,0))/INDEX('Support data'!$C$16:$E$18,MATCH($C145,'Support data'!$A$16:$A$18,0),MATCH(ShockMaster!$H145,'Support data'!$C$5:$E$5,0))/1000/_xlfn._xlws.FILTER(Prices!$D$2:$D$109,(Prices!$A$2:$A$109=ShockMaster!$A145)*(Prices!$B$2:$B$109=ShockMaster!$B145)*(Prices!$C$2:$C$109=ShockMaster!$F145))*1000000</f>
        <v>0.26170132483667874</v>
      </c>
    </row>
    <row r="146" spans="1:13" x14ac:dyDescent="0.3">
      <c r="A146" t="s">
        <v>34</v>
      </c>
      <c r="B146" s="13">
        <v>2014</v>
      </c>
      <c r="C146" s="4" t="s">
        <v>42</v>
      </c>
      <c r="D146" t="str">
        <f t="shared" si="2"/>
        <v>EXIOHSUT - 2014 - Average</v>
      </c>
      <c r="E146" t="s">
        <v>2</v>
      </c>
      <c r="F146" t="s">
        <v>2</v>
      </c>
      <c r="G146" t="s">
        <v>15</v>
      </c>
      <c r="H146" t="s">
        <v>17</v>
      </c>
      <c r="J146" t="s">
        <v>14</v>
      </c>
      <c r="M146" s="9" cm="1">
        <f t="array" ref="M146">INDEX('Support data'!$C$8:$E$8,1,MATCH(ShockMaster!$H146,'Support data'!$C$5:$E$5,0))*INDEX('Support data'!$C$6:$E$6,1,MATCH(ShockMaster!$H146,'Support data'!$C$5:$E$5,0))/INDEX('Support data'!$C$21:$E$23,MATCH($C146,'Support data'!$A$21:$A$23,0),MATCH(ShockMaster!$H146,'Support data'!$C$5:$E$5,0))/INDEX('Support data'!$C$16:$E$18,MATCH($C146,'Support data'!$A$16:$A$18,0),MATCH(ShockMaster!$H146,'Support data'!$C$5:$E$5,0))/1000/_xlfn._xlws.FILTER(Prices!$D$2:$D$109,(Prices!$A$2:$A$109=ShockMaster!$A146)*(Prices!$B$2:$B$109=ShockMaster!$B146)*(Prices!$C$2:$C$109=ShockMaster!$F146))*1000000</f>
        <v>0.59438083548875464</v>
      </c>
    </row>
    <row r="147" spans="1:13" x14ac:dyDescent="0.3">
      <c r="A147" t="s">
        <v>34</v>
      </c>
      <c r="B147" s="13">
        <v>2014</v>
      </c>
      <c r="C147" s="4" t="s">
        <v>42</v>
      </c>
      <c r="D147" t="str">
        <f t="shared" si="2"/>
        <v>EXIOHSUT - 2014 - Average</v>
      </c>
      <c r="E147" t="s">
        <v>2</v>
      </c>
      <c r="F147" t="s">
        <v>2</v>
      </c>
      <c r="G147" t="s">
        <v>16</v>
      </c>
      <c r="H147" t="s">
        <v>18</v>
      </c>
      <c r="J147" t="s">
        <v>14</v>
      </c>
      <c r="M147" s="9" cm="1">
        <f t="array" ref="M147">INDEX('Support data'!$C$8:$E$8,1,MATCH(ShockMaster!$H147,'Support data'!$C$5:$E$5,0))*INDEX('Support data'!$C$6:$E$6,1,MATCH(ShockMaster!$H147,'Support data'!$C$5:$E$5,0))/INDEX('Support data'!$C$21:$E$23,MATCH($C147,'Support data'!$A$21:$A$23,0),MATCH(ShockMaster!$H147,'Support data'!$C$5:$E$5,0))/INDEX('Support data'!$C$16:$E$18,MATCH($C147,'Support data'!$A$16:$A$18,0),MATCH(ShockMaster!$H147,'Support data'!$C$5:$E$5,0))/1000/_xlfn._xlws.FILTER(Prices!$D$2:$D$109,(Prices!$A$2:$A$109=ShockMaster!$A147)*(Prices!$B$2:$B$109=ShockMaster!$B147)*(Prices!$C$2:$C$109=ShockMaster!$F147))*1000000</f>
        <v>0.13469697288359136</v>
      </c>
    </row>
    <row r="148" spans="1:13" x14ac:dyDescent="0.3">
      <c r="A148" t="s">
        <v>34</v>
      </c>
      <c r="B148" s="13">
        <v>2014</v>
      </c>
      <c r="C148" s="4" t="s">
        <v>42</v>
      </c>
      <c r="D148" t="str">
        <f t="shared" si="2"/>
        <v>EXIOHSUT - 2014 - Average</v>
      </c>
      <c r="E148" t="s">
        <v>2</v>
      </c>
      <c r="F148" t="s">
        <v>2</v>
      </c>
      <c r="G148" t="s">
        <v>16</v>
      </c>
      <c r="H148" t="s">
        <v>19</v>
      </c>
      <c r="J148" t="s">
        <v>14</v>
      </c>
      <c r="M148" s="9" cm="1">
        <f t="array" ref="M148">INDEX('Support data'!$C$8:$E$8,1,MATCH(ShockMaster!$H148,'Support data'!$C$5:$E$5,0))*INDEX('Support data'!$C$6:$E$6,1,MATCH(ShockMaster!$H148,'Support data'!$C$5:$E$5,0))/INDEX('Support data'!$C$21:$E$23,MATCH($C148,'Support data'!$A$21:$A$23,0),MATCH(ShockMaster!$H148,'Support data'!$C$5:$E$5,0))/INDEX('Support data'!$C$16:$E$18,MATCH($C148,'Support data'!$A$16:$A$18,0),MATCH(ShockMaster!$H148,'Support data'!$C$5:$E$5,0))/1000/_xlfn._xlws.FILTER(Prices!$D$2:$D$109,(Prices!$A$2:$A$109=ShockMaster!$A148)*(Prices!$B$2:$B$109=ShockMaster!$B148)*(Prices!$C$2:$C$109=ShockMaster!$F148))*1000000</f>
        <v>0.26170132483667874</v>
      </c>
    </row>
    <row r="149" spans="1:13" x14ac:dyDescent="0.3">
      <c r="A149" t="s">
        <v>34</v>
      </c>
      <c r="B149" s="13">
        <v>2015</v>
      </c>
      <c r="C149" s="4" t="s">
        <v>42</v>
      </c>
      <c r="D149" t="str">
        <f t="shared" si="2"/>
        <v>EXIOHSUT - 2015 - Average</v>
      </c>
      <c r="E149" t="s">
        <v>2</v>
      </c>
      <c r="F149" t="s">
        <v>2</v>
      </c>
      <c r="G149" t="s">
        <v>15</v>
      </c>
      <c r="H149" t="s">
        <v>17</v>
      </c>
      <c r="J149" t="s">
        <v>14</v>
      </c>
      <c r="M149" s="9" cm="1">
        <f t="array" ref="M149">INDEX('Support data'!$C$8:$E$8,1,MATCH(ShockMaster!$H149,'Support data'!$C$5:$E$5,0))*INDEX('Support data'!$C$6:$E$6,1,MATCH(ShockMaster!$H149,'Support data'!$C$5:$E$5,0))/INDEX('Support data'!$C$21:$E$23,MATCH($C149,'Support data'!$A$21:$A$23,0),MATCH(ShockMaster!$H149,'Support data'!$C$5:$E$5,0))/INDEX('Support data'!$C$16:$E$18,MATCH($C149,'Support data'!$A$16:$A$18,0),MATCH(ShockMaster!$H149,'Support data'!$C$5:$E$5,0))/1000/_xlfn._xlws.FILTER(Prices!$D$2:$D$109,(Prices!$A$2:$A$109=ShockMaster!$A149)*(Prices!$B$2:$B$109=ShockMaster!$B149)*(Prices!$C$2:$C$109=ShockMaster!$F149))*1000000</f>
        <v>0.59438083548875464</v>
      </c>
    </row>
    <row r="150" spans="1:13" x14ac:dyDescent="0.3">
      <c r="A150" t="s">
        <v>34</v>
      </c>
      <c r="B150" s="13">
        <v>2015</v>
      </c>
      <c r="C150" s="4" t="s">
        <v>42</v>
      </c>
      <c r="D150" t="str">
        <f t="shared" si="2"/>
        <v>EXIOHSUT - 2015 - Average</v>
      </c>
      <c r="E150" t="s">
        <v>2</v>
      </c>
      <c r="F150" t="s">
        <v>2</v>
      </c>
      <c r="G150" t="s">
        <v>16</v>
      </c>
      <c r="H150" t="s">
        <v>18</v>
      </c>
      <c r="J150" t="s">
        <v>14</v>
      </c>
      <c r="M150" s="9" cm="1">
        <f t="array" ref="M150">INDEX('Support data'!$C$8:$E$8,1,MATCH(ShockMaster!$H150,'Support data'!$C$5:$E$5,0))*INDEX('Support data'!$C$6:$E$6,1,MATCH(ShockMaster!$H150,'Support data'!$C$5:$E$5,0))/INDEX('Support data'!$C$21:$E$23,MATCH($C150,'Support data'!$A$21:$A$23,0),MATCH(ShockMaster!$H150,'Support data'!$C$5:$E$5,0))/INDEX('Support data'!$C$16:$E$18,MATCH($C150,'Support data'!$A$16:$A$18,0),MATCH(ShockMaster!$H150,'Support data'!$C$5:$E$5,0))/1000/_xlfn._xlws.FILTER(Prices!$D$2:$D$109,(Prices!$A$2:$A$109=ShockMaster!$A150)*(Prices!$B$2:$B$109=ShockMaster!$B150)*(Prices!$C$2:$C$109=ShockMaster!$F150))*1000000</f>
        <v>0.13469697288359136</v>
      </c>
    </row>
    <row r="151" spans="1:13" x14ac:dyDescent="0.3">
      <c r="A151" t="s">
        <v>34</v>
      </c>
      <c r="B151" s="13">
        <v>2015</v>
      </c>
      <c r="C151" s="4" t="s">
        <v>42</v>
      </c>
      <c r="D151" t="str">
        <f t="shared" si="2"/>
        <v>EXIOHSUT - 2015 - Average</v>
      </c>
      <c r="E151" t="s">
        <v>2</v>
      </c>
      <c r="F151" t="s">
        <v>2</v>
      </c>
      <c r="G151" t="s">
        <v>16</v>
      </c>
      <c r="H151" t="s">
        <v>19</v>
      </c>
      <c r="J151" t="s">
        <v>14</v>
      </c>
      <c r="M151" s="9" cm="1">
        <f t="array" ref="M151">INDEX('Support data'!$C$8:$E$8,1,MATCH(ShockMaster!$H151,'Support data'!$C$5:$E$5,0))*INDEX('Support data'!$C$6:$E$6,1,MATCH(ShockMaster!$H151,'Support data'!$C$5:$E$5,0))/INDEX('Support data'!$C$21:$E$23,MATCH($C151,'Support data'!$A$21:$A$23,0),MATCH(ShockMaster!$H151,'Support data'!$C$5:$E$5,0))/INDEX('Support data'!$C$16:$E$18,MATCH($C151,'Support data'!$A$16:$A$18,0),MATCH(ShockMaster!$H151,'Support data'!$C$5:$E$5,0))/1000/_xlfn._xlws.FILTER(Prices!$D$2:$D$109,(Prices!$A$2:$A$109=ShockMaster!$A151)*(Prices!$B$2:$B$109=ShockMaster!$B151)*(Prices!$C$2:$C$109=ShockMaster!$F151))*1000000</f>
        <v>0.26170132483667874</v>
      </c>
    </row>
    <row r="152" spans="1:13" x14ac:dyDescent="0.3">
      <c r="A152" t="s">
        <v>34</v>
      </c>
      <c r="B152" s="13">
        <v>2016</v>
      </c>
      <c r="C152" s="4" t="s">
        <v>42</v>
      </c>
      <c r="D152" t="str">
        <f t="shared" si="2"/>
        <v>EXIOHSUT - 2016 - Average</v>
      </c>
      <c r="E152" t="s">
        <v>2</v>
      </c>
      <c r="F152" t="s">
        <v>2</v>
      </c>
      <c r="G152" t="s">
        <v>15</v>
      </c>
      <c r="H152" t="s">
        <v>17</v>
      </c>
      <c r="J152" t="s">
        <v>14</v>
      </c>
      <c r="M152" s="9" cm="1">
        <f t="array" ref="M152">INDEX('Support data'!$C$8:$E$8,1,MATCH(ShockMaster!$H152,'Support data'!$C$5:$E$5,0))*INDEX('Support data'!$C$6:$E$6,1,MATCH(ShockMaster!$H152,'Support data'!$C$5:$E$5,0))/INDEX('Support data'!$C$21:$E$23,MATCH($C152,'Support data'!$A$21:$A$23,0),MATCH(ShockMaster!$H152,'Support data'!$C$5:$E$5,0))/INDEX('Support data'!$C$16:$E$18,MATCH($C152,'Support data'!$A$16:$A$18,0),MATCH(ShockMaster!$H152,'Support data'!$C$5:$E$5,0))/1000/_xlfn._xlws.FILTER(Prices!$D$2:$D$109,(Prices!$A$2:$A$109=ShockMaster!$A152)*(Prices!$B$2:$B$109=ShockMaster!$B152)*(Prices!$C$2:$C$109=ShockMaster!$F152))*1000000</f>
        <v>0.59438083548875464</v>
      </c>
    </row>
    <row r="153" spans="1:13" x14ac:dyDescent="0.3">
      <c r="A153" t="s">
        <v>34</v>
      </c>
      <c r="B153" s="13">
        <v>2016</v>
      </c>
      <c r="C153" s="4" t="s">
        <v>42</v>
      </c>
      <c r="D153" t="str">
        <f t="shared" si="2"/>
        <v>EXIOHSUT - 2016 - Average</v>
      </c>
      <c r="E153" t="s">
        <v>2</v>
      </c>
      <c r="F153" t="s">
        <v>2</v>
      </c>
      <c r="G153" t="s">
        <v>16</v>
      </c>
      <c r="H153" t="s">
        <v>18</v>
      </c>
      <c r="J153" t="s">
        <v>14</v>
      </c>
      <c r="M153" s="9" cm="1">
        <f t="array" ref="M153">INDEX('Support data'!$C$8:$E$8,1,MATCH(ShockMaster!$H153,'Support data'!$C$5:$E$5,0))*INDEX('Support data'!$C$6:$E$6,1,MATCH(ShockMaster!$H153,'Support data'!$C$5:$E$5,0))/INDEX('Support data'!$C$21:$E$23,MATCH($C153,'Support data'!$A$21:$A$23,0),MATCH(ShockMaster!$H153,'Support data'!$C$5:$E$5,0))/INDEX('Support data'!$C$16:$E$18,MATCH($C153,'Support data'!$A$16:$A$18,0),MATCH(ShockMaster!$H153,'Support data'!$C$5:$E$5,0))/1000/_xlfn._xlws.FILTER(Prices!$D$2:$D$109,(Prices!$A$2:$A$109=ShockMaster!$A153)*(Prices!$B$2:$B$109=ShockMaster!$B153)*(Prices!$C$2:$C$109=ShockMaster!$F153))*1000000</f>
        <v>0.13469697288359136</v>
      </c>
    </row>
    <row r="154" spans="1:13" x14ac:dyDescent="0.3">
      <c r="A154" t="s">
        <v>34</v>
      </c>
      <c r="B154" s="13">
        <v>2016</v>
      </c>
      <c r="C154" s="4" t="s">
        <v>42</v>
      </c>
      <c r="D154" t="str">
        <f t="shared" si="2"/>
        <v>EXIOHSUT - 2016 - Average</v>
      </c>
      <c r="E154" t="s">
        <v>2</v>
      </c>
      <c r="F154" t="s">
        <v>2</v>
      </c>
      <c r="G154" t="s">
        <v>16</v>
      </c>
      <c r="H154" t="s">
        <v>19</v>
      </c>
      <c r="J154" t="s">
        <v>14</v>
      </c>
      <c r="M154" s="9" cm="1">
        <f t="array" ref="M154">INDEX('Support data'!$C$8:$E$8,1,MATCH(ShockMaster!$H154,'Support data'!$C$5:$E$5,0))*INDEX('Support data'!$C$6:$E$6,1,MATCH(ShockMaster!$H154,'Support data'!$C$5:$E$5,0))/INDEX('Support data'!$C$21:$E$23,MATCH($C154,'Support data'!$A$21:$A$23,0),MATCH(ShockMaster!$H154,'Support data'!$C$5:$E$5,0))/INDEX('Support data'!$C$16:$E$18,MATCH($C154,'Support data'!$A$16:$A$18,0),MATCH(ShockMaster!$H154,'Support data'!$C$5:$E$5,0))/1000/_xlfn._xlws.FILTER(Prices!$D$2:$D$109,(Prices!$A$2:$A$109=ShockMaster!$A154)*(Prices!$B$2:$B$109=ShockMaster!$B154)*(Prices!$C$2:$C$109=ShockMaster!$F154))*1000000</f>
        <v>0.26170132483667874</v>
      </c>
    </row>
    <row r="155" spans="1:13" x14ac:dyDescent="0.3">
      <c r="A155" t="s">
        <v>34</v>
      </c>
      <c r="B155" s="13">
        <v>2017</v>
      </c>
      <c r="C155" s="4" t="s">
        <v>42</v>
      </c>
      <c r="D155" t="str">
        <f t="shared" si="2"/>
        <v>EXIOHSUT - 2017 - Average</v>
      </c>
      <c r="E155" t="s">
        <v>2</v>
      </c>
      <c r="F155" t="s">
        <v>2</v>
      </c>
      <c r="G155" t="s">
        <v>15</v>
      </c>
      <c r="H155" t="s">
        <v>17</v>
      </c>
      <c r="J155" t="s">
        <v>14</v>
      </c>
      <c r="M155" s="9" cm="1">
        <f t="array" ref="M155">INDEX('Support data'!$C$8:$E$8,1,MATCH(ShockMaster!$H155,'Support data'!$C$5:$E$5,0))*INDEX('Support data'!$C$6:$E$6,1,MATCH(ShockMaster!$H155,'Support data'!$C$5:$E$5,0))/INDEX('Support data'!$C$21:$E$23,MATCH($C155,'Support data'!$A$21:$A$23,0),MATCH(ShockMaster!$H155,'Support data'!$C$5:$E$5,0))/INDEX('Support data'!$C$16:$E$18,MATCH($C155,'Support data'!$A$16:$A$18,0),MATCH(ShockMaster!$H155,'Support data'!$C$5:$E$5,0))/1000/_xlfn._xlws.FILTER(Prices!$D$2:$D$109,(Prices!$A$2:$A$109=ShockMaster!$A155)*(Prices!$B$2:$B$109=ShockMaster!$B155)*(Prices!$C$2:$C$109=ShockMaster!$F155))*1000000</f>
        <v>0.59438083548875464</v>
      </c>
    </row>
    <row r="156" spans="1:13" x14ac:dyDescent="0.3">
      <c r="A156" t="s">
        <v>34</v>
      </c>
      <c r="B156" s="13">
        <v>2017</v>
      </c>
      <c r="C156" s="4" t="s">
        <v>42</v>
      </c>
      <c r="D156" t="str">
        <f t="shared" si="2"/>
        <v>EXIOHSUT - 2017 - Average</v>
      </c>
      <c r="E156" t="s">
        <v>2</v>
      </c>
      <c r="F156" t="s">
        <v>2</v>
      </c>
      <c r="G156" t="s">
        <v>16</v>
      </c>
      <c r="H156" t="s">
        <v>18</v>
      </c>
      <c r="J156" t="s">
        <v>14</v>
      </c>
      <c r="M156" s="9" cm="1">
        <f t="array" ref="M156">INDEX('Support data'!$C$8:$E$8,1,MATCH(ShockMaster!$H156,'Support data'!$C$5:$E$5,0))*INDEX('Support data'!$C$6:$E$6,1,MATCH(ShockMaster!$H156,'Support data'!$C$5:$E$5,0))/INDEX('Support data'!$C$21:$E$23,MATCH($C156,'Support data'!$A$21:$A$23,0),MATCH(ShockMaster!$H156,'Support data'!$C$5:$E$5,0))/INDEX('Support data'!$C$16:$E$18,MATCH($C156,'Support data'!$A$16:$A$18,0),MATCH(ShockMaster!$H156,'Support data'!$C$5:$E$5,0))/1000/_xlfn._xlws.FILTER(Prices!$D$2:$D$109,(Prices!$A$2:$A$109=ShockMaster!$A156)*(Prices!$B$2:$B$109=ShockMaster!$B156)*(Prices!$C$2:$C$109=ShockMaster!$F156))*1000000</f>
        <v>0.13469697288359136</v>
      </c>
    </row>
    <row r="157" spans="1:13" x14ac:dyDescent="0.3">
      <c r="A157" t="s">
        <v>34</v>
      </c>
      <c r="B157" s="13">
        <v>2017</v>
      </c>
      <c r="C157" s="4" t="s">
        <v>42</v>
      </c>
      <c r="D157" t="str">
        <f t="shared" si="2"/>
        <v>EXIOHSUT - 2017 - Average</v>
      </c>
      <c r="E157" t="s">
        <v>2</v>
      </c>
      <c r="F157" t="s">
        <v>2</v>
      </c>
      <c r="G157" t="s">
        <v>16</v>
      </c>
      <c r="H157" t="s">
        <v>19</v>
      </c>
      <c r="J157" t="s">
        <v>14</v>
      </c>
      <c r="M157" s="9" cm="1">
        <f t="array" ref="M157">INDEX('Support data'!$C$8:$E$8,1,MATCH(ShockMaster!$H157,'Support data'!$C$5:$E$5,0))*INDEX('Support data'!$C$6:$E$6,1,MATCH(ShockMaster!$H157,'Support data'!$C$5:$E$5,0))/INDEX('Support data'!$C$21:$E$23,MATCH($C157,'Support data'!$A$21:$A$23,0),MATCH(ShockMaster!$H157,'Support data'!$C$5:$E$5,0))/INDEX('Support data'!$C$16:$E$18,MATCH($C157,'Support data'!$A$16:$A$18,0),MATCH(ShockMaster!$H157,'Support data'!$C$5:$E$5,0))/1000/_xlfn._xlws.FILTER(Prices!$D$2:$D$109,(Prices!$A$2:$A$109=ShockMaster!$A157)*(Prices!$B$2:$B$109=ShockMaster!$B157)*(Prices!$C$2:$C$109=ShockMaster!$F157))*1000000</f>
        <v>0.26170132483667874</v>
      </c>
    </row>
    <row r="158" spans="1:13" x14ac:dyDescent="0.3">
      <c r="A158" t="s">
        <v>34</v>
      </c>
      <c r="B158" s="13">
        <v>2018</v>
      </c>
      <c r="C158" s="4" t="s">
        <v>42</v>
      </c>
      <c r="D158" t="str">
        <f t="shared" si="2"/>
        <v>EXIOHSUT - 2018 - Average</v>
      </c>
      <c r="E158" t="s">
        <v>2</v>
      </c>
      <c r="F158" t="s">
        <v>2</v>
      </c>
      <c r="G158" t="s">
        <v>15</v>
      </c>
      <c r="H158" t="s">
        <v>17</v>
      </c>
      <c r="J158" t="s">
        <v>14</v>
      </c>
      <c r="M158" s="9" cm="1">
        <f t="array" ref="M158">INDEX('Support data'!$C$8:$E$8,1,MATCH(ShockMaster!$H158,'Support data'!$C$5:$E$5,0))*INDEX('Support data'!$C$6:$E$6,1,MATCH(ShockMaster!$H158,'Support data'!$C$5:$E$5,0))/INDEX('Support data'!$C$21:$E$23,MATCH($C158,'Support data'!$A$21:$A$23,0),MATCH(ShockMaster!$H158,'Support data'!$C$5:$E$5,0))/INDEX('Support data'!$C$16:$E$18,MATCH($C158,'Support data'!$A$16:$A$18,0),MATCH(ShockMaster!$H158,'Support data'!$C$5:$E$5,0))/1000/_xlfn._xlws.FILTER(Prices!$D$2:$D$109,(Prices!$A$2:$A$109=ShockMaster!$A158)*(Prices!$B$2:$B$109=ShockMaster!$B158)*(Prices!$C$2:$C$109=ShockMaster!$F158))*1000000</f>
        <v>0.59438083548875464</v>
      </c>
    </row>
    <row r="159" spans="1:13" x14ac:dyDescent="0.3">
      <c r="A159" t="s">
        <v>34</v>
      </c>
      <c r="B159" s="13">
        <v>2018</v>
      </c>
      <c r="C159" s="4" t="s">
        <v>42</v>
      </c>
      <c r="D159" t="str">
        <f t="shared" si="2"/>
        <v>EXIOHSUT - 2018 - Average</v>
      </c>
      <c r="E159" t="s">
        <v>2</v>
      </c>
      <c r="F159" t="s">
        <v>2</v>
      </c>
      <c r="G159" t="s">
        <v>16</v>
      </c>
      <c r="H159" t="s">
        <v>18</v>
      </c>
      <c r="J159" t="s">
        <v>14</v>
      </c>
      <c r="M159" s="9" cm="1">
        <f t="array" ref="M159">INDEX('Support data'!$C$8:$E$8,1,MATCH(ShockMaster!$H159,'Support data'!$C$5:$E$5,0))*INDEX('Support data'!$C$6:$E$6,1,MATCH(ShockMaster!$H159,'Support data'!$C$5:$E$5,0))/INDEX('Support data'!$C$21:$E$23,MATCH($C159,'Support data'!$A$21:$A$23,0),MATCH(ShockMaster!$H159,'Support data'!$C$5:$E$5,0))/INDEX('Support data'!$C$16:$E$18,MATCH($C159,'Support data'!$A$16:$A$18,0),MATCH(ShockMaster!$H159,'Support data'!$C$5:$E$5,0))/1000/_xlfn._xlws.FILTER(Prices!$D$2:$D$109,(Prices!$A$2:$A$109=ShockMaster!$A159)*(Prices!$B$2:$B$109=ShockMaster!$B159)*(Prices!$C$2:$C$109=ShockMaster!$F159))*1000000</f>
        <v>0.13469697288359136</v>
      </c>
    </row>
    <row r="160" spans="1:13" x14ac:dyDescent="0.3">
      <c r="A160" t="s">
        <v>34</v>
      </c>
      <c r="B160" s="13">
        <v>2018</v>
      </c>
      <c r="C160" s="4" t="s">
        <v>42</v>
      </c>
      <c r="D160" t="str">
        <f t="shared" si="2"/>
        <v>EXIOHSUT - 2018 - Average</v>
      </c>
      <c r="E160" t="s">
        <v>2</v>
      </c>
      <c r="F160" t="s">
        <v>2</v>
      </c>
      <c r="G160" t="s">
        <v>16</v>
      </c>
      <c r="H160" t="s">
        <v>19</v>
      </c>
      <c r="J160" t="s">
        <v>14</v>
      </c>
      <c r="M160" s="9" cm="1">
        <f t="array" ref="M160">INDEX('Support data'!$C$8:$E$8,1,MATCH(ShockMaster!$H160,'Support data'!$C$5:$E$5,0))*INDEX('Support data'!$C$6:$E$6,1,MATCH(ShockMaster!$H160,'Support data'!$C$5:$E$5,0))/INDEX('Support data'!$C$21:$E$23,MATCH($C160,'Support data'!$A$21:$A$23,0),MATCH(ShockMaster!$H160,'Support data'!$C$5:$E$5,0))/INDEX('Support data'!$C$16:$E$18,MATCH($C160,'Support data'!$A$16:$A$18,0),MATCH(ShockMaster!$H160,'Support data'!$C$5:$E$5,0))/1000/_xlfn._xlws.FILTER(Prices!$D$2:$D$109,(Prices!$A$2:$A$109=ShockMaster!$A160)*(Prices!$B$2:$B$109=ShockMaster!$B160)*(Prices!$C$2:$C$109=ShockMaster!$F160))*1000000</f>
        <v>0.26170132483667874</v>
      </c>
    </row>
    <row r="161" spans="1:13" x14ac:dyDescent="0.3">
      <c r="A161" t="s">
        <v>34</v>
      </c>
      <c r="B161" s="13">
        <v>2019</v>
      </c>
      <c r="C161" s="4" t="s">
        <v>42</v>
      </c>
      <c r="D161" t="str">
        <f t="shared" si="2"/>
        <v>EXIOHSUT - 2019 - Average</v>
      </c>
      <c r="E161" t="s">
        <v>2</v>
      </c>
      <c r="F161" t="s">
        <v>2</v>
      </c>
      <c r="G161" t="s">
        <v>15</v>
      </c>
      <c r="H161" t="s">
        <v>17</v>
      </c>
      <c r="J161" t="s">
        <v>14</v>
      </c>
      <c r="M161" s="9" cm="1">
        <f t="array" ref="M161">INDEX('Support data'!$C$8:$E$8,1,MATCH(ShockMaster!$H161,'Support data'!$C$5:$E$5,0))*INDEX('Support data'!$C$6:$E$6,1,MATCH(ShockMaster!$H161,'Support data'!$C$5:$E$5,0))/INDEX('Support data'!$C$21:$E$23,MATCH($C161,'Support data'!$A$21:$A$23,0),MATCH(ShockMaster!$H161,'Support data'!$C$5:$E$5,0))/INDEX('Support data'!$C$16:$E$18,MATCH($C161,'Support data'!$A$16:$A$18,0),MATCH(ShockMaster!$H161,'Support data'!$C$5:$E$5,0))/1000/_xlfn._xlws.FILTER(Prices!$D$2:$D$109,(Prices!$A$2:$A$109=ShockMaster!$A161)*(Prices!$B$2:$B$109=ShockMaster!$B161)*(Prices!$C$2:$C$109=ShockMaster!$F161))*1000000</f>
        <v>0.59438083548875464</v>
      </c>
    </row>
    <row r="162" spans="1:13" x14ac:dyDescent="0.3">
      <c r="A162" t="s">
        <v>34</v>
      </c>
      <c r="B162" s="13">
        <v>2019</v>
      </c>
      <c r="C162" s="4" t="s">
        <v>42</v>
      </c>
      <c r="D162" t="str">
        <f t="shared" si="2"/>
        <v>EXIOHSUT - 2019 - Average</v>
      </c>
      <c r="E162" t="s">
        <v>2</v>
      </c>
      <c r="F162" t="s">
        <v>2</v>
      </c>
      <c r="G162" t="s">
        <v>16</v>
      </c>
      <c r="H162" t="s">
        <v>18</v>
      </c>
      <c r="J162" t="s">
        <v>14</v>
      </c>
      <c r="M162" s="9" cm="1">
        <f t="array" ref="M162">INDEX('Support data'!$C$8:$E$8,1,MATCH(ShockMaster!$H162,'Support data'!$C$5:$E$5,0))*INDEX('Support data'!$C$6:$E$6,1,MATCH(ShockMaster!$H162,'Support data'!$C$5:$E$5,0))/INDEX('Support data'!$C$21:$E$23,MATCH($C162,'Support data'!$A$21:$A$23,0),MATCH(ShockMaster!$H162,'Support data'!$C$5:$E$5,0))/INDEX('Support data'!$C$16:$E$18,MATCH($C162,'Support data'!$A$16:$A$18,0),MATCH(ShockMaster!$H162,'Support data'!$C$5:$E$5,0))/1000/_xlfn._xlws.FILTER(Prices!$D$2:$D$109,(Prices!$A$2:$A$109=ShockMaster!$A162)*(Prices!$B$2:$B$109=ShockMaster!$B162)*(Prices!$C$2:$C$109=ShockMaster!$F162))*1000000</f>
        <v>0.13469697288359136</v>
      </c>
    </row>
    <row r="163" spans="1:13" x14ac:dyDescent="0.3">
      <c r="A163" t="s">
        <v>34</v>
      </c>
      <c r="B163" s="13">
        <v>2019</v>
      </c>
      <c r="C163" s="4" t="s">
        <v>42</v>
      </c>
      <c r="D163" t="str">
        <f t="shared" si="2"/>
        <v>EXIOHSUT - 2019 - Average</v>
      </c>
      <c r="E163" t="s">
        <v>2</v>
      </c>
      <c r="F163" t="s">
        <v>2</v>
      </c>
      <c r="G163" t="s">
        <v>16</v>
      </c>
      <c r="H163" t="s">
        <v>19</v>
      </c>
      <c r="J163" t="s">
        <v>14</v>
      </c>
      <c r="M163" s="9" cm="1">
        <f t="array" ref="M163">INDEX('Support data'!$C$8:$E$8,1,MATCH(ShockMaster!$H163,'Support data'!$C$5:$E$5,0))*INDEX('Support data'!$C$6:$E$6,1,MATCH(ShockMaster!$H163,'Support data'!$C$5:$E$5,0))/INDEX('Support data'!$C$21:$E$23,MATCH($C163,'Support data'!$A$21:$A$23,0),MATCH(ShockMaster!$H163,'Support data'!$C$5:$E$5,0))/INDEX('Support data'!$C$16:$E$18,MATCH($C163,'Support data'!$A$16:$A$18,0),MATCH(ShockMaster!$H163,'Support data'!$C$5:$E$5,0))/1000/_xlfn._xlws.FILTER(Prices!$D$2:$D$109,(Prices!$A$2:$A$109=ShockMaster!$A163)*(Prices!$B$2:$B$109=ShockMaster!$B163)*(Prices!$C$2:$C$109=ShockMaster!$F163))*1000000</f>
        <v>0.26170132483667874</v>
      </c>
    </row>
    <row r="164" spans="1:13" x14ac:dyDescent="0.3">
      <c r="A164" t="s">
        <v>20</v>
      </c>
      <c r="B164" s="13">
        <v>2011</v>
      </c>
      <c r="C164" s="4" t="s">
        <v>44</v>
      </c>
      <c r="D164" t="str">
        <f t="shared" si="2"/>
        <v>Constant - 2011 - Best</v>
      </c>
      <c r="E164" t="s">
        <v>2</v>
      </c>
      <c r="F164" t="s">
        <v>2</v>
      </c>
      <c r="G164" t="s">
        <v>15</v>
      </c>
      <c r="H164" t="s">
        <v>17</v>
      </c>
      <c r="J164" t="s">
        <v>14</v>
      </c>
      <c r="M164" s="9" cm="1">
        <f t="array" ref="M164">INDEX('Support data'!$C$8:$E$8,1,MATCH(ShockMaster!$H164,'Support data'!$C$5:$E$5,0))*INDEX('Support data'!$C$6:$E$6,1,MATCH(ShockMaster!$H164,'Support data'!$C$5:$E$5,0))/INDEX('Support data'!$C$21:$E$23,MATCH($C164,'Support data'!$A$21:$A$23,0),MATCH(ShockMaster!$H164,'Support data'!$C$5:$E$5,0))/INDEX('Support data'!$C$16:$E$18,MATCH($C164,'Support data'!$A$16:$A$18,0),MATCH(ShockMaster!$H164,'Support data'!$C$5:$E$5,0))/1000/_xlfn._xlws.FILTER(Prices!$D$2:$D$109,(Prices!$A$2:$A$109=ShockMaster!$A164)*(Prices!$B$2:$B$109=ShockMaster!$B164)*(Prices!$C$2:$C$109=ShockMaster!$F164))*1000000</f>
        <v>0.18700955120595888</v>
      </c>
    </row>
    <row r="165" spans="1:13" x14ac:dyDescent="0.3">
      <c r="A165" t="s">
        <v>20</v>
      </c>
      <c r="B165" s="13">
        <v>2011</v>
      </c>
      <c r="C165" s="4" t="s">
        <v>44</v>
      </c>
      <c r="D165" t="str">
        <f t="shared" si="2"/>
        <v>Constant - 2011 - Best</v>
      </c>
      <c r="E165" t="s">
        <v>2</v>
      </c>
      <c r="F165" t="s">
        <v>2</v>
      </c>
      <c r="G165" t="s">
        <v>16</v>
      </c>
      <c r="H165" t="s">
        <v>18</v>
      </c>
      <c r="J165" t="s">
        <v>14</v>
      </c>
      <c r="M165" s="9" cm="1">
        <f t="array" ref="M165">INDEX('Support data'!$C$8:$E$8,1,MATCH(ShockMaster!$H165,'Support data'!$C$5:$E$5,0))*INDEX('Support data'!$C$6:$E$6,1,MATCH(ShockMaster!$H165,'Support data'!$C$5:$E$5,0))/INDEX('Support data'!$C$21:$E$23,MATCH($C165,'Support data'!$A$21:$A$23,0),MATCH(ShockMaster!$H165,'Support data'!$C$5:$E$5,0))/INDEX('Support data'!$C$16:$E$18,MATCH($C165,'Support data'!$A$16:$A$18,0),MATCH(ShockMaster!$H165,'Support data'!$C$5:$E$5,0))/1000/_xlfn._xlws.FILTER(Prices!$D$2:$D$109,(Prices!$A$2:$A$109=ShockMaster!$A165)*(Prices!$B$2:$B$109=ShockMaster!$B165)*(Prices!$C$2:$C$109=ShockMaster!$F165))*1000000</f>
        <v>3.7823790585611174E-2</v>
      </c>
    </row>
    <row r="166" spans="1:13" x14ac:dyDescent="0.3">
      <c r="A166" t="s">
        <v>20</v>
      </c>
      <c r="B166" s="13">
        <v>2011</v>
      </c>
      <c r="C166" s="4" t="s">
        <v>44</v>
      </c>
      <c r="D166" t="str">
        <f t="shared" si="2"/>
        <v>Constant - 2011 - Best</v>
      </c>
      <c r="E166" t="s">
        <v>2</v>
      </c>
      <c r="F166" t="s">
        <v>2</v>
      </c>
      <c r="G166" t="s">
        <v>16</v>
      </c>
      <c r="H166" t="s">
        <v>19</v>
      </c>
      <c r="J166" t="s">
        <v>14</v>
      </c>
      <c r="M166" s="9" cm="1">
        <f t="array" ref="M166">INDEX('Support data'!$C$8:$E$8,1,MATCH(ShockMaster!$H166,'Support data'!$C$5:$E$5,0))*INDEX('Support data'!$C$6:$E$6,1,MATCH(ShockMaster!$H166,'Support data'!$C$5:$E$5,0))/INDEX('Support data'!$C$21:$E$23,MATCH($C166,'Support data'!$A$21:$A$23,0),MATCH(ShockMaster!$H166,'Support data'!$C$5:$E$5,0))/INDEX('Support data'!$C$16:$E$18,MATCH($C166,'Support data'!$A$16:$A$18,0),MATCH(ShockMaster!$H166,'Support data'!$C$5:$E$5,0))/1000/_xlfn._xlws.FILTER(Prices!$D$2:$D$109,(Prices!$A$2:$A$109=ShockMaster!$A166)*(Prices!$B$2:$B$109=ShockMaster!$B166)*(Prices!$C$2:$C$109=ShockMaster!$F166))*1000000</f>
        <v>7.4653910270348622E-2</v>
      </c>
    </row>
    <row r="167" spans="1:13" x14ac:dyDescent="0.3">
      <c r="A167" t="s">
        <v>20</v>
      </c>
      <c r="B167" s="13">
        <v>2012</v>
      </c>
      <c r="C167" s="4" t="s">
        <v>44</v>
      </c>
      <c r="D167" t="str">
        <f t="shared" si="2"/>
        <v>Constant - 2012 - Best</v>
      </c>
      <c r="E167" t="s">
        <v>2</v>
      </c>
      <c r="F167" t="s">
        <v>2</v>
      </c>
      <c r="G167" t="s">
        <v>15</v>
      </c>
      <c r="H167" t="s">
        <v>17</v>
      </c>
      <c r="J167" t="s">
        <v>14</v>
      </c>
      <c r="M167" s="9" cm="1">
        <f t="array" ref="M167">INDEX('Support data'!$C$8:$E$8,1,MATCH(ShockMaster!$H167,'Support data'!$C$5:$E$5,0))*INDEX('Support data'!$C$6:$E$6,1,MATCH(ShockMaster!$H167,'Support data'!$C$5:$E$5,0))/INDEX('Support data'!$C$21:$E$23,MATCH($C167,'Support data'!$A$21:$A$23,0),MATCH(ShockMaster!$H167,'Support data'!$C$5:$E$5,0))/INDEX('Support data'!$C$16:$E$18,MATCH($C167,'Support data'!$A$16:$A$18,0),MATCH(ShockMaster!$H167,'Support data'!$C$5:$E$5,0))/1000/_xlfn._xlws.FILTER(Prices!$D$2:$D$109,(Prices!$A$2:$A$109=ShockMaster!$A167)*(Prices!$B$2:$B$109=ShockMaster!$B167)*(Prices!$C$2:$C$109=ShockMaster!$F167))*1000000</f>
        <v>0.18362476294883745</v>
      </c>
    </row>
    <row r="168" spans="1:13" x14ac:dyDescent="0.3">
      <c r="A168" t="s">
        <v>20</v>
      </c>
      <c r="B168" s="13">
        <v>2012</v>
      </c>
      <c r="C168" s="4" t="s">
        <v>44</v>
      </c>
      <c r="D168" t="str">
        <f t="shared" si="2"/>
        <v>Constant - 2012 - Best</v>
      </c>
      <c r="E168" t="s">
        <v>2</v>
      </c>
      <c r="F168" t="s">
        <v>2</v>
      </c>
      <c r="G168" t="s">
        <v>16</v>
      </c>
      <c r="H168" t="s">
        <v>18</v>
      </c>
      <c r="J168" t="s">
        <v>14</v>
      </c>
      <c r="M168" s="9" cm="1">
        <f t="array" ref="M168">INDEX('Support data'!$C$8:$E$8,1,MATCH(ShockMaster!$H168,'Support data'!$C$5:$E$5,0))*INDEX('Support data'!$C$6:$E$6,1,MATCH(ShockMaster!$H168,'Support data'!$C$5:$E$5,0))/INDEX('Support data'!$C$21:$E$23,MATCH($C168,'Support data'!$A$21:$A$23,0),MATCH(ShockMaster!$H168,'Support data'!$C$5:$E$5,0))/INDEX('Support data'!$C$16:$E$18,MATCH($C168,'Support data'!$A$16:$A$18,0),MATCH(ShockMaster!$H168,'Support data'!$C$5:$E$5,0))/1000/_xlfn._xlws.FILTER(Prices!$D$2:$D$109,(Prices!$A$2:$A$109=ShockMaster!$A168)*(Prices!$B$2:$B$109=ShockMaster!$B168)*(Prices!$C$2:$C$109=ShockMaster!$F168))*1000000</f>
        <v>3.713919709084898E-2</v>
      </c>
    </row>
    <row r="169" spans="1:13" x14ac:dyDescent="0.3">
      <c r="A169" t="s">
        <v>20</v>
      </c>
      <c r="B169" s="13">
        <v>2012</v>
      </c>
      <c r="C169" s="4" t="s">
        <v>44</v>
      </c>
      <c r="D169" t="str">
        <f t="shared" si="2"/>
        <v>Constant - 2012 - Best</v>
      </c>
      <c r="E169" t="s">
        <v>2</v>
      </c>
      <c r="F169" t="s">
        <v>2</v>
      </c>
      <c r="G169" t="s">
        <v>16</v>
      </c>
      <c r="H169" t="s">
        <v>19</v>
      </c>
      <c r="J169" t="s">
        <v>14</v>
      </c>
      <c r="M169" s="9" cm="1">
        <f t="array" ref="M169">INDEX('Support data'!$C$8:$E$8,1,MATCH(ShockMaster!$H169,'Support data'!$C$5:$E$5,0))*INDEX('Support data'!$C$6:$E$6,1,MATCH(ShockMaster!$H169,'Support data'!$C$5:$E$5,0))/INDEX('Support data'!$C$21:$E$23,MATCH($C169,'Support data'!$A$21:$A$23,0),MATCH(ShockMaster!$H169,'Support data'!$C$5:$E$5,0))/INDEX('Support data'!$C$16:$E$18,MATCH($C169,'Support data'!$A$16:$A$18,0),MATCH(ShockMaster!$H169,'Support data'!$C$5:$E$5,0))/1000/_xlfn._xlws.FILTER(Prices!$D$2:$D$109,(Prices!$A$2:$A$109=ShockMaster!$A169)*(Prices!$B$2:$B$109=ShockMaster!$B169)*(Prices!$C$2:$C$109=ShockMaster!$F169))*1000000</f>
        <v>7.3302708274505204E-2</v>
      </c>
    </row>
    <row r="170" spans="1:13" x14ac:dyDescent="0.3">
      <c r="A170" t="s">
        <v>20</v>
      </c>
      <c r="B170" s="13">
        <v>2013</v>
      </c>
      <c r="C170" s="4" t="s">
        <v>44</v>
      </c>
      <c r="D170" t="str">
        <f t="shared" si="2"/>
        <v>Constant - 2013 - Best</v>
      </c>
      <c r="E170" t="s">
        <v>2</v>
      </c>
      <c r="F170" t="s">
        <v>2</v>
      </c>
      <c r="G170" t="s">
        <v>15</v>
      </c>
      <c r="H170" t="s">
        <v>17</v>
      </c>
      <c r="J170" t="s">
        <v>14</v>
      </c>
      <c r="M170" s="9" cm="1">
        <f t="array" ref="M170">INDEX('Support data'!$C$8:$E$8,1,MATCH(ShockMaster!$H170,'Support data'!$C$5:$E$5,0))*INDEX('Support data'!$C$6:$E$6,1,MATCH(ShockMaster!$H170,'Support data'!$C$5:$E$5,0))/INDEX('Support data'!$C$21:$E$23,MATCH($C170,'Support data'!$A$21:$A$23,0),MATCH(ShockMaster!$H170,'Support data'!$C$5:$E$5,0))/INDEX('Support data'!$C$16:$E$18,MATCH($C170,'Support data'!$A$16:$A$18,0),MATCH(ShockMaster!$H170,'Support data'!$C$5:$E$5,0))/1000/_xlfn._xlws.FILTER(Prices!$D$2:$D$109,(Prices!$A$2:$A$109=ShockMaster!$A170)*(Prices!$B$2:$B$109=ShockMaster!$B170)*(Prices!$C$2:$C$109=ShockMaster!$F170))*1000000</f>
        <v>0.18362476294883745</v>
      </c>
    </row>
    <row r="171" spans="1:13" x14ac:dyDescent="0.3">
      <c r="A171" t="s">
        <v>20</v>
      </c>
      <c r="B171" s="13">
        <v>2013</v>
      </c>
      <c r="C171" s="4" t="s">
        <v>44</v>
      </c>
      <c r="D171" t="str">
        <f t="shared" si="2"/>
        <v>Constant - 2013 - Best</v>
      </c>
      <c r="E171" t="s">
        <v>2</v>
      </c>
      <c r="F171" t="s">
        <v>2</v>
      </c>
      <c r="G171" t="s">
        <v>16</v>
      </c>
      <c r="H171" t="s">
        <v>18</v>
      </c>
      <c r="J171" t="s">
        <v>14</v>
      </c>
      <c r="M171" s="9" cm="1">
        <f t="array" ref="M171">INDEX('Support data'!$C$8:$E$8,1,MATCH(ShockMaster!$H171,'Support data'!$C$5:$E$5,0))*INDEX('Support data'!$C$6:$E$6,1,MATCH(ShockMaster!$H171,'Support data'!$C$5:$E$5,0))/INDEX('Support data'!$C$21:$E$23,MATCH($C171,'Support data'!$A$21:$A$23,0),MATCH(ShockMaster!$H171,'Support data'!$C$5:$E$5,0))/INDEX('Support data'!$C$16:$E$18,MATCH($C171,'Support data'!$A$16:$A$18,0),MATCH(ShockMaster!$H171,'Support data'!$C$5:$E$5,0))/1000/_xlfn._xlws.FILTER(Prices!$D$2:$D$109,(Prices!$A$2:$A$109=ShockMaster!$A171)*(Prices!$B$2:$B$109=ShockMaster!$B171)*(Prices!$C$2:$C$109=ShockMaster!$F171))*1000000</f>
        <v>3.713919709084898E-2</v>
      </c>
    </row>
    <row r="172" spans="1:13" x14ac:dyDescent="0.3">
      <c r="A172" t="s">
        <v>20</v>
      </c>
      <c r="B172" s="13">
        <v>2013</v>
      </c>
      <c r="C172" s="4" t="s">
        <v>44</v>
      </c>
      <c r="D172" t="str">
        <f t="shared" si="2"/>
        <v>Constant - 2013 - Best</v>
      </c>
      <c r="E172" t="s">
        <v>2</v>
      </c>
      <c r="F172" t="s">
        <v>2</v>
      </c>
      <c r="G172" t="s">
        <v>16</v>
      </c>
      <c r="H172" t="s">
        <v>19</v>
      </c>
      <c r="J172" t="s">
        <v>14</v>
      </c>
      <c r="M172" s="9" cm="1">
        <f t="array" ref="M172">INDEX('Support data'!$C$8:$E$8,1,MATCH(ShockMaster!$H172,'Support data'!$C$5:$E$5,0))*INDEX('Support data'!$C$6:$E$6,1,MATCH(ShockMaster!$H172,'Support data'!$C$5:$E$5,0))/INDEX('Support data'!$C$21:$E$23,MATCH($C172,'Support data'!$A$21:$A$23,0),MATCH(ShockMaster!$H172,'Support data'!$C$5:$E$5,0))/INDEX('Support data'!$C$16:$E$18,MATCH($C172,'Support data'!$A$16:$A$18,0),MATCH(ShockMaster!$H172,'Support data'!$C$5:$E$5,0))/1000/_xlfn._xlws.FILTER(Prices!$D$2:$D$109,(Prices!$A$2:$A$109=ShockMaster!$A172)*(Prices!$B$2:$B$109=ShockMaster!$B172)*(Prices!$C$2:$C$109=ShockMaster!$F172))*1000000</f>
        <v>7.3302708274505204E-2</v>
      </c>
    </row>
    <row r="173" spans="1:13" x14ac:dyDescent="0.3">
      <c r="A173" t="s">
        <v>20</v>
      </c>
      <c r="B173" s="13">
        <v>2014</v>
      </c>
      <c r="C173" s="4" t="s">
        <v>44</v>
      </c>
      <c r="D173" t="str">
        <f t="shared" si="2"/>
        <v>Constant - 2014 - Best</v>
      </c>
      <c r="E173" t="s">
        <v>2</v>
      </c>
      <c r="F173" t="s">
        <v>2</v>
      </c>
      <c r="G173" t="s">
        <v>15</v>
      </c>
      <c r="H173" t="s">
        <v>17</v>
      </c>
      <c r="J173" t="s">
        <v>14</v>
      </c>
      <c r="M173" s="9" cm="1">
        <f t="array" ref="M173">INDEX('Support data'!$C$8:$E$8,1,MATCH(ShockMaster!$H173,'Support data'!$C$5:$E$5,0))*INDEX('Support data'!$C$6:$E$6,1,MATCH(ShockMaster!$H173,'Support data'!$C$5:$E$5,0))/INDEX('Support data'!$C$21:$E$23,MATCH($C173,'Support data'!$A$21:$A$23,0),MATCH(ShockMaster!$H173,'Support data'!$C$5:$E$5,0))/INDEX('Support data'!$C$16:$E$18,MATCH($C173,'Support data'!$A$16:$A$18,0),MATCH(ShockMaster!$H173,'Support data'!$C$5:$E$5,0))/1000/_xlfn._xlws.FILTER(Prices!$D$2:$D$109,(Prices!$A$2:$A$109=ShockMaster!$A173)*(Prices!$B$2:$B$109=ShockMaster!$B173)*(Prices!$C$2:$C$109=ShockMaster!$F173))*1000000</f>
        <v>0.18279762437699584</v>
      </c>
    </row>
    <row r="174" spans="1:13" x14ac:dyDescent="0.3">
      <c r="A174" t="s">
        <v>20</v>
      </c>
      <c r="B174" s="13">
        <v>2014</v>
      </c>
      <c r="C174" s="4" t="s">
        <v>44</v>
      </c>
      <c r="D174" t="str">
        <f t="shared" si="2"/>
        <v>Constant - 2014 - Best</v>
      </c>
      <c r="E174" t="s">
        <v>2</v>
      </c>
      <c r="F174" t="s">
        <v>2</v>
      </c>
      <c r="G174" t="s">
        <v>16</v>
      </c>
      <c r="H174" t="s">
        <v>18</v>
      </c>
      <c r="J174" t="s">
        <v>14</v>
      </c>
      <c r="M174" s="9" cm="1">
        <f t="array" ref="M174">INDEX('Support data'!$C$8:$E$8,1,MATCH(ShockMaster!$H174,'Support data'!$C$5:$E$5,0))*INDEX('Support data'!$C$6:$E$6,1,MATCH(ShockMaster!$H174,'Support data'!$C$5:$E$5,0))/INDEX('Support data'!$C$21:$E$23,MATCH($C174,'Support data'!$A$21:$A$23,0),MATCH(ShockMaster!$H174,'Support data'!$C$5:$E$5,0))/INDEX('Support data'!$C$16:$E$18,MATCH($C174,'Support data'!$A$16:$A$18,0),MATCH(ShockMaster!$H174,'Support data'!$C$5:$E$5,0))/1000/_xlfn._xlws.FILTER(Prices!$D$2:$D$109,(Prices!$A$2:$A$109=ShockMaster!$A174)*(Prices!$B$2:$B$109=ShockMaster!$B174)*(Prices!$C$2:$C$109=ShockMaster!$F174))*1000000</f>
        <v>3.697190341025957E-2</v>
      </c>
    </row>
    <row r="175" spans="1:13" x14ac:dyDescent="0.3">
      <c r="A175" t="s">
        <v>20</v>
      </c>
      <c r="B175" s="13">
        <v>2014</v>
      </c>
      <c r="C175" s="4" t="s">
        <v>44</v>
      </c>
      <c r="D175" t="str">
        <f t="shared" si="2"/>
        <v>Constant - 2014 - Best</v>
      </c>
      <c r="E175" t="s">
        <v>2</v>
      </c>
      <c r="F175" t="s">
        <v>2</v>
      </c>
      <c r="G175" t="s">
        <v>16</v>
      </c>
      <c r="H175" t="s">
        <v>19</v>
      </c>
      <c r="J175" t="s">
        <v>14</v>
      </c>
      <c r="M175" s="9" cm="1">
        <f t="array" ref="M175">INDEX('Support data'!$C$8:$E$8,1,MATCH(ShockMaster!$H175,'Support data'!$C$5:$E$5,0))*INDEX('Support data'!$C$6:$E$6,1,MATCH(ShockMaster!$H175,'Support data'!$C$5:$E$5,0))/INDEX('Support data'!$C$21:$E$23,MATCH($C175,'Support data'!$A$21:$A$23,0),MATCH(ShockMaster!$H175,'Support data'!$C$5:$E$5,0))/INDEX('Support data'!$C$16:$E$18,MATCH($C175,'Support data'!$A$16:$A$18,0),MATCH(ShockMaster!$H175,'Support data'!$C$5:$E$5,0))/1000/_xlfn._xlws.FILTER(Prices!$D$2:$D$109,(Prices!$A$2:$A$109=ShockMaster!$A175)*(Prices!$B$2:$B$109=ShockMaster!$B175)*(Prices!$C$2:$C$109=ShockMaster!$F175))*1000000</f>
        <v>7.297251589489033E-2</v>
      </c>
    </row>
    <row r="176" spans="1:13" x14ac:dyDescent="0.3">
      <c r="A176" t="s">
        <v>20</v>
      </c>
      <c r="B176" s="13">
        <v>2015</v>
      </c>
      <c r="C176" s="4" t="s">
        <v>44</v>
      </c>
      <c r="D176" t="str">
        <f t="shared" si="2"/>
        <v>Constant - 2015 - Best</v>
      </c>
      <c r="E176" t="s">
        <v>2</v>
      </c>
      <c r="F176" t="s">
        <v>2</v>
      </c>
      <c r="G176" t="s">
        <v>15</v>
      </c>
      <c r="H176" t="s">
        <v>17</v>
      </c>
      <c r="J176" t="s">
        <v>14</v>
      </c>
      <c r="M176" s="9" cm="1">
        <f t="array" ref="M176">INDEX('Support data'!$C$8:$E$8,1,MATCH(ShockMaster!$H176,'Support data'!$C$5:$E$5,0))*INDEX('Support data'!$C$6:$E$6,1,MATCH(ShockMaster!$H176,'Support data'!$C$5:$E$5,0))/INDEX('Support data'!$C$21:$E$23,MATCH($C176,'Support data'!$A$21:$A$23,0),MATCH(ShockMaster!$H176,'Support data'!$C$5:$E$5,0))/INDEX('Support data'!$C$16:$E$18,MATCH($C176,'Support data'!$A$16:$A$18,0),MATCH(ShockMaster!$H176,'Support data'!$C$5:$E$5,0))/1000/_xlfn._xlws.FILTER(Prices!$D$2:$D$109,(Prices!$A$2:$A$109=ShockMaster!$A176)*(Prices!$B$2:$B$109=ShockMaster!$B176)*(Prices!$C$2:$C$109=ShockMaster!$F176))*1000000</f>
        <v>0.18362476294883745</v>
      </c>
    </row>
    <row r="177" spans="1:13" x14ac:dyDescent="0.3">
      <c r="A177" t="s">
        <v>20</v>
      </c>
      <c r="B177" s="13">
        <v>2015</v>
      </c>
      <c r="C177" s="4" t="s">
        <v>44</v>
      </c>
      <c r="D177" t="str">
        <f t="shared" si="2"/>
        <v>Constant - 2015 - Best</v>
      </c>
      <c r="E177" t="s">
        <v>2</v>
      </c>
      <c r="F177" t="s">
        <v>2</v>
      </c>
      <c r="G177" t="s">
        <v>16</v>
      </c>
      <c r="H177" t="s">
        <v>18</v>
      </c>
      <c r="J177" t="s">
        <v>14</v>
      </c>
      <c r="M177" s="9" cm="1">
        <f t="array" ref="M177">INDEX('Support data'!$C$8:$E$8,1,MATCH(ShockMaster!$H177,'Support data'!$C$5:$E$5,0))*INDEX('Support data'!$C$6:$E$6,1,MATCH(ShockMaster!$H177,'Support data'!$C$5:$E$5,0))/INDEX('Support data'!$C$21:$E$23,MATCH($C177,'Support data'!$A$21:$A$23,0),MATCH(ShockMaster!$H177,'Support data'!$C$5:$E$5,0))/INDEX('Support data'!$C$16:$E$18,MATCH($C177,'Support data'!$A$16:$A$18,0),MATCH(ShockMaster!$H177,'Support data'!$C$5:$E$5,0))/1000/_xlfn._xlws.FILTER(Prices!$D$2:$D$109,(Prices!$A$2:$A$109=ShockMaster!$A177)*(Prices!$B$2:$B$109=ShockMaster!$B177)*(Prices!$C$2:$C$109=ShockMaster!$F177))*1000000</f>
        <v>3.713919709084898E-2</v>
      </c>
    </row>
    <row r="178" spans="1:13" x14ac:dyDescent="0.3">
      <c r="A178" t="s">
        <v>20</v>
      </c>
      <c r="B178" s="13">
        <v>2015</v>
      </c>
      <c r="C178" s="4" t="s">
        <v>44</v>
      </c>
      <c r="D178" t="str">
        <f t="shared" si="2"/>
        <v>Constant - 2015 - Best</v>
      </c>
      <c r="E178" t="s">
        <v>2</v>
      </c>
      <c r="F178" t="s">
        <v>2</v>
      </c>
      <c r="G178" t="s">
        <v>16</v>
      </c>
      <c r="H178" t="s">
        <v>19</v>
      </c>
      <c r="J178" t="s">
        <v>14</v>
      </c>
      <c r="M178" s="9" cm="1">
        <f t="array" ref="M178">INDEX('Support data'!$C$8:$E$8,1,MATCH(ShockMaster!$H178,'Support data'!$C$5:$E$5,0))*INDEX('Support data'!$C$6:$E$6,1,MATCH(ShockMaster!$H178,'Support data'!$C$5:$E$5,0))/INDEX('Support data'!$C$21:$E$23,MATCH($C178,'Support data'!$A$21:$A$23,0),MATCH(ShockMaster!$H178,'Support data'!$C$5:$E$5,0))/INDEX('Support data'!$C$16:$E$18,MATCH($C178,'Support data'!$A$16:$A$18,0),MATCH(ShockMaster!$H178,'Support data'!$C$5:$E$5,0))/1000/_xlfn._xlws.FILTER(Prices!$D$2:$D$109,(Prices!$A$2:$A$109=ShockMaster!$A178)*(Prices!$B$2:$B$109=ShockMaster!$B178)*(Prices!$C$2:$C$109=ShockMaster!$F178))*1000000</f>
        <v>7.3302708274505204E-2</v>
      </c>
    </row>
    <row r="179" spans="1:13" x14ac:dyDescent="0.3">
      <c r="A179" t="s">
        <v>20</v>
      </c>
      <c r="B179" s="13">
        <v>2016</v>
      </c>
      <c r="C179" s="4" t="s">
        <v>44</v>
      </c>
      <c r="D179" t="str">
        <f t="shared" si="2"/>
        <v>Constant - 2016 - Best</v>
      </c>
      <c r="E179" t="s">
        <v>2</v>
      </c>
      <c r="F179" t="s">
        <v>2</v>
      </c>
      <c r="G179" t="s">
        <v>15</v>
      </c>
      <c r="H179" t="s">
        <v>17</v>
      </c>
      <c r="J179" t="s">
        <v>14</v>
      </c>
      <c r="M179" s="9" cm="1">
        <f t="array" ref="M179">INDEX('Support data'!$C$8:$E$8,1,MATCH(ShockMaster!$H179,'Support data'!$C$5:$E$5,0))*INDEX('Support data'!$C$6:$E$6,1,MATCH(ShockMaster!$H179,'Support data'!$C$5:$E$5,0))/INDEX('Support data'!$C$21:$E$23,MATCH($C179,'Support data'!$A$21:$A$23,0),MATCH(ShockMaster!$H179,'Support data'!$C$5:$E$5,0))/INDEX('Support data'!$C$16:$E$18,MATCH($C179,'Support data'!$A$16:$A$18,0),MATCH(ShockMaster!$H179,'Support data'!$C$5:$E$5,0))/1000/_xlfn._xlws.FILTER(Prices!$D$2:$D$109,(Prices!$A$2:$A$109=ShockMaster!$A179)*(Prices!$B$2:$B$109=ShockMaster!$B179)*(Prices!$C$2:$C$109=ShockMaster!$F179))*1000000</f>
        <v>0.18445942096224124</v>
      </c>
    </row>
    <row r="180" spans="1:13" x14ac:dyDescent="0.3">
      <c r="A180" t="s">
        <v>20</v>
      </c>
      <c r="B180" s="13">
        <v>2016</v>
      </c>
      <c r="C180" s="4" t="s">
        <v>44</v>
      </c>
      <c r="D180" t="str">
        <f t="shared" si="2"/>
        <v>Constant - 2016 - Best</v>
      </c>
      <c r="E180" t="s">
        <v>2</v>
      </c>
      <c r="F180" t="s">
        <v>2</v>
      </c>
      <c r="G180" t="s">
        <v>16</v>
      </c>
      <c r="H180" t="s">
        <v>18</v>
      </c>
      <c r="J180" t="s">
        <v>14</v>
      </c>
      <c r="M180" s="9" cm="1">
        <f t="array" ref="M180">INDEX('Support data'!$C$8:$E$8,1,MATCH(ShockMaster!$H180,'Support data'!$C$5:$E$5,0))*INDEX('Support data'!$C$6:$E$6,1,MATCH(ShockMaster!$H180,'Support data'!$C$5:$E$5,0))/INDEX('Support data'!$C$21:$E$23,MATCH($C180,'Support data'!$A$21:$A$23,0),MATCH(ShockMaster!$H180,'Support data'!$C$5:$E$5,0))/INDEX('Support data'!$C$16:$E$18,MATCH($C180,'Support data'!$A$16:$A$18,0),MATCH(ShockMaster!$H180,'Support data'!$C$5:$E$5,0))/1000/_xlfn._xlws.FILTER(Prices!$D$2:$D$109,(Prices!$A$2:$A$109=ShockMaster!$A180)*(Prices!$B$2:$B$109=ShockMaster!$B180)*(Prices!$C$2:$C$109=ShockMaster!$F180))*1000000</f>
        <v>3.7308011623080117E-2</v>
      </c>
    </row>
    <row r="181" spans="1:13" x14ac:dyDescent="0.3">
      <c r="A181" t="s">
        <v>20</v>
      </c>
      <c r="B181" s="13">
        <v>2016</v>
      </c>
      <c r="C181" s="4" t="s">
        <v>44</v>
      </c>
      <c r="D181" t="str">
        <f t="shared" si="2"/>
        <v>Constant - 2016 - Best</v>
      </c>
      <c r="E181" t="s">
        <v>2</v>
      </c>
      <c r="F181" t="s">
        <v>2</v>
      </c>
      <c r="G181" t="s">
        <v>16</v>
      </c>
      <c r="H181" t="s">
        <v>19</v>
      </c>
      <c r="J181" t="s">
        <v>14</v>
      </c>
      <c r="M181" s="9" cm="1">
        <f t="array" ref="M181">INDEX('Support data'!$C$8:$E$8,1,MATCH(ShockMaster!$H181,'Support data'!$C$5:$E$5,0))*INDEX('Support data'!$C$6:$E$6,1,MATCH(ShockMaster!$H181,'Support data'!$C$5:$E$5,0))/INDEX('Support data'!$C$21:$E$23,MATCH($C181,'Support data'!$A$21:$A$23,0),MATCH(ShockMaster!$H181,'Support data'!$C$5:$E$5,0))/INDEX('Support data'!$C$16:$E$18,MATCH($C181,'Support data'!$A$16:$A$18,0),MATCH(ShockMaster!$H181,'Support data'!$C$5:$E$5,0))/1000/_xlfn._xlws.FILTER(Prices!$D$2:$D$109,(Prices!$A$2:$A$109=ShockMaster!$A181)*(Prices!$B$2:$B$109=ShockMaster!$B181)*(Prices!$C$2:$C$109=ShockMaster!$F181))*1000000</f>
        <v>7.3635902403025685E-2</v>
      </c>
    </row>
    <row r="182" spans="1:13" x14ac:dyDescent="0.3">
      <c r="A182" t="s">
        <v>20</v>
      </c>
      <c r="B182" s="13">
        <v>2017</v>
      </c>
      <c r="C182" s="4" t="s">
        <v>44</v>
      </c>
      <c r="D182" t="str">
        <f t="shared" si="2"/>
        <v>Constant - 2017 - Best</v>
      </c>
      <c r="E182" t="s">
        <v>2</v>
      </c>
      <c r="F182" t="s">
        <v>2</v>
      </c>
      <c r="G182" t="s">
        <v>15</v>
      </c>
      <c r="H182" t="s">
        <v>17</v>
      </c>
      <c r="J182" t="s">
        <v>14</v>
      </c>
      <c r="M182" s="9" cm="1">
        <f t="array" ref="M182">INDEX('Support data'!$C$8:$E$8,1,MATCH(ShockMaster!$H182,'Support data'!$C$5:$E$5,0))*INDEX('Support data'!$C$6:$E$6,1,MATCH(ShockMaster!$H182,'Support data'!$C$5:$E$5,0))/INDEX('Support data'!$C$21:$E$23,MATCH($C182,'Support data'!$A$21:$A$23,0),MATCH(ShockMaster!$H182,'Support data'!$C$5:$E$5,0))/INDEX('Support data'!$C$16:$E$18,MATCH($C182,'Support data'!$A$16:$A$18,0),MATCH(ShockMaster!$H182,'Support data'!$C$5:$E$5,0))/1000/_xlfn._xlws.FILTER(Prices!$D$2:$D$109,(Prices!$A$2:$A$109=ShockMaster!$A182)*(Prices!$B$2:$B$109=ShockMaster!$B182)*(Prices!$C$2:$C$109=ShockMaster!$F182))*1000000</f>
        <v>0.18362476294883745</v>
      </c>
    </row>
    <row r="183" spans="1:13" x14ac:dyDescent="0.3">
      <c r="A183" t="s">
        <v>20</v>
      </c>
      <c r="B183" s="13">
        <v>2017</v>
      </c>
      <c r="C183" s="4" t="s">
        <v>44</v>
      </c>
      <c r="D183" t="str">
        <f t="shared" si="2"/>
        <v>Constant - 2017 - Best</v>
      </c>
      <c r="E183" t="s">
        <v>2</v>
      </c>
      <c r="F183" t="s">
        <v>2</v>
      </c>
      <c r="G183" t="s">
        <v>16</v>
      </c>
      <c r="H183" t="s">
        <v>18</v>
      </c>
      <c r="J183" t="s">
        <v>14</v>
      </c>
      <c r="M183" s="9" cm="1">
        <f t="array" ref="M183">INDEX('Support data'!$C$8:$E$8,1,MATCH(ShockMaster!$H183,'Support data'!$C$5:$E$5,0))*INDEX('Support data'!$C$6:$E$6,1,MATCH(ShockMaster!$H183,'Support data'!$C$5:$E$5,0))/INDEX('Support data'!$C$21:$E$23,MATCH($C183,'Support data'!$A$21:$A$23,0),MATCH(ShockMaster!$H183,'Support data'!$C$5:$E$5,0))/INDEX('Support data'!$C$16:$E$18,MATCH($C183,'Support data'!$A$16:$A$18,0),MATCH(ShockMaster!$H183,'Support data'!$C$5:$E$5,0))/1000/_xlfn._xlws.FILTER(Prices!$D$2:$D$109,(Prices!$A$2:$A$109=ShockMaster!$A183)*(Prices!$B$2:$B$109=ShockMaster!$B183)*(Prices!$C$2:$C$109=ShockMaster!$F183))*1000000</f>
        <v>3.713919709084898E-2</v>
      </c>
    </row>
    <row r="184" spans="1:13" x14ac:dyDescent="0.3">
      <c r="A184" t="s">
        <v>20</v>
      </c>
      <c r="B184" s="13">
        <v>2017</v>
      </c>
      <c r="C184" s="4" t="s">
        <v>44</v>
      </c>
      <c r="D184" t="str">
        <f t="shared" si="2"/>
        <v>Constant - 2017 - Best</v>
      </c>
      <c r="E184" t="s">
        <v>2</v>
      </c>
      <c r="F184" t="s">
        <v>2</v>
      </c>
      <c r="G184" t="s">
        <v>16</v>
      </c>
      <c r="H184" t="s">
        <v>19</v>
      </c>
      <c r="J184" t="s">
        <v>14</v>
      </c>
      <c r="M184" s="9" cm="1">
        <f t="array" ref="M184">INDEX('Support data'!$C$8:$E$8,1,MATCH(ShockMaster!$H184,'Support data'!$C$5:$E$5,0))*INDEX('Support data'!$C$6:$E$6,1,MATCH(ShockMaster!$H184,'Support data'!$C$5:$E$5,0))/INDEX('Support data'!$C$21:$E$23,MATCH($C184,'Support data'!$A$21:$A$23,0),MATCH(ShockMaster!$H184,'Support data'!$C$5:$E$5,0))/INDEX('Support data'!$C$16:$E$18,MATCH($C184,'Support data'!$A$16:$A$18,0),MATCH(ShockMaster!$H184,'Support data'!$C$5:$E$5,0))/1000/_xlfn._xlws.FILTER(Prices!$D$2:$D$109,(Prices!$A$2:$A$109=ShockMaster!$A184)*(Prices!$B$2:$B$109=ShockMaster!$B184)*(Prices!$C$2:$C$109=ShockMaster!$F184))*1000000</f>
        <v>7.3302708274505204E-2</v>
      </c>
    </row>
    <row r="185" spans="1:13" x14ac:dyDescent="0.3">
      <c r="A185" t="s">
        <v>20</v>
      </c>
      <c r="B185" s="13">
        <v>2018</v>
      </c>
      <c r="C185" s="4" t="s">
        <v>44</v>
      </c>
      <c r="D185" t="str">
        <f t="shared" si="2"/>
        <v>Constant - 2018 - Best</v>
      </c>
      <c r="E185" t="s">
        <v>2</v>
      </c>
      <c r="F185" t="s">
        <v>2</v>
      </c>
      <c r="G185" t="s">
        <v>15</v>
      </c>
      <c r="H185" t="s">
        <v>17</v>
      </c>
      <c r="J185" t="s">
        <v>14</v>
      </c>
      <c r="M185" s="9" cm="1">
        <f t="array" ref="M185">INDEX('Support data'!$C$8:$E$8,1,MATCH(ShockMaster!$H185,'Support data'!$C$5:$E$5,0))*INDEX('Support data'!$C$6:$E$6,1,MATCH(ShockMaster!$H185,'Support data'!$C$5:$E$5,0))/INDEX('Support data'!$C$21:$E$23,MATCH($C185,'Support data'!$A$21:$A$23,0),MATCH(ShockMaster!$H185,'Support data'!$C$5:$E$5,0))/INDEX('Support data'!$C$16:$E$18,MATCH($C185,'Support data'!$A$16:$A$18,0),MATCH(ShockMaster!$H185,'Support data'!$C$5:$E$5,0))/1000/_xlfn._xlws.FILTER(Prices!$D$2:$D$109,(Prices!$A$2:$A$109=ShockMaster!$A185)*(Prices!$B$2:$B$109=ShockMaster!$B185)*(Prices!$C$2:$C$109=ShockMaster!$F185))*1000000</f>
        <v>0.18197790408830977</v>
      </c>
    </row>
    <row r="186" spans="1:13" x14ac:dyDescent="0.3">
      <c r="A186" t="s">
        <v>20</v>
      </c>
      <c r="B186" s="13">
        <v>2018</v>
      </c>
      <c r="C186" s="4" t="s">
        <v>44</v>
      </c>
      <c r="D186" t="str">
        <f t="shared" si="2"/>
        <v>Constant - 2018 - Best</v>
      </c>
      <c r="E186" t="s">
        <v>2</v>
      </c>
      <c r="F186" t="s">
        <v>2</v>
      </c>
      <c r="G186" t="s">
        <v>16</v>
      </c>
      <c r="H186" t="s">
        <v>18</v>
      </c>
      <c r="J186" t="s">
        <v>14</v>
      </c>
      <c r="M186" s="9" cm="1">
        <f t="array" ref="M186">INDEX('Support data'!$C$8:$E$8,1,MATCH(ShockMaster!$H186,'Support data'!$C$5:$E$5,0))*INDEX('Support data'!$C$6:$E$6,1,MATCH(ShockMaster!$H186,'Support data'!$C$5:$E$5,0))/INDEX('Support data'!$C$21:$E$23,MATCH($C186,'Support data'!$A$21:$A$23,0),MATCH(ShockMaster!$H186,'Support data'!$C$5:$E$5,0))/INDEX('Support data'!$C$16:$E$18,MATCH($C186,'Support data'!$A$16:$A$18,0),MATCH(ShockMaster!$H186,'Support data'!$C$5:$E$5,0))/1000/_xlfn._xlws.FILTER(Prices!$D$2:$D$109,(Prices!$A$2:$A$109=ShockMaster!$A186)*(Prices!$B$2:$B$109=ShockMaster!$B186)*(Prices!$C$2:$C$109=ShockMaster!$F186))*1000000</f>
        <v>3.6806110121424325E-2</v>
      </c>
    </row>
    <row r="187" spans="1:13" x14ac:dyDescent="0.3">
      <c r="A187" t="s">
        <v>20</v>
      </c>
      <c r="B187" s="13">
        <v>2018</v>
      </c>
      <c r="C187" s="4" t="s">
        <v>44</v>
      </c>
      <c r="D187" t="str">
        <f t="shared" si="2"/>
        <v>Constant - 2018 - Best</v>
      </c>
      <c r="E187" t="s">
        <v>2</v>
      </c>
      <c r="F187" t="s">
        <v>2</v>
      </c>
      <c r="G187" t="s">
        <v>16</v>
      </c>
      <c r="H187" t="s">
        <v>19</v>
      </c>
      <c r="J187" t="s">
        <v>14</v>
      </c>
      <c r="M187" s="9" cm="1">
        <f t="array" ref="M187">INDEX('Support data'!$C$8:$E$8,1,MATCH(ShockMaster!$H187,'Support data'!$C$5:$E$5,0))*INDEX('Support data'!$C$6:$E$6,1,MATCH(ShockMaster!$H187,'Support data'!$C$5:$E$5,0))/INDEX('Support data'!$C$21:$E$23,MATCH($C187,'Support data'!$A$21:$A$23,0),MATCH(ShockMaster!$H187,'Support data'!$C$5:$E$5,0))/INDEX('Support data'!$C$16:$E$18,MATCH($C187,'Support data'!$A$16:$A$18,0),MATCH(ShockMaster!$H187,'Support data'!$C$5:$E$5,0))/1000/_xlfn._xlws.FILTER(Prices!$D$2:$D$109,(Prices!$A$2:$A$109=ShockMaster!$A187)*(Prices!$B$2:$B$109=ShockMaster!$B187)*(Prices!$C$2:$C$109=ShockMaster!$F187))*1000000</f>
        <v>7.2645284881908745E-2</v>
      </c>
    </row>
    <row r="188" spans="1:13" x14ac:dyDescent="0.3">
      <c r="A188" t="s">
        <v>20</v>
      </c>
      <c r="B188" s="13">
        <v>2019</v>
      </c>
      <c r="C188" s="4" t="s">
        <v>44</v>
      </c>
      <c r="D188" t="str">
        <f t="shared" si="2"/>
        <v>Constant - 2019 - Best</v>
      </c>
      <c r="E188" t="s">
        <v>2</v>
      </c>
      <c r="F188" t="s">
        <v>2</v>
      </c>
      <c r="G188" t="s">
        <v>15</v>
      </c>
      <c r="H188" t="s">
        <v>17</v>
      </c>
      <c r="J188" t="s">
        <v>14</v>
      </c>
      <c r="M188" s="9" cm="1">
        <f t="array" ref="M188">INDEX('Support data'!$C$8:$E$8,1,MATCH(ShockMaster!$H188,'Support data'!$C$5:$E$5,0))*INDEX('Support data'!$C$6:$E$6,1,MATCH(ShockMaster!$H188,'Support data'!$C$5:$E$5,0))/INDEX('Support data'!$C$21:$E$23,MATCH($C188,'Support data'!$A$21:$A$23,0),MATCH(ShockMaster!$H188,'Support data'!$C$5:$E$5,0))/INDEX('Support data'!$C$16:$E$18,MATCH($C188,'Support data'!$A$16:$A$18,0),MATCH(ShockMaster!$H188,'Support data'!$C$5:$E$5,0))/1000/_xlfn._xlws.FILTER(Prices!$D$2:$D$109,(Prices!$A$2:$A$109=ShockMaster!$A188)*(Prices!$B$2:$B$109=ShockMaster!$B188)*(Prices!$C$2:$C$109=ShockMaster!$F188))*1000000</f>
        <v>0.18036032271863589</v>
      </c>
    </row>
    <row r="189" spans="1:13" x14ac:dyDescent="0.3">
      <c r="A189" t="s">
        <v>20</v>
      </c>
      <c r="B189" s="13">
        <v>2019</v>
      </c>
      <c r="C189" s="4" t="s">
        <v>44</v>
      </c>
      <c r="D189" t="str">
        <f t="shared" si="2"/>
        <v>Constant - 2019 - Best</v>
      </c>
      <c r="E189" t="s">
        <v>2</v>
      </c>
      <c r="F189" t="s">
        <v>2</v>
      </c>
      <c r="G189" t="s">
        <v>16</v>
      </c>
      <c r="H189" t="s">
        <v>18</v>
      </c>
      <c r="J189" t="s">
        <v>14</v>
      </c>
      <c r="M189" s="9" cm="1">
        <f t="array" ref="M189">INDEX('Support data'!$C$8:$E$8,1,MATCH(ShockMaster!$H189,'Support data'!$C$5:$E$5,0))*INDEX('Support data'!$C$6:$E$6,1,MATCH(ShockMaster!$H189,'Support data'!$C$5:$E$5,0))/INDEX('Support data'!$C$21:$E$23,MATCH($C189,'Support data'!$A$21:$A$23,0),MATCH(ShockMaster!$H189,'Support data'!$C$5:$E$5,0))/INDEX('Support data'!$C$16:$E$18,MATCH($C189,'Support data'!$A$16:$A$18,0),MATCH(ShockMaster!$H189,'Support data'!$C$5:$E$5,0))/1000/_xlfn._xlws.FILTER(Prices!$D$2:$D$109,(Prices!$A$2:$A$109=ShockMaster!$A189)*(Prices!$B$2:$B$109=ShockMaster!$B189)*(Prices!$C$2:$C$109=ShockMaster!$F189))*1000000</f>
        <v>3.6478944698122774E-2</v>
      </c>
    </row>
    <row r="190" spans="1:13" x14ac:dyDescent="0.3">
      <c r="A190" t="s">
        <v>20</v>
      </c>
      <c r="B190" s="13">
        <v>2019</v>
      </c>
      <c r="C190" s="4" t="s">
        <v>44</v>
      </c>
      <c r="D190" t="str">
        <f t="shared" si="2"/>
        <v>Constant - 2019 - Best</v>
      </c>
      <c r="E190" t="s">
        <v>2</v>
      </c>
      <c r="F190" t="s">
        <v>2</v>
      </c>
      <c r="G190" t="s">
        <v>16</v>
      </c>
      <c r="H190" t="s">
        <v>19</v>
      </c>
      <c r="J190" t="s">
        <v>14</v>
      </c>
      <c r="M190" s="9" cm="1">
        <f t="array" ref="M190">INDEX('Support data'!$C$8:$E$8,1,MATCH(ShockMaster!$H190,'Support data'!$C$5:$E$5,0))*INDEX('Support data'!$C$6:$E$6,1,MATCH(ShockMaster!$H190,'Support data'!$C$5:$E$5,0))/INDEX('Support data'!$C$21:$E$23,MATCH($C190,'Support data'!$A$21:$A$23,0),MATCH(ShockMaster!$H190,'Support data'!$C$5:$E$5,0))/INDEX('Support data'!$C$16:$E$18,MATCH($C190,'Support data'!$A$16:$A$18,0),MATCH(ShockMaster!$H190,'Support data'!$C$5:$E$5,0))/1000/_xlfn._xlws.FILTER(Prices!$D$2:$D$109,(Prices!$A$2:$A$109=ShockMaster!$A190)*(Prices!$B$2:$B$109=ShockMaster!$B190)*(Prices!$C$2:$C$109=ShockMaster!$F190))*1000000</f>
        <v>7.1999549016291783E-2</v>
      </c>
    </row>
    <row r="191" spans="1:13" x14ac:dyDescent="0.3">
      <c r="A191" t="s">
        <v>33</v>
      </c>
      <c r="B191" s="13">
        <v>2011</v>
      </c>
      <c r="C191" s="4" t="s">
        <v>44</v>
      </c>
      <c r="D191" t="str">
        <f t="shared" si="2"/>
        <v>IEA - 2011 - Best</v>
      </c>
      <c r="E191" t="s">
        <v>2</v>
      </c>
      <c r="F191" t="s">
        <v>2</v>
      </c>
      <c r="G191" t="s">
        <v>15</v>
      </c>
      <c r="H191" t="s">
        <v>17</v>
      </c>
      <c r="J191" t="s">
        <v>14</v>
      </c>
      <c r="M191" s="9" cm="1">
        <f t="array" ref="M191">INDEX('Support data'!$C$8:$E$8,1,MATCH(ShockMaster!$H191,'Support data'!$C$5:$E$5,0))*INDEX('Support data'!$C$6:$E$6,1,MATCH(ShockMaster!$H191,'Support data'!$C$5:$E$5,0))/INDEX('Support data'!$C$21:$E$23,MATCH($C191,'Support data'!$A$21:$A$23,0),MATCH(ShockMaster!$H191,'Support data'!$C$5:$E$5,0))/INDEX('Support data'!$C$16:$E$18,MATCH($C191,'Support data'!$A$16:$A$18,0),MATCH(ShockMaster!$H191,'Support data'!$C$5:$E$5,0))/1000/_xlfn._xlws.FILTER(Prices!$D$2:$D$109,(Prices!$A$2:$A$109=ShockMaster!$A191)*(Prices!$B$2:$B$109=ShockMaster!$B191)*(Prices!$C$2:$C$109=ShockMaster!$F191))*1000000</f>
        <v>0.47925102820798704</v>
      </c>
    </row>
    <row r="192" spans="1:13" x14ac:dyDescent="0.3">
      <c r="A192" t="s">
        <v>33</v>
      </c>
      <c r="B192" s="13">
        <v>2011</v>
      </c>
      <c r="C192" s="4" t="s">
        <v>44</v>
      </c>
      <c r="D192" t="str">
        <f t="shared" si="2"/>
        <v>IEA - 2011 - Best</v>
      </c>
      <c r="E192" t="s">
        <v>2</v>
      </c>
      <c r="F192" t="s">
        <v>2</v>
      </c>
      <c r="G192" t="s">
        <v>16</v>
      </c>
      <c r="H192" t="s">
        <v>18</v>
      </c>
      <c r="J192" t="s">
        <v>14</v>
      </c>
      <c r="M192" s="9" cm="1">
        <f t="array" ref="M192">INDEX('Support data'!$C$8:$E$8,1,MATCH(ShockMaster!$H192,'Support data'!$C$5:$E$5,0))*INDEX('Support data'!$C$6:$E$6,1,MATCH(ShockMaster!$H192,'Support data'!$C$5:$E$5,0))/INDEX('Support data'!$C$21:$E$23,MATCH($C192,'Support data'!$A$21:$A$23,0),MATCH(ShockMaster!$H192,'Support data'!$C$5:$E$5,0))/INDEX('Support data'!$C$16:$E$18,MATCH($C192,'Support data'!$A$16:$A$18,0),MATCH(ShockMaster!$H192,'Support data'!$C$5:$E$5,0))/1000/_xlfn._xlws.FILTER(Prices!$D$2:$D$109,(Prices!$A$2:$A$109=ShockMaster!$A192)*(Prices!$B$2:$B$109=ShockMaster!$B192)*(Prices!$C$2:$C$109=ShockMaster!$F192))*1000000</f>
        <v>9.6931362125530482E-2</v>
      </c>
    </row>
    <row r="193" spans="1:13" x14ac:dyDescent="0.3">
      <c r="A193" t="s">
        <v>33</v>
      </c>
      <c r="B193" s="13">
        <v>2011</v>
      </c>
      <c r="C193" s="4" t="s">
        <v>44</v>
      </c>
      <c r="D193" t="str">
        <f t="shared" si="2"/>
        <v>IEA - 2011 - Best</v>
      </c>
      <c r="E193" t="s">
        <v>2</v>
      </c>
      <c r="F193" t="s">
        <v>2</v>
      </c>
      <c r="G193" t="s">
        <v>16</v>
      </c>
      <c r="H193" t="s">
        <v>19</v>
      </c>
      <c r="J193" t="s">
        <v>14</v>
      </c>
      <c r="M193" s="9" cm="1">
        <f t="array" ref="M193">INDEX('Support data'!$C$8:$E$8,1,MATCH(ShockMaster!$H193,'Support data'!$C$5:$E$5,0))*INDEX('Support data'!$C$6:$E$6,1,MATCH(ShockMaster!$H193,'Support data'!$C$5:$E$5,0))/INDEX('Support data'!$C$21:$E$23,MATCH($C193,'Support data'!$A$21:$A$23,0),MATCH(ShockMaster!$H193,'Support data'!$C$5:$E$5,0))/INDEX('Support data'!$C$16:$E$18,MATCH($C193,'Support data'!$A$16:$A$18,0),MATCH(ShockMaster!$H193,'Support data'!$C$5:$E$5,0))/1000/_xlfn._xlws.FILTER(Prices!$D$2:$D$109,(Prices!$A$2:$A$109=ShockMaster!$A193)*(Prices!$B$2:$B$109=ShockMaster!$B193)*(Prices!$C$2:$C$109=ShockMaster!$F193))*1000000</f>
        <v>0.19131623505907516</v>
      </c>
    </row>
    <row r="194" spans="1:13" x14ac:dyDescent="0.3">
      <c r="A194" t="s">
        <v>33</v>
      </c>
      <c r="B194" s="13">
        <v>2012</v>
      </c>
      <c r="C194" s="4" t="s">
        <v>44</v>
      </c>
      <c r="D194" t="str">
        <f t="shared" si="2"/>
        <v>IEA - 2012 - Best</v>
      </c>
      <c r="E194" t="s">
        <v>2</v>
      </c>
      <c r="F194" t="s">
        <v>2</v>
      </c>
      <c r="G194" t="s">
        <v>15</v>
      </c>
      <c r="H194" t="s">
        <v>17</v>
      </c>
      <c r="J194" t="s">
        <v>14</v>
      </c>
      <c r="M194" s="9" cm="1">
        <f t="array" ref="M194">INDEX('Support data'!$C$8:$E$8,1,MATCH(ShockMaster!$H194,'Support data'!$C$5:$E$5,0))*INDEX('Support data'!$C$6:$E$6,1,MATCH(ShockMaster!$H194,'Support data'!$C$5:$E$5,0))/INDEX('Support data'!$C$21:$E$23,MATCH($C194,'Support data'!$A$21:$A$23,0),MATCH(ShockMaster!$H194,'Support data'!$C$5:$E$5,0))/INDEX('Support data'!$C$16:$E$18,MATCH($C194,'Support data'!$A$16:$A$18,0),MATCH(ShockMaster!$H194,'Support data'!$C$5:$E$5,0))/1000/_xlfn._xlws.FILTER(Prices!$D$2:$D$109,(Prices!$A$2:$A$109=ShockMaster!$A194)*(Prices!$B$2:$B$109=ShockMaster!$B194)*(Prices!$C$2:$C$109=ShockMaster!$F194))*1000000</f>
        <v>0.47830835493426449</v>
      </c>
    </row>
    <row r="195" spans="1:13" x14ac:dyDescent="0.3">
      <c r="A195" t="s">
        <v>33</v>
      </c>
      <c r="B195" s="13">
        <v>2012</v>
      </c>
      <c r="C195" s="4" t="s">
        <v>44</v>
      </c>
      <c r="D195" t="str">
        <f t="shared" ref="D195:D258" si="3">_xlfn.CONCAT(A195," - ",B195," - ",C195)</f>
        <v>IEA - 2012 - Best</v>
      </c>
      <c r="E195" t="s">
        <v>2</v>
      </c>
      <c r="F195" t="s">
        <v>2</v>
      </c>
      <c r="G195" t="s">
        <v>16</v>
      </c>
      <c r="H195" t="s">
        <v>18</v>
      </c>
      <c r="J195" t="s">
        <v>14</v>
      </c>
      <c r="M195" s="9" cm="1">
        <f t="array" ref="M195">INDEX('Support data'!$C$8:$E$8,1,MATCH(ShockMaster!$H195,'Support data'!$C$5:$E$5,0))*INDEX('Support data'!$C$6:$E$6,1,MATCH(ShockMaster!$H195,'Support data'!$C$5:$E$5,0))/INDEX('Support data'!$C$21:$E$23,MATCH($C195,'Support data'!$A$21:$A$23,0),MATCH(ShockMaster!$H195,'Support data'!$C$5:$E$5,0))/INDEX('Support data'!$C$16:$E$18,MATCH($C195,'Support data'!$A$16:$A$18,0),MATCH(ShockMaster!$H195,'Support data'!$C$5:$E$5,0))/1000/_xlfn._xlws.FILTER(Prices!$D$2:$D$109,(Prices!$A$2:$A$109=ShockMaster!$A195)*(Prices!$B$2:$B$109=ShockMaster!$B195)*(Prices!$C$2:$C$109=ShockMaster!$F195))*1000000</f>
        <v>9.6740700866434326E-2</v>
      </c>
    </row>
    <row r="196" spans="1:13" x14ac:dyDescent="0.3">
      <c r="A196" t="s">
        <v>33</v>
      </c>
      <c r="B196" s="13">
        <v>2012</v>
      </c>
      <c r="C196" s="4" t="s">
        <v>44</v>
      </c>
      <c r="D196" t="str">
        <f t="shared" si="3"/>
        <v>IEA - 2012 - Best</v>
      </c>
      <c r="E196" t="s">
        <v>2</v>
      </c>
      <c r="F196" t="s">
        <v>2</v>
      </c>
      <c r="G196" t="s">
        <v>16</v>
      </c>
      <c r="H196" t="s">
        <v>19</v>
      </c>
      <c r="J196" t="s">
        <v>14</v>
      </c>
      <c r="M196" s="9" cm="1">
        <f t="array" ref="M196">INDEX('Support data'!$C$8:$E$8,1,MATCH(ShockMaster!$H196,'Support data'!$C$5:$E$5,0))*INDEX('Support data'!$C$6:$E$6,1,MATCH(ShockMaster!$H196,'Support data'!$C$5:$E$5,0))/INDEX('Support data'!$C$21:$E$23,MATCH($C196,'Support data'!$A$21:$A$23,0),MATCH(ShockMaster!$H196,'Support data'!$C$5:$E$5,0))/INDEX('Support data'!$C$16:$E$18,MATCH($C196,'Support data'!$A$16:$A$18,0),MATCH(ShockMaster!$H196,'Support data'!$C$5:$E$5,0))/1000/_xlfn._xlws.FILTER(Prices!$D$2:$D$109,(Prices!$A$2:$A$109=ShockMaster!$A196)*(Prices!$B$2:$B$109=ShockMaster!$B196)*(Prices!$C$2:$C$109=ShockMaster!$F196))*1000000</f>
        <v>0.19093992141339813</v>
      </c>
    </row>
    <row r="197" spans="1:13" x14ac:dyDescent="0.3">
      <c r="A197" t="s">
        <v>33</v>
      </c>
      <c r="B197" s="13">
        <v>2013</v>
      </c>
      <c r="C197" s="4" t="s">
        <v>44</v>
      </c>
      <c r="D197" t="str">
        <f t="shared" si="3"/>
        <v>IEA - 2013 - Best</v>
      </c>
      <c r="E197" t="s">
        <v>2</v>
      </c>
      <c r="F197" t="s">
        <v>2</v>
      </c>
      <c r="G197" t="s">
        <v>15</v>
      </c>
      <c r="H197" t="s">
        <v>17</v>
      </c>
      <c r="J197" t="s">
        <v>14</v>
      </c>
      <c r="M197" s="9" cm="1">
        <f t="array" ref="M197">INDEX('Support data'!$C$8:$E$8,1,MATCH(ShockMaster!$H197,'Support data'!$C$5:$E$5,0))*INDEX('Support data'!$C$6:$E$6,1,MATCH(ShockMaster!$H197,'Support data'!$C$5:$E$5,0))/INDEX('Support data'!$C$21:$E$23,MATCH($C197,'Support data'!$A$21:$A$23,0),MATCH(ShockMaster!$H197,'Support data'!$C$5:$E$5,0))/INDEX('Support data'!$C$16:$E$18,MATCH($C197,'Support data'!$A$16:$A$18,0),MATCH(ShockMaster!$H197,'Support data'!$C$5:$E$5,0))/1000/_xlfn._xlws.FILTER(Prices!$D$2:$D$109,(Prices!$A$2:$A$109=ShockMaster!$A197)*(Prices!$B$2:$B$109=ShockMaster!$B197)*(Prices!$C$2:$C$109=ShockMaster!$F197))*1000000</f>
        <v>0.4710240162849233</v>
      </c>
    </row>
    <row r="198" spans="1:13" x14ac:dyDescent="0.3">
      <c r="A198" t="s">
        <v>33</v>
      </c>
      <c r="B198" s="13">
        <v>2013</v>
      </c>
      <c r="C198" s="4" t="s">
        <v>44</v>
      </c>
      <c r="D198" t="str">
        <f t="shared" si="3"/>
        <v>IEA - 2013 - Best</v>
      </c>
      <c r="E198" t="s">
        <v>2</v>
      </c>
      <c r="F198" t="s">
        <v>2</v>
      </c>
      <c r="G198" t="s">
        <v>16</v>
      </c>
      <c r="H198" t="s">
        <v>18</v>
      </c>
      <c r="J198" t="s">
        <v>14</v>
      </c>
      <c r="M198" s="9" cm="1">
        <f t="array" ref="M198">INDEX('Support data'!$C$8:$E$8,1,MATCH(ShockMaster!$H198,'Support data'!$C$5:$E$5,0))*INDEX('Support data'!$C$6:$E$6,1,MATCH(ShockMaster!$H198,'Support data'!$C$5:$E$5,0))/INDEX('Support data'!$C$21:$E$23,MATCH($C198,'Support data'!$A$21:$A$23,0),MATCH(ShockMaster!$H198,'Support data'!$C$5:$E$5,0))/INDEX('Support data'!$C$16:$E$18,MATCH($C198,'Support data'!$A$16:$A$18,0),MATCH(ShockMaster!$H198,'Support data'!$C$5:$E$5,0))/1000/_xlfn._xlws.FILTER(Prices!$D$2:$D$109,(Prices!$A$2:$A$109=ShockMaster!$A198)*(Prices!$B$2:$B$109=ShockMaster!$B198)*(Prices!$C$2:$C$109=ShockMaster!$F198))*1000000</f>
        <v>9.5267400182856316E-2</v>
      </c>
    </row>
    <row r="199" spans="1:13" x14ac:dyDescent="0.3">
      <c r="A199" t="s">
        <v>33</v>
      </c>
      <c r="B199" s="13">
        <v>2013</v>
      </c>
      <c r="C199" s="4" t="s">
        <v>44</v>
      </c>
      <c r="D199" t="str">
        <f t="shared" si="3"/>
        <v>IEA - 2013 - Best</v>
      </c>
      <c r="E199" t="s">
        <v>2</v>
      </c>
      <c r="F199" t="s">
        <v>2</v>
      </c>
      <c r="G199" t="s">
        <v>16</v>
      </c>
      <c r="H199" t="s">
        <v>19</v>
      </c>
      <c r="J199" t="s">
        <v>14</v>
      </c>
      <c r="M199" s="9" cm="1">
        <f t="array" ref="M199">INDEX('Support data'!$C$8:$E$8,1,MATCH(ShockMaster!$H199,'Support data'!$C$5:$E$5,0))*INDEX('Support data'!$C$6:$E$6,1,MATCH(ShockMaster!$H199,'Support data'!$C$5:$E$5,0))/INDEX('Support data'!$C$21:$E$23,MATCH($C199,'Support data'!$A$21:$A$23,0),MATCH(ShockMaster!$H199,'Support data'!$C$5:$E$5,0))/INDEX('Support data'!$C$16:$E$18,MATCH($C199,'Support data'!$A$16:$A$18,0),MATCH(ShockMaster!$H199,'Support data'!$C$5:$E$5,0))/1000/_xlfn._xlws.FILTER(Prices!$D$2:$D$109,(Prices!$A$2:$A$109=ShockMaster!$A199)*(Prices!$B$2:$B$109=ShockMaster!$B199)*(Prices!$C$2:$C$109=ShockMaster!$F199))*1000000</f>
        <v>0.1880320252102366</v>
      </c>
    </row>
    <row r="200" spans="1:13" x14ac:dyDescent="0.3">
      <c r="A200" t="s">
        <v>33</v>
      </c>
      <c r="B200" s="13">
        <v>2014</v>
      </c>
      <c r="C200" s="4" t="s">
        <v>44</v>
      </c>
      <c r="D200" t="str">
        <f t="shared" si="3"/>
        <v>IEA - 2014 - Best</v>
      </c>
      <c r="E200" t="s">
        <v>2</v>
      </c>
      <c r="F200" t="s">
        <v>2</v>
      </c>
      <c r="G200" t="s">
        <v>15</v>
      </c>
      <c r="H200" t="s">
        <v>17</v>
      </c>
      <c r="J200" t="s">
        <v>14</v>
      </c>
      <c r="M200" s="9" cm="1">
        <f t="array" ref="M200">INDEX('Support data'!$C$8:$E$8,1,MATCH(ShockMaster!$H200,'Support data'!$C$5:$E$5,0))*INDEX('Support data'!$C$6:$E$6,1,MATCH(ShockMaster!$H200,'Support data'!$C$5:$E$5,0))/INDEX('Support data'!$C$21:$E$23,MATCH($C200,'Support data'!$A$21:$A$23,0),MATCH(ShockMaster!$H200,'Support data'!$C$5:$E$5,0))/INDEX('Support data'!$C$16:$E$18,MATCH($C200,'Support data'!$A$16:$A$18,0),MATCH(ShockMaster!$H200,'Support data'!$C$5:$E$5,0))/1000/_xlfn._xlws.FILTER(Prices!$D$2:$D$109,(Prices!$A$2:$A$109=ShockMaster!$A200)*(Prices!$B$2:$B$109=ShockMaster!$B200)*(Prices!$C$2:$C$109=ShockMaster!$F200))*1000000</f>
        <v>0.47768967848920274</v>
      </c>
    </row>
    <row r="201" spans="1:13" x14ac:dyDescent="0.3">
      <c r="A201" t="s">
        <v>33</v>
      </c>
      <c r="B201" s="13">
        <v>2014</v>
      </c>
      <c r="C201" s="4" t="s">
        <v>44</v>
      </c>
      <c r="D201" t="str">
        <f t="shared" si="3"/>
        <v>IEA - 2014 - Best</v>
      </c>
      <c r="E201" t="s">
        <v>2</v>
      </c>
      <c r="F201" t="s">
        <v>2</v>
      </c>
      <c r="G201" t="s">
        <v>16</v>
      </c>
      <c r="H201" t="s">
        <v>18</v>
      </c>
      <c r="J201" t="s">
        <v>14</v>
      </c>
      <c r="M201" s="9" cm="1">
        <f t="array" ref="M201">INDEX('Support data'!$C$8:$E$8,1,MATCH(ShockMaster!$H201,'Support data'!$C$5:$E$5,0))*INDEX('Support data'!$C$6:$E$6,1,MATCH(ShockMaster!$H201,'Support data'!$C$5:$E$5,0))/INDEX('Support data'!$C$21:$E$23,MATCH($C201,'Support data'!$A$21:$A$23,0),MATCH(ShockMaster!$H201,'Support data'!$C$5:$E$5,0))/INDEX('Support data'!$C$16:$E$18,MATCH($C201,'Support data'!$A$16:$A$18,0),MATCH(ShockMaster!$H201,'Support data'!$C$5:$E$5,0))/1000/_xlfn._xlws.FILTER(Prices!$D$2:$D$109,(Prices!$A$2:$A$109=ShockMaster!$A201)*(Prices!$B$2:$B$109=ShockMaster!$B201)*(Prices!$C$2:$C$109=ShockMaster!$F201))*1000000</f>
        <v>9.6615569887041217E-2</v>
      </c>
    </row>
    <row r="202" spans="1:13" x14ac:dyDescent="0.3">
      <c r="A202" t="s">
        <v>33</v>
      </c>
      <c r="B202" s="13">
        <v>2014</v>
      </c>
      <c r="C202" s="4" t="s">
        <v>44</v>
      </c>
      <c r="D202" t="str">
        <f t="shared" si="3"/>
        <v>IEA - 2014 - Best</v>
      </c>
      <c r="E202" t="s">
        <v>2</v>
      </c>
      <c r="F202" t="s">
        <v>2</v>
      </c>
      <c r="G202" t="s">
        <v>16</v>
      </c>
      <c r="H202" t="s">
        <v>19</v>
      </c>
      <c r="J202" t="s">
        <v>14</v>
      </c>
      <c r="M202" s="9" cm="1">
        <f t="array" ref="M202">INDEX('Support data'!$C$8:$E$8,1,MATCH(ShockMaster!$H202,'Support data'!$C$5:$E$5,0))*INDEX('Support data'!$C$6:$E$6,1,MATCH(ShockMaster!$H202,'Support data'!$C$5:$E$5,0))/INDEX('Support data'!$C$21:$E$23,MATCH($C202,'Support data'!$A$21:$A$23,0),MATCH(ShockMaster!$H202,'Support data'!$C$5:$E$5,0))/INDEX('Support data'!$C$16:$E$18,MATCH($C202,'Support data'!$A$16:$A$18,0),MATCH(ShockMaster!$H202,'Support data'!$C$5:$E$5,0))/1000/_xlfn._xlws.FILTER(Prices!$D$2:$D$109,(Prices!$A$2:$A$109=ShockMaster!$A202)*(Prices!$B$2:$B$109=ShockMaster!$B202)*(Prices!$C$2:$C$109=ShockMaster!$F202))*1000000</f>
        <v>0.19069294677751361</v>
      </c>
    </row>
    <row r="203" spans="1:13" x14ac:dyDescent="0.3">
      <c r="A203" t="s">
        <v>33</v>
      </c>
      <c r="B203" s="13">
        <v>2015</v>
      </c>
      <c r="C203" s="4" t="s">
        <v>44</v>
      </c>
      <c r="D203" t="str">
        <f t="shared" si="3"/>
        <v>IEA - 2015 - Best</v>
      </c>
      <c r="E203" t="s">
        <v>2</v>
      </c>
      <c r="F203" t="s">
        <v>2</v>
      </c>
      <c r="G203" t="s">
        <v>15</v>
      </c>
      <c r="H203" t="s">
        <v>17</v>
      </c>
      <c r="J203" t="s">
        <v>14</v>
      </c>
      <c r="M203" s="9" cm="1">
        <f t="array" ref="M203">INDEX('Support data'!$C$8:$E$8,1,MATCH(ShockMaster!$H203,'Support data'!$C$5:$E$5,0))*INDEX('Support data'!$C$6:$E$6,1,MATCH(ShockMaster!$H203,'Support data'!$C$5:$E$5,0))/INDEX('Support data'!$C$21:$E$23,MATCH($C203,'Support data'!$A$21:$A$23,0),MATCH(ShockMaster!$H203,'Support data'!$C$5:$E$5,0))/INDEX('Support data'!$C$16:$E$18,MATCH($C203,'Support data'!$A$16:$A$18,0),MATCH(ShockMaster!$H203,'Support data'!$C$5:$E$5,0))/1000/_xlfn._xlws.FILTER(Prices!$D$2:$D$109,(Prices!$A$2:$A$109=ShockMaster!$A203)*(Prices!$B$2:$B$109=ShockMaster!$B203)*(Prices!$C$2:$C$109=ShockMaster!$F203))*1000000</f>
        <v>0.48516616699082082</v>
      </c>
    </row>
    <row r="204" spans="1:13" x14ac:dyDescent="0.3">
      <c r="A204" t="s">
        <v>33</v>
      </c>
      <c r="B204" s="13">
        <v>2015</v>
      </c>
      <c r="C204" s="4" t="s">
        <v>44</v>
      </c>
      <c r="D204" t="str">
        <f t="shared" si="3"/>
        <v>IEA - 2015 - Best</v>
      </c>
      <c r="E204" t="s">
        <v>2</v>
      </c>
      <c r="F204" t="s">
        <v>2</v>
      </c>
      <c r="G204" t="s">
        <v>16</v>
      </c>
      <c r="H204" t="s">
        <v>18</v>
      </c>
      <c r="J204" t="s">
        <v>14</v>
      </c>
      <c r="M204" s="9" cm="1">
        <f t="array" ref="M204">INDEX('Support data'!$C$8:$E$8,1,MATCH(ShockMaster!$H204,'Support data'!$C$5:$E$5,0))*INDEX('Support data'!$C$6:$E$6,1,MATCH(ShockMaster!$H204,'Support data'!$C$5:$E$5,0))/INDEX('Support data'!$C$21:$E$23,MATCH($C204,'Support data'!$A$21:$A$23,0),MATCH(ShockMaster!$H204,'Support data'!$C$5:$E$5,0))/INDEX('Support data'!$C$16:$E$18,MATCH($C204,'Support data'!$A$16:$A$18,0),MATCH(ShockMaster!$H204,'Support data'!$C$5:$E$5,0))/1000/_xlfn._xlws.FILTER(Prices!$D$2:$D$109,(Prices!$A$2:$A$109=ShockMaster!$A204)*(Prices!$B$2:$B$109=ShockMaster!$B204)*(Prices!$C$2:$C$109=ShockMaster!$F204))*1000000</f>
        <v>9.8127734017575324E-2</v>
      </c>
    </row>
    <row r="205" spans="1:13" x14ac:dyDescent="0.3">
      <c r="A205" t="s">
        <v>33</v>
      </c>
      <c r="B205" s="13">
        <v>2015</v>
      </c>
      <c r="C205" s="4" t="s">
        <v>44</v>
      </c>
      <c r="D205" t="str">
        <f t="shared" si="3"/>
        <v>IEA - 2015 - Best</v>
      </c>
      <c r="E205" t="s">
        <v>2</v>
      </c>
      <c r="F205" t="s">
        <v>2</v>
      </c>
      <c r="G205" t="s">
        <v>16</v>
      </c>
      <c r="H205" t="s">
        <v>19</v>
      </c>
      <c r="J205" t="s">
        <v>14</v>
      </c>
      <c r="M205" s="9" cm="1">
        <f t="array" ref="M205">INDEX('Support data'!$C$8:$E$8,1,MATCH(ShockMaster!$H205,'Support data'!$C$5:$E$5,0))*INDEX('Support data'!$C$6:$E$6,1,MATCH(ShockMaster!$H205,'Support data'!$C$5:$E$5,0))/INDEX('Support data'!$C$21:$E$23,MATCH($C205,'Support data'!$A$21:$A$23,0),MATCH(ShockMaster!$H205,'Support data'!$C$5:$E$5,0))/INDEX('Support data'!$C$16:$E$18,MATCH($C205,'Support data'!$A$16:$A$18,0),MATCH(ShockMaster!$H205,'Support data'!$C$5:$E$5,0))/1000/_xlfn._xlws.FILTER(Prices!$D$2:$D$109,(Prices!$A$2:$A$109=ShockMaster!$A205)*(Prices!$B$2:$B$109=ShockMaster!$B205)*(Prices!$C$2:$C$109=ShockMaster!$F205))*1000000</f>
        <v>0.19367754889081629</v>
      </c>
    </row>
    <row r="206" spans="1:13" x14ac:dyDescent="0.3">
      <c r="A206" t="s">
        <v>33</v>
      </c>
      <c r="B206" s="13">
        <v>2016</v>
      </c>
      <c r="C206" s="4" t="s">
        <v>44</v>
      </c>
      <c r="D206" t="str">
        <f t="shared" si="3"/>
        <v>IEA - 2016 - Best</v>
      </c>
      <c r="E206" t="s">
        <v>2</v>
      </c>
      <c r="F206" t="s">
        <v>2</v>
      </c>
      <c r="G206" t="s">
        <v>15</v>
      </c>
      <c r="H206" t="s">
        <v>17</v>
      </c>
      <c r="J206" t="s">
        <v>14</v>
      </c>
      <c r="M206" s="9" cm="1">
        <f t="array" ref="M206">INDEX('Support data'!$C$8:$E$8,1,MATCH(ShockMaster!$H206,'Support data'!$C$5:$E$5,0))*INDEX('Support data'!$C$6:$E$6,1,MATCH(ShockMaster!$H206,'Support data'!$C$5:$E$5,0))/INDEX('Support data'!$C$21:$E$23,MATCH($C206,'Support data'!$A$21:$A$23,0),MATCH(ShockMaster!$H206,'Support data'!$C$5:$E$5,0))/INDEX('Support data'!$C$16:$E$18,MATCH($C206,'Support data'!$A$16:$A$18,0),MATCH(ShockMaster!$H206,'Support data'!$C$5:$E$5,0))/1000/_xlfn._xlws.FILTER(Prices!$D$2:$D$109,(Prices!$A$2:$A$109=ShockMaster!$A206)*(Prices!$B$2:$B$109=ShockMaster!$B206)*(Prices!$C$2:$C$109=ShockMaster!$F206))*1000000</f>
        <v>0.50362727727553591</v>
      </c>
    </row>
    <row r="207" spans="1:13" x14ac:dyDescent="0.3">
      <c r="A207" t="s">
        <v>33</v>
      </c>
      <c r="B207" s="13">
        <v>2016</v>
      </c>
      <c r="C207" s="4" t="s">
        <v>44</v>
      </c>
      <c r="D207" t="str">
        <f t="shared" si="3"/>
        <v>IEA - 2016 - Best</v>
      </c>
      <c r="E207" t="s">
        <v>2</v>
      </c>
      <c r="F207" t="s">
        <v>2</v>
      </c>
      <c r="G207" t="s">
        <v>16</v>
      </c>
      <c r="H207" t="s">
        <v>18</v>
      </c>
      <c r="J207" t="s">
        <v>14</v>
      </c>
      <c r="M207" s="9" cm="1">
        <f t="array" ref="M207">INDEX('Support data'!$C$8:$E$8,1,MATCH(ShockMaster!$H207,'Support data'!$C$5:$E$5,0))*INDEX('Support data'!$C$6:$E$6,1,MATCH(ShockMaster!$H207,'Support data'!$C$5:$E$5,0))/INDEX('Support data'!$C$21:$E$23,MATCH($C207,'Support data'!$A$21:$A$23,0),MATCH(ShockMaster!$H207,'Support data'!$C$5:$E$5,0))/INDEX('Support data'!$C$16:$E$18,MATCH($C207,'Support data'!$A$16:$A$18,0),MATCH(ShockMaster!$H207,'Support data'!$C$5:$E$5,0))/1000/_xlfn._xlws.FILTER(Prices!$D$2:$D$109,(Prices!$A$2:$A$109=ShockMaster!$A207)*(Prices!$B$2:$B$109=ShockMaster!$B207)*(Prices!$C$2:$C$109=ShockMaster!$F207))*1000000</f>
        <v>0.10186160303594387</v>
      </c>
    </row>
    <row r="208" spans="1:13" x14ac:dyDescent="0.3">
      <c r="A208" t="s">
        <v>33</v>
      </c>
      <c r="B208" s="13">
        <v>2016</v>
      </c>
      <c r="C208" s="4" t="s">
        <v>44</v>
      </c>
      <c r="D208" t="str">
        <f t="shared" si="3"/>
        <v>IEA - 2016 - Best</v>
      </c>
      <c r="E208" t="s">
        <v>2</v>
      </c>
      <c r="F208" t="s">
        <v>2</v>
      </c>
      <c r="G208" t="s">
        <v>16</v>
      </c>
      <c r="H208" t="s">
        <v>19</v>
      </c>
      <c r="J208" t="s">
        <v>14</v>
      </c>
      <c r="M208" s="9" cm="1">
        <f t="array" ref="M208">INDEX('Support data'!$C$8:$E$8,1,MATCH(ShockMaster!$H208,'Support data'!$C$5:$E$5,0))*INDEX('Support data'!$C$6:$E$6,1,MATCH(ShockMaster!$H208,'Support data'!$C$5:$E$5,0))/INDEX('Support data'!$C$21:$E$23,MATCH($C208,'Support data'!$A$21:$A$23,0),MATCH(ShockMaster!$H208,'Support data'!$C$5:$E$5,0))/INDEX('Support data'!$C$16:$E$18,MATCH($C208,'Support data'!$A$16:$A$18,0),MATCH(ShockMaster!$H208,'Support data'!$C$5:$E$5,0))/1000/_xlfn._xlws.FILTER(Prices!$D$2:$D$109,(Prices!$A$2:$A$109=ShockMaster!$A208)*(Prices!$B$2:$B$109=ShockMaster!$B208)*(Prices!$C$2:$C$109=ShockMaster!$F208))*1000000</f>
        <v>0.20104719424742315</v>
      </c>
    </row>
    <row r="209" spans="1:13" x14ac:dyDescent="0.3">
      <c r="A209" t="s">
        <v>33</v>
      </c>
      <c r="B209" s="13">
        <v>2017</v>
      </c>
      <c r="C209" s="4" t="s">
        <v>44</v>
      </c>
      <c r="D209" t="str">
        <f t="shared" si="3"/>
        <v>IEA - 2017 - Best</v>
      </c>
      <c r="E209" t="s">
        <v>2</v>
      </c>
      <c r="F209" t="s">
        <v>2</v>
      </c>
      <c r="G209" t="s">
        <v>15</v>
      </c>
      <c r="H209" t="s">
        <v>17</v>
      </c>
      <c r="J209" t="s">
        <v>14</v>
      </c>
      <c r="M209" s="9" cm="1">
        <f t="array" ref="M209">INDEX('Support data'!$C$8:$E$8,1,MATCH(ShockMaster!$H209,'Support data'!$C$5:$E$5,0))*INDEX('Support data'!$C$6:$E$6,1,MATCH(ShockMaster!$H209,'Support data'!$C$5:$E$5,0))/INDEX('Support data'!$C$21:$E$23,MATCH($C209,'Support data'!$A$21:$A$23,0),MATCH(ShockMaster!$H209,'Support data'!$C$5:$E$5,0))/INDEX('Support data'!$C$16:$E$18,MATCH($C209,'Support data'!$A$16:$A$18,0),MATCH(ShockMaster!$H209,'Support data'!$C$5:$E$5,0))/1000/_xlfn._xlws.FILTER(Prices!$D$2:$D$109,(Prices!$A$2:$A$109=ShockMaster!$A209)*(Prices!$B$2:$B$109=ShockMaster!$B209)*(Prices!$C$2:$C$109=ShockMaster!$F209))*1000000</f>
        <v>0.50026209585636328</v>
      </c>
    </row>
    <row r="210" spans="1:13" x14ac:dyDescent="0.3">
      <c r="A210" t="s">
        <v>33</v>
      </c>
      <c r="B210" s="13">
        <v>2017</v>
      </c>
      <c r="C210" s="4" t="s">
        <v>44</v>
      </c>
      <c r="D210" t="str">
        <f t="shared" si="3"/>
        <v>IEA - 2017 - Best</v>
      </c>
      <c r="E210" t="s">
        <v>2</v>
      </c>
      <c r="F210" t="s">
        <v>2</v>
      </c>
      <c r="G210" t="s">
        <v>16</v>
      </c>
      <c r="H210" t="s">
        <v>18</v>
      </c>
      <c r="J210" t="s">
        <v>14</v>
      </c>
      <c r="M210" s="9" cm="1">
        <f t="array" ref="M210">INDEX('Support data'!$C$8:$E$8,1,MATCH(ShockMaster!$H210,'Support data'!$C$5:$E$5,0))*INDEX('Support data'!$C$6:$E$6,1,MATCH(ShockMaster!$H210,'Support data'!$C$5:$E$5,0))/INDEX('Support data'!$C$21:$E$23,MATCH($C210,'Support data'!$A$21:$A$23,0),MATCH(ShockMaster!$H210,'Support data'!$C$5:$E$5,0))/INDEX('Support data'!$C$16:$E$18,MATCH($C210,'Support data'!$A$16:$A$18,0),MATCH(ShockMaster!$H210,'Support data'!$C$5:$E$5,0))/1000/_xlfn._xlws.FILTER(Prices!$D$2:$D$109,(Prices!$A$2:$A$109=ShockMaster!$A210)*(Prices!$B$2:$B$109=ShockMaster!$B210)*(Prices!$C$2:$C$109=ShockMaster!$F210))*1000000</f>
        <v>0.10118097514041359</v>
      </c>
    </row>
    <row r="211" spans="1:13" x14ac:dyDescent="0.3">
      <c r="A211" t="s">
        <v>33</v>
      </c>
      <c r="B211" s="13">
        <v>2017</v>
      </c>
      <c r="C211" s="4" t="s">
        <v>44</v>
      </c>
      <c r="D211" t="str">
        <f t="shared" si="3"/>
        <v>IEA - 2017 - Best</v>
      </c>
      <c r="E211" t="s">
        <v>2</v>
      </c>
      <c r="F211" t="s">
        <v>2</v>
      </c>
      <c r="G211" t="s">
        <v>16</v>
      </c>
      <c r="H211" t="s">
        <v>19</v>
      </c>
      <c r="J211" t="s">
        <v>14</v>
      </c>
      <c r="M211" s="9" cm="1">
        <f t="array" ref="M211">INDEX('Support data'!$C$8:$E$8,1,MATCH(ShockMaster!$H211,'Support data'!$C$5:$E$5,0))*INDEX('Support data'!$C$6:$E$6,1,MATCH(ShockMaster!$H211,'Support data'!$C$5:$E$5,0))/INDEX('Support data'!$C$21:$E$23,MATCH($C211,'Support data'!$A$21:$A$23,0),MATCH(ShockMaster!$H211,'Support data'!$C$5:$E$5,0))/INDEX('Support data'!$C$16:$E$18,MATCH($C211,'Support data'!$A$16:$A$18,0),MATCH(ShockMaster!$H211,'Support data'!$C$5:$E$5,0))/1000/_xlfn._xlws.FILTER(Prices!$D$2:$D$109,(Prices!$A$2:$A$109=ShockMaster!$A211)*(Prices!$B$2:$B$109=ShockMaster!$B211)*(Prices!$C$2:$C$109=ShockMaster!$F211))*1000000</f>
        <v>0.19970381926956612</v>
      </c>
    </row>
    <row r="212" spans="1:13" x14ac:dyDescent="0.3">
      <c r="A212" t="s">
        <v>33</v>
      </c>
      <c r="B212" s="13">
        <v>2018</v>
      </c>
      <c r="C212" s="4" t="s">
        <v>44</v>
      </c>
      <c r="D212" t="str">
        <f t="shared" si="3"/>
        <v>IEA - 2018 - Best</v>
      </c>
      <c r="E212" t="s">
        <v>2</v>
      </c>
      <c r="F212" t="s">
        <v>2</v>
      </c>
      <c r="G212" t="s">
        <v>15</v>
      </c>
      <c r="H212" t="s">
        <v>17</v>
      </c>
      <c r="J212" t="s">
        <v>14</v>
      </c>
      <c r="M212" s="9" cm="1">
        <f t="array" ref="M212">INDEX('Support data'!$C$8:$E$8,1,MATCH(ShockMaster!$H212,'Support data'!$C$5:$E$5,0))*INDEX('Support data'!$C$6:$E$6,1,MATCH(ShockMaster!$H212,'Support data'!$C$5:$E$5,0))/INDEX('Support data'!$C$21:$E$23,MATCH($C212,'Support data'!$A$21:$A$23,0),MATCH(ShockMaster!$H212,'Support data'!$C$5:$E$5,0))/INDEX('Support data'!$C$16:$E$18,MATCH($C212,'Support data'!$A$16:$A$18,0),MATCH(ShockMaster!$H212,'Support data'!$C$5:$E$5,0))/1000/_xlfn._xlws.FILTER(Prices!$D$2:$D$109,(Prices!$A$2:$A$109=ShockMaster!$A212)*(Prices!$B$2:$B$109=ShockMaster!$B212)*(Prices!$C$2:$C$109=ShockMaster!$F212))*1000000</f>
        <v>0.46825329570847696</v>
      </c>
    </row>
    <row r="213" spans="1:13" x14ac:dyDescent="0.3">
      <c r="A213" t="s">
        <v>33</v>
      </c>
      <c r="B213" s="13">
        <v>2018</v>
      </c>
      <c r="C213" s="4" t="s">
        <v>44</v>
      </c>
      <c r="D213" t="str">
        <f t="shared" si="3"/>
        <v>IEA - 2018 - Best</v>
      </c>
      <c r="E213" t="s">
        <v>2</v>
      </c>
      <c r="F213" t="s">
        <v>2</v>
      </c>
      <c r="G213" t="s">
        <v>16</v>
      </c>
      <c r="H213" t="s">
        <v>18</v>
      </c>
      <c r="J213" t="s">
        <v>14</v>
      </c>
      <c r="M213" s="9" cm="1">
        <f t="array" ref="M213">INDEX('Support data'!$C$8:$E$8,1,MATCH(ShockMaster!$H213,'Support data'!$C$5:$E$5,0))*INDEX('Support data'!$C$6:$E$6,1,MATCH(ShockMaster!$H213,'Support data'!$C$5:$E$5,0))/INDEX('Support data'!$C$21:$E$23,MATCH($C213,'Support data'!$A$21:$A$23,0),MATCH(ShockMaster!$H213,'Support data'!$C$5:$E$5,0))/INDEX('Support data'!$C$16:$E$18,MATCH($C213,'Support data'!$A$16:$A$18,0),MATCH(ShockMaster!$H213,'Support data'!$C$5:$E$5,0))/1000/_xlfn._xlws.FILTER(Prices!$D$2:$D$109,(Prices!$A$2:$A$109=ShockMaster!$A213)*(Prices!$B$2:$B$109=ShockMaster!$B213)*(Prices!$C$2:$C$109=ShockMaster!$F213))*1000000</f>
        <v>9.4707005517562823E-2</v>
      </c>
    </row>
    <row r="214" spans="1:13" x14ac:dyDescent="0.3">
      <c r="A214" t="s">
        <v>33</v>
      </c>
      <c r="B214" s="13">
        <v>2018</v>
      </c>
      <c r="C214" s="4" t="s">
        <v>44</v>
      </c>
      <c r="D214" t="str">
        <f t="shared" si="3"/>
        <v>IEA - 2018 - Best</v>
      </c>
      <c r="E214" t="s">
        <v>2</v>
      </c>
      <c r="F214" t="s">
        <v>2</v>
      </c>
      <c r="G214" t="s">
        <v>16</v>
      </c>
      <c r="H214" t="s">
        <v>19</v>
      </c>
      <c r="J214" t="s">
        <v>14</v>
      </c>
      <c r="M214" s="9" cm="1">
        <f t="array" ref="M214">INDEX('Support data'!$C$8:$E$8,1,MATCH(ShockMaster!$H214,'Support data'!$C$5:$E$5,0))*INDEX('Support data'!$C$6:$E$6,1,MATCH(ShockMaster!$H214,'Support data'!$C$5:$E$5,0))/INDEX('Support data'!$C$21:$E$23,MATCH($C214,'Support data'!$A$21:$A$23,0),MATCH(ShockMaster!$H214,'Support data'!$C$5:$E$5,0))/INDEX('Support data'!$C$16:$E$18,MATCH($C214,'Support data'!$A$16:$A$18,0),MATCH(ShockMaster!$H214,'Support data'!$C$5:$E$5,0))/1000/_xlfn._xlws.FILTER(Prices!$D$2:$D$109,(Prices!$A$2:$A$109=ShockMaster!$A214)*(Prices!$B$2:$B$109=ShockMaster!$B214)*(Prices!$C$2:$C$109=ShockMaster!$F214))*1000000</f>
        <v>0.18692595803899129</v>
      </c>
    </row>
    <row r="215" spans="1:13" x14ac:dyDescent="0.3">
      <c r="A215" t="s">
        <v>33</v>
      </c>
      <c r="B215" s="13">
        <v>2019</v>
      </c>
      <c r="C215" s="4" t="s">
        <v>44</v>
      </c>
      <c r="D215" t="str">
        <f t="shared" si="3"/>
        <v>IEA - 2019 - Best</v>
      </c>
      <c r="E215" t="s">
        <v>2</v>
      </c>
      <c r="F215" t="s">
        <v>2</v>
      </c>
      <c r="G215" t="s">
        <v>15</v>
      </c>
      <c r="H215" t="s">
        <v>17</v>
      </c>
      <c r="J215" t="s">
        <v>14</v>
      </c>
      <c r="M215" s="9" cm="1">
        <f t="array" ref="M215">INDEX('Support data'!$C$8:$E$8,1,MATCH(ShockMaster!$H215,'Support data'!$C$5:$E$5,0))*INDEX('Support data'!$C$6:$E$6,1,MATCH(ShockMaster!$H215,'Support data'!$C$5:$E$5,0))/INDEX('Support data'!$C$21:$E$23,MATCH($C215,'Support data'!$A$21:$A$23,0),MATCH(ShockMaster!$H215,'Support data'!$C$5:$E$5,0))/INDEX('Support data'!$C$16:$E$18,MATCH($C215,'Support data'!$A$16:$A$18,0),MATCH(ShockMaster!$H215,'Support data'!$C$5:$E$5,0))/1000/_xlfn._xlws.FILTER(Prices!$D$2:$D$109,(Prices!$A$2:$A$109=ShockMaster!$A215)*(Prices!$B$2:$B$109=ShockMaster!$B215)*(Prices!$C$2:$C$109=ShockMaster!$F215))*1000000</f>
        <v>0.4547223503477113</v>
      </c>
    </row>
    <row r="216" spans="1:13" x14ac:dyDescent="0.3">
      <c r="A216" t="s">
        <v>33</v>
      </c>
      <c r="B216" s="13">
        <v>2019</v>
      </c>
      <c r="C216" s="4" t="s">
        <v>44</v>
      </c>
      <c r="D216" t="str">
        <f t="shared" si="3"/>
        <v>IEA - 2019 - Best</v>
      </c>
      <c r="E216" t="s">
        <v>2</v>
      </c>
      <c r="F216" t="s">
        <v>2</v>
      </c>
      <c r="G216" t="s">
        <v>16</v>
      </c>
      <c r="H216" t="s">
        <v>18</v>
      </c>
      <c r="J216" t="s">
        <v>14</v>
      </c>
      <c r="M216" s="9" cm="1">
        <f t="array" ref="M216">INDEX('Support data'!$C$8:$E$8,1,MATCH(ShockMaster!$H216,'Support data'!$C$5:$E$5,0))*INDEX('Support data'!$C$6:$E$6,1,MATCH(ShockMaster!$H216,'Support data'!$C$5:$E$5,0))/INDEX('Support data'!$C$21:$E$23,MATCH($C216,'Support data'!$A$21:$A$23,0),MATCH(ShockMaster!$H216,'Support data'!$C$5:$E$5,0))/INDEX('Support data'!$C$16:$E$18,MATCH($C216,'Support data'!$A$16:$A$18,0),MATCH(ShockMaster!$H216,'Support data'!$C$5:$E$5,0))/1000/_xlfn._xlws.FILTER(Prices!$D$2:$D$109,(Prices!$A$2:$A$109=ShockMaster!$A216)*(Prices!$B$2:$B$109=ShockMaster!$B216)*(Prices!$C$2:$C$109=ShockMaster!$F216))*1000000</f>
        <v>9.1970291587976968E-2</v>
      </c>
    </row>
    <row r="217" spans="1:13" x14ac:dyDescent="0.3">
      <c r="A217" t="s">
        <v>33</v>
      </c>
      <c r="B217" s="13">
        <v>2019</v>
      </c>
      <c r="C217" s="4" t="s">
        <v>44</v>
      </c>
      <c r="D217" t="str">
        <f t="shared" si="3"/>
        <v>IEA - 2019 - Best</v>
      </c>
      <c r="E217" t="s">
        <v>2</v>
      </c>
      <c r="F217" t="s">
        <v>2</v>
      </c>
      <c r="G217" t="s">
        <v>16</v>
      </c>
      <c r="H217" t="s">
        <v>19</v>
      </c>
      <c r="J217" t="s">
        <v>14</v>
      </c>
      <c r="M217" s="9" cm="1">
        <f t="array" ref="M217">INDEX('Support data'!$C$8:$E$8,1,MATCH(ShockMaster!$H217,'Support data'!$C$5:$E$5,0))*INDEX('Support data'!$C$6:$E$6,1,MATCH(ShockMaster!$H217,'Support data'!$C$5:$E$5,0))/INDEX('Support data'!$C$21:$E$23,MATCH($C217,'Support data'!$A$21:$A$23,0),MATCH(ShockMaster!$H217,'Support data'!$C$5:$E$5,0))/INDEX('Support data'!$C$16:$E$18,MATCH($C217,'Support data'!$A$16:$A$18,0),MATCH(ShockMaster!$H217,'Support data'!$C$5:$E$5,0))/1000/_xlfn._xlws.FILTER(Prices!$D$2:$D$109,(Prices!$A$2:$A$109=ShockMaster!$A217)*(Prices!$B$2:$B$109=ShockMaster!$B217)*(Prices!$C$2:$C$109=ShockMaster!$F217))*1000000</f>
        <v>0.1815244265432919</v>
      </c>
    </row>
    <row r="218" spans="1:13" x14ac:dyDescent="0.3">
      <c r="A218" t="s">
        <v>34</v>
      </c>
      <c r="B218" s="13">
        <v>2011</v>
      </c>
      <c r="C218" s="4" t="s">
        <v>44</v>
      </c>
      <c r="D218" t="str">
        <f t="shared" si="3"/>
        <v>EXIOHSUT - 2011 - Best</v>
      </c>
      <c r="E218" t="s">
        <v>2</v>
      </c>
      <c r="F218" t="s">
        <v>2</v>
      </c>
      <c r="G218" t="s">
        <v>15</v>
      </c>
      <c r="H218" t="s">
        <v>17</v>
      </c>
      <c r="J218" t="s">
        <v>14</v>
      </c>
      <c r="M218" s="9" cm="1">
        <f t="array" ref="M218">INDEX('Support data'!$C$8:$E$8,1,MATCH(ShockMaster!$H218,'Support data'!$C$5:$E$5,0))*INDEX('Support data'!$C$6:$E$6,1,MATCH(ShockMaster!$H218,'Support data'!$C$5:$E$5,0))/INDEX('Support data'!$C$21:$E$23,MATCH($C218,'Support data'!$A$21:$A$23,0),MATCH(ShockMaster!$H218,'Support data'!$C$5:$E$5,0))/INDEX('Support data'!$C$16:$E$18,MATCH($C218,'Support data'!$A$16:$A$18,0),MATCH(ShockMaster!$H218,'Support data'!$C$5:$E$5,0))/1000/_xlfn._xlws.FILTER(Prices!$D$2:$D$109,(Prices!$A$2:$A$109=ShockMaster!$A218)*(Prices!$B$2:$B$109=ShockMaster!$B218)*(Prices!$C$2:$C$109=ShockMaster!$F218))*1000000</f>
        <v>0.46618104744216043</v>
      </c>
    </row>
    <row r="219" spans="1:13" x14ac:dyDescent="0.3">
      <c r="A219" t="s">
        <v>34</v>
      </c>
      <c r="B219" s="13">
        <v>2011</v>
      </c>
      <c r="C219" s="4" t="s">
        <v>44</v>
      </c>
      <c r="D219" t="str">
        <f t="shared" si="3"/>
        <v>EXIOHSUT - 2011 - Best</v>
      </c>
      <c r="E219" t="s">
        <v>2</v>
      </c>
      <c r="F219" t="s">
        <v>2</v>
      </c>
      <c r="G219" t="s">
        <v>16</v>
      </c>
      <c r="H219" t="s">
        <v>18</v>
      </c>
      <c r="J219" t="s">
        <v>14</v>
      </c>
      <c r="M219" s="9" cm="1">
        <f t="array" ref="M219">INDEX('Support data'!$C$8:$E$8,1,MATCH(ShockMaster!$H219,'Support data'!$C$5:$E$5,0))*INDEX('Support data'!$C$6:$E$6,1,MATCH(ShockMaster!$H219,'Support data'!$C$5:$E$5,0))/INDEX('Support data'!$C$21:$E$23,MATCH($C219,'Support data'!$A$21:$A$23,0),MATCH(ShockMaster!$H219,'Support data'!$C$5:$E$5,0))/INDEX('Support data'!$C$16:$E$18,MATCH($C219,'Support data'!$A$16:$A$18,0),MATCH(ShockMaster!$H219,'Support data'!$C$5:$E$5,0))/1000/_xlfn._xlws.FILTER(Prices!$D$2:$D$109,(Prices!$A$2:$A$109=ShockMaster!$A219)*(Prices!$B$2:$B$109=ShockMaster!$B219)*(Prices!$C$2:$C$109=ShockMaster!$F219))*1000000</f>
        <v>9.4287881018513972E-2</v>
      </c>
    </row>
    <row r="220" spans="1:13" x14ac:dyDescent="0.3">
      <c r="A220" t="s">
        <v>34</v>
      </c>
      <c r="B220" s="13">
        <v>2011</v>
      </c>
      <c r="C220" s="4" t="s">
        <v>44</v>
      </c>
      <c r="D220" t="str">
        <f t="shared" si="3"/>
        <v>EXIOHSUT - 2011 - Best</v>
      </c>
      <c r="E220" t="s">
        <v>2</v>
      </c>
      <c r="F220" t="s">
        <v>2</v>
      </c>
      <c r="G220" t="s">
        <v>16</v>
      </c>
      <c r="H220" t="s">
        <v>19</v>
      </c>
      <c r="J220" t="s">
        <v>14</v>
      </c>
      <c r="M220" s="9" cm="1">
        <f t="array" ref="M220">INDEX('Support data'!$C$8:$E$8,1,MATCH(ShockMaster!$H220,'Support data'!$C$5:$E$5,0))*INDEX('Support data'!$C$6:$E$6,1,MATCH(ShockMaster!$H220,'Support data'!$C$5:$E$5,0))/INDEX('Support data'!$C$21:$E$23,MATCH($C220,'Support data'!$A$21:$A$23,0),MATCH(ShockMaster!$H220,'Support data'!$C$5:$E$5,0))/INDEX('Support data'!$C$16:$E$18,MATCH($C220,'Support data'!$A$16:$A$18,0),MATCH(ShockMaster!$H220,'Support data'!$C$5:$E$5,0))/1000/_xlfn._xlws.FILTER(Prices!$D$2:$D$109,(Prices!$A$2:$A$109=ShockMaster!$A220)*(Prices!$B$2:$B$109=ShockMaster!$B220)*(Prices!$C$2:$C$109=ShockMaster!$F220))*1000000</f>
        <v>0.18609871988386037</v>
      </c>
    </row>
    <row r="221" spans="1:13" x14ac:dyDescent="0.3">
      <c r="A221" t="s">
        <v>34</v>
      </c>
      <c r="B221" s="13">
        <v>2012</v>
      </c>
      <c r="C221" s="4" t="s">
        <v>44</v>
      </c>
      <c r="D221" t="str">
        <f t="shared" si="3"/>
        <v>EXIOHSUT - 2012 - Best</v>
      </c>
      <c r="E221" t="s">
        <v>2</v>
      </c>
      <c r="F221" t="s">
        <v>2</v>
      </c>
      <c r="G221" t="s">
        <v>15</v>
      </c>
      <c r="H221" t="s">
        <v>17</v>
      </c>
      <c r="J221" t="s">
        <v>14</v>
      </c>
      <c r="M221" s="9" cm="1">
        <f t="array" ref="M221">INDEX('Support data'!$C$8:$E$8,1,MATCH(ShockMaster!$H221,'Support data'!$C$5:$E$5,0))*INDEX('Support data'!$C$6:$E$6,1,MATCH(ShockMaster!$H221,'Support data'!$C$5:$E$5,0))/INDEX('Support data'!$C$21:$E$23,MATCH($C221,'Support data'!$A$21:$A$23,0),MATCH(ShockMaster!$H221,'Support data'!$C$5:$E$5,0))/INDEX('Support data'!$C$16:$E$18,MATCH($C221,'Support data'!$A$16:$A$18,0),MATCH(ShockMaster!$H221,'Support data'!$C$5:$E$5,0))/1000/_xlfn._xlws.FILTER(Prices!$D$2:$D$109,(Prices!$A$2:$A$109=ShockMaster!$A221)*(Prices!$B$2:$B$109=ShockMaster!$B221)*(Prices!$C$2:$C$109=ShockMaster!$F221))*1000000</f>
        <v>0.46618104744216043</v>
      </c>
    </row>
    <row r="222" spans="1:13" x14ac:dyDescent="0.3">
      <c r="A222" t="s">
        <v>34</v>
      </c>
      <c r="B222" s="13">
        <v>2012</v>
      </c>
      <c r="C222" s="4" t="s">
        <v>44</v>
      </c>
      <c r="D222" t="str">
        <f t="shared" si="3"/>
        <v>EXIOHSUT - 2012 - Best</v>
      </c>
      <c r="E222" t="s">
        <v>2</v>
      </c>
      <c r="F222" t="s">
        <v>2</v>
      </c>
      <c r="G222" t="s">
        <v>16</v>
      </c>
      <c r="H222" t="s">
        <v>18</v>
      </c>
      <c r="J222" t="s">
        <v>14</v>
      </c>
      <c r="M222" s="9" cm="1">
        <f t="array" ref="M222">INDEX('Support data'!$C$8:$E$8,1,MATCH(ShockMaster!$H222,'Support data'!$C$5:$E$5,0))*INDEX('Support data'!$C$6:$E$6,1,MATCH(ShockMaster!$H222,'Support data'!$C$5:$E$5,0))/INDEX('Support data'!$C$21:$E$23,MATCH($C222,'Support data'!$A$21:$A$23,0),MATCH(ShockMaster!$H222,'Support data'!$C$5:$E$5,0))/INDEX('Support data'!$C$16:$E$18,MATCH($C222,'Support data'!$A$16:$A$18,0),MATCH(ShockMaster!$H222,'Support data'!$C$5:$E$5,0))/1000/_xlfn._xlws.FILTER(Prices!$D$2:$D$109,(Prices!$A$2:$A$109=ShockMaster!$A222)*(Prices!$B$2:$B$109=ShockMaster!$B222)*(Prices!$C$2:$C$109=ShockMaster!$F222))*1000000</f>
        <v>9.4287881018513972E-2</v>
      </c>
    </row>
    <row r="223" spans="1:13" x14ac:dyDescent="0.3">
      <c r="A223" t="s">
        <v>34</v>
      </c>
      <c r="B223" s="13">
        <v>2012</v>
      </c>
      <c r="C223" s="4" t="s">
        <v>44</v>
      </c>
      <c r="D223" t="str">
        <f t="shared" si="3"/>
        <v>EXIOHSUT - 2012 - Best</v>
      </c>
      <c r="E223" t="s">
        <v>2</v>
      </c>
      <c r="F223" t="s">
        <v>2</v>
      </c>
      <c r="G223" t="s">
        <v>16</v>
      </c>
      <c r="H223" t="s">
        <v>19</v>
      </c>
      <c r="J223" t="s">
        <v>14</v>
      </c>
      <c r="M223" s="9" cm="1">
        <f t="array" ref="M223">INDEX('Support data'!$C$8:$E$8,1,MATCH(ShockMaster!$H223,'Support data'!$C$5:$E$5,0))*INDEX('Support data'!$C$6:$E$6,1,MATCH(ShockMaster!$H223,'Support data'!$C$5:$E$5,0))/INDEX('Support data'!$C$21:$E$23,MATCH($C223,'Support data'!$A$21:$A$23,0),MATCH(ShockMaster!$H223,'Support data'!$C$5:$E$5,0))/INDEX('Support data'!$C$16:$E$18,MATCH($C223,'Support data'!$A$16:$A$18,0),MATCH(ShockMaster!$H223,'Support data'!$C$5:$E$5,0))/1000/_xlfn._xlws.FILTER(Prices!$D$2:$D$109,(Prices!$A$2:$A$109=ShockMaster!$A223)*(Prices!$B$2:$B$109=ShockMaster!$B223)*(Prices!$C$2:$C$109=ShockMaster!$F223))*1000000</f>
        <v>0.18609871988386037</v>
      </c>
    </row>
    <row r="224" spans="1:13" x14ac:dyDescent="0.3">
      <c r="A224" t="s">
        <v>34</v>
      </c>
      <c r="B224" s="13">
        <v>2013</v>
      </c>
      <c r="C224" s="4" t="s">
        <v>44</v>
      </c>
      <c r="D224" t="str">
        <f t="shared" si="3"/>
        <v>EXIOHSUT - 2013 - Best</v>
      </c>
      <c r="E224" t="s">
        <v>2</v>
      </c>
      <c r="F224" t="s">
        <v>2</v>
      </c>
      <c r="G224" t="s">
        <v>15</v>
      </c>
      <c r="H224" t="s">
        <v>17</v>
      </c>
      <c r="J224" t="s">
        <v>14</v>
      </c>
      <c r="M224" s="9" cm="1">
        <f t="array" ref="M224">INDEX('Support data'!$C$8:$E$8,1,MATCH(ShockMaster!$H224,'Support data'!$C$5:$E$5,0))*INDEX('Support data'!$C$6:$E$6,1,MATCH(ShockMaster!$H224,'Support data'!$C$5:$E$5,0))/INDEX('Support data'!$C$21:$E$23,MATCH($C224,'Support data'!$A$21:$A$23,0),MATCH(ShockMaster!$H224,'Support data'!$C$5:$E$5,0))/INDEX('Support data'!$C$16:$E$18,MATCH($C224,'Support data'!$A$16:$A$18,0),MATCH(ShockMaster!$H224,'Support data'!$C$5:$E$5,0))/1000/_xlfn._xlws.FILTER(Prices!$D$2:$D$109,(Prices!$A$2:$A$109=ShockMaster!$A224)*(Prices!$B$2:$B$109=ShockMaster!$B224)*(Prices!$C$2:$C$109=ShockMaster!$F224))*1000000</f>
        <v>0.46618104744216043</v>
      </c>
    </row>
    <row r="225" spans="1:13" x14ac:dyDescent="0.3">
      <c r="A225" t="s">
        <v>34</v>
      </c>
      <c r="B225" s="13">
        <v>2013</v>
      </c>
      <c r="C225" s="4" t="s">
        <v>44</v>
      </c>
      <c r="D225" t="str">
        <f t="shared" si="3"/>
        <v>EXIOHSUT - 2013 - Best</v>
      </c>
      <c r="E225" t="s">
        <v>2</v>
      </c>
      <c r="F225" t="s">
        <v>2</v>
      </c>
      <c r="G225" t="s">
        <v>16</v>
      </c>
      <c r="H225" t="s">
        <v>18</v>
      </c>
      <c r="J225" t="s">
        <v>14</v>
      </c>
      <c r="M225" s="9" cm="1">
        <f t="array" ref="M225">INDEX('Support data'!$C$8:$E$8,1,MATCH(ShockMaster!$H225,'Support data'!$C$5:$E$5,0))*INDEX('Support data'!$C$6:$E$6,1,MATCH(ShockMaster!$H225,'Support data'!$C$5:$E$5,0))/INDEX('Support data'!$C$21:$E$23,MATCH($C225,'Support data'!$A$21:$A$23,0),MATCH(ShockMaster!$H225,'Support data'!$C$5:$E$5,0))/INDEX('Support data'!$C$16:$E$18,MATCH($C225,'Support data'!$A$16:$A$18,0),MATCH(ShockMaster!$H225,'Support data'!$C$5:$E$5,0))/1000/_xlfn._xlws.FILTER(Prices!$D$2:$D$109,(Prices!$A$2:$A$109=ShockMaster!$A225)*(Prices!$B$2:$B$109=ShockMaster!$B225)*(Prices!$C$2:$C$109=ShockMaster!$F225))*1000000</f>
        <v>9.4287881018513972E-2</v>
      </c>
    </row>
    <row r="226" spans="1:13" x14ac:dyDescent="0.3">
      <c r="A226" t="s">
        <v>34</v>
      </c>
      <c r="B226" s="13">
        <v>2013</v>
      </c>
      <c r="C226" s="4" t="s">
        <v>44</v>
      </c>
      <c r="D226" t="str">
        <f t="shared" si="3"/>
        <v>EXIOHSUT - 2013 - Best</v>
      </c>
      <c r="E226" t="s">
        <v>2</v>
      </c>
      <c r="F226" t="s">
        <v>2</v>
      </c>
      <c r="G226" t="s">
        <v>16</v>
      </c>
      <c r="H226" t="s">
        <v>19</v>
      </c>
      <c r="J226" t="s">
        <v>14</v>
      </c>
      <c r="M226" s="9" cm="1">
        <f t="array" ref="M226">INDEX('Support data'!$C$8:$E$8,1,MATCH(ShockMaster!$H226,'Support data'!$C$5:$E$5,0))*INDEX('Support data'!$C$6:$E$6,1,MATCH(ShockMaster!$H226,'Support data'!$C$5:$E$5,0))/INDEX('Support data'!$C$21:$E$23,MATCH($C226,'Support data'!$A$21:$A$23,0),MATCH(ShockMaster!$H226,'Support data'!$C$5:$E$5,0))/INDEX('Support data'!$C$16:$E$18,MATCH($C226,'Support data'!$A$16:$A$18,0),MATCH(ShockMaster!$H226,'Support data'!$C$5:$E$5,0))/1000/_xlfn._xlws.FILTER(Prices!$D$2:$D$109,(Prices!$A$2:$A$109=ShockMaster!$A226)*(Prices!$B$2:$B$109=ShockMaster!$B226)*(Prices!$C$2:$C$109=ShockMaster!$F226))*1000000</f>
        <v>0.18609871988386037</v>
      </c>
    </row>
    <row r="227" spans="1:13" x14ac:dyDescent="0.3">
      <c r="A227" t="s">
        <v>34</v>
      </c>
      <c r="B227" s="13">
        <v>2014</v>
      </c>
      <c r="C227" s="4" t="s">
        <v>44</v>
      </c>
      <c r="D227" t="str">
        <f t="shared" si="3"/>
        <v>EXIOHSUT - 2014 - Best</v>
      </c>
      <c r="E227" t="s">
        <v>2</v>
      </c>
      <c r="F227" t="s">
        <v>2</v>
      </c>
      <c r="G227" t="s">
        <v>15</v>
      </c>
      <c r="H227" t="s">
        <v>17</v>
      </c>
      <c r="J227" t="s">
        <v>14</v>
      </c>
      <c r="M227" s="9" cm="1">
        <f t="array" ref="M227">INDEX('Support data'!$C$8:$E$8,1,MATCH(ShockMaster!$H227,'Support data'!$C$5:$E$5,0))*INDEX('Support data'!$C$6:$E$6,1,MATCH(ShockMaster!$H227,'Support data'!$C$5:$E$5,0))/INDEX('Support data'!$C$21:$E$23,MATCH($C227,'Support data'!$A$21:$A$23,0),MATCH(ShockMaster!$H227,'Support data'!$C$5:$E$5,0))/INDEX('Support data'!$C$16:$E$18,MATCH($C227,'Support data'!$A$16:$A$18,0),MATCH(ShockMaster!$H227,'Support data'!$C$5:$E$5,0))/1000/_xlfn._xlws.FILTER(Prices!$D$2:$D$109,(Prices!$A$2:$A$109=ShockMaster!$A227)*(Prices!$B$2:$B$109=ShockMaster!$B227)*(Prices!$C$2:$C$109=ShockMaster!$F227))*1000000</f>
        <v>0.46618104744216043</v>
      </c>
    </row>
    <row r="228" spans="1:13" x14ac:dyDescent="0.3">
      <c r="A228" t="s">
        <v>34</v>
      </c>
      <c r="B228" s="13">
        <v>2014</v>
      </c>
      <c r="C228" s="4" t="s">
        <v>44</v>
      </c>
      <c r="D228" t="str">
        <f t="shared" si="3"/>
        <v>EXIOHSUT - 2014 - Best</v>
      </c>
      <c r="E228" t="s">
        <v>2</v>
      </c>
      <c r="F228" t="s">
        <v>2</v>
      </c>
      <c r="G228" t="s">
        <v>16</v>
      </c>
      <c r="H228" t="s">
        <v>18</v>
      </c>
      <c r="J228" t="s">
        <v>14</v>
      </c>
      <c r="M228" s="9" cm="1">
        <f t="array" ref="M228">INDEX('Support data'!$C$8:$E$8,1,MATCH(ShockMaster!$H228,'Support data'!$C$5:$E$5,0))*INDEX('Support data'!$C$6:$E$6,1,MATCH(ShockMaster!$H228,'Support data'!$C$5:$E$5,0))/INDEX('Support data'!$C$21:$E$23,MATCH($C228,'Support data'!$A$21:$A$23,0),MATCH(ShockMaster!$H228,'Support data'!$C$5:$E$5,0))/INDEX('Support data'!$C$16:$E$18,MATCH($C228,'Support data'!$A$16:$A$18,0),MATCH(ShockMaster!$H228,'Support data'!$C$5:$E$5,0))/1000/_xlfn._xlws.FILTER(Prices!$D$2:$D$109,(Prices!$A$2:$A$109=ShockMaster!$A228)*(Prices!$B$2:$B$109=ShockMaster!$B228)*(Prices!$C$2:$C$109=ShockMaster!$F228))*1000000</f>
        <v>9.4287881018513972E-2</v>
      </c>
    </row>
    <row r="229" spans="1:13" x14ac:dyDescent="0.3">
      <c r="A229" t="s">
        <v>34</v>
      </c>
      <c r="B229" s="13">
        <v>2014</v>
      </c>
      <c r="C229" s="4" t="s">
        <v>44</v>
      </c>
      <c r="D229" t="str">
        <f t="shared" si="3"/>
        <v>EXIOHSUT - 2014 - Best</v>
      </c>
      <c r="E229" t="s">
        <v>2</v>
      </c>
      <c r="F229" t="s">
        <v>2</v>
      </c>
      <c r="G229" t="s">
        <v>16</v>
      </c>
      <c r="H229" t="s">
        <v>19</v>
      </c>
      <c r="J229" t="s">
        <v>14</v>
      </c>
      <c r="M229" s="9" cm="1">
        <f t="array" ref="M229">INDEX('Support data'!$C$8:$E$8,1,MATCH(ShockMaster!$H229,'Support data'!$C$5:$E$5,0))*INDEX('Support data'!$C$6:$E$6,1,MATCH(ShockMaster!$H229,'Support data'!$C$5:$E$5,0))/INDEX('Support data'!$C$21:$E$23,MATCH($C229,'Support data'!$A$21:$A$23,0),MATCH(ShockMaster!$H229,'Support data'!$C$5:$E$5,0))/INDEX('Support data'!$C$16:$E$18,MATCH($C229,'Support data'!$A$16:$A$18,0),MATCH(ShockMaster!$H229,'Support data'!$C$5:$E$5,0))/1000/_xlfn._xlws.FILTER(Prices!$D$2:$D$109,(Prices!$A$2:$A$109=ShockMaster!$A229)*(Prices!$B$2:$B$109=ShockMaster!$B229)*(Prices!$C$2:$C$109=ShockMaster!$F229))*1000000</f>
        <v>0.18609871988386037</v>
      </c>
    </row>
    <row r="230" spans="1:13" x14ac:dyDescent="0.3">
      <c r="A230" t="s">
        <v>34</v>
      </c>
      <c r="B230" s="13">
        <v>2015</v>
      </c>
      <c r="C230" s="4" t="s">
        <v>44</v>
      </c>
      <c r="D230" t="str">
        <f t="shared" si="3"/>
        <v>EXIOHSUT - 2015 - Best</v>
      </c>
      <c r="E230" t="s">
        <v>2</v>
      </c>
      <c r="F230" t="s">
        <v>2</v>
      </c>
      <c r="G230" t="s">
        <v>15</v>
      </c>
      <c r="H230" t="s">
        <v>17</v>
      </c>
      <c r="J230" t="s">
        <v>14</v>
      </c>
      <c r="M230" s="9" cm="1">
        <f t="array" ref="M230">INDEX('Support data'!$C$8:$E$8,1,MATCH(ShockMaster!$H230,'Support data'!$C$5:$E$5,0))*INDEX('Support data'!$C$6:$E$6,1,MATCH(ShockMaster!$H230,'Support data'!$C$5:$E$5,0))/INDEX('Support data'!$C$21:$E$23,MATCH($C230,'Support data'!$A$21:$A$23,0),MATCH(ShockMaster!$H230,'Support data'!$C$5:$E$5,0))/INDEX('Support data'!$C$16:$E$18,MATCH($C230,'Support data'!$A$16:$A$18,0),MATCH(ShockMaster!$H230,'Support data'!$C$5:$E$5,0))/1000/_xlfn._xlws.FILTER(Prices!$D$2:$D$109,(Prices!$A$2:$A$109=ShockMaster!$A230)*(Prices!$B$2:$B$109=ShockMaster!$B230)*(Prices!$C$2:$C$109=ShockMaster!$F230))*1000000</f>
        <v>0.46618104744216043</v>
      </c>
    </row>
    <row r="231" spans="1:13" x14ac:dyDescent="0.3">
      <c r="A231" t="s">
        <v>34</v>
      </c>
      <c r="B231" s="13">
        <v>2015</v>
      </c>
      <c r="C231" s="4" t="s">
        <v>44</v>
      </c>
      <c r="D231" t="str">
        <f t="shared" si="3"/>
        <v>EXIOHSUT - 2015 - Best</v>
      </c>
      <c r="E231" t="s">
        <v>2</v>
      </c>
      <c r="F231" t="s">
        <v>2</v>
      </c>
      <c r="G231" t="s">
        <v>16</v>
      </c>
      <c r="H231" t="s">
        <v>18</v>
      </c>
      <c r="J231" t="s">
        <v>14</v>
      </c>
      <c r="M231" s="9" cm="1">
        <f t="array" ref="M231">INDEX('Support data'!$C$8:$E$8,1,MATCH(ShockMaster!$H231,'Support data'!$C$5:$E$5,0))*INDEX('Support data'!$C$6:$E$6,1,MATCH(ShockMaster!$H231,'Support data'!$C$5:$E$5,0))/INDEX('Support data'!$C$21:$E$23,MATCH($C231,'Support data'!$A$21:$A$23,0),MATCH(ShockMaster!$H231,'Support data'!$C$5:$E$5,0))/INDEX('Support data'!$C$16:$E$18,MATCH($C231,'Support data'!$A$16:$A$18,0),MATCH(ShockMaster!$H231,'Support data'!$C$5:$E$5,0))/1000/_xlfn._xlws.FILTER(Prices!$D$2:$D$109,(Prices!$A$2:$A$109=ShockMaster!$A231)*(Prices!$B$2:$B$109=ShockMaster!$B231)*(Prices!$C$2:$C$109=ShockMaster!$F231))*1000000</f>
        <v>9.4287881018513972E-2</v>
      </c>
    </row>
    <row r="232" spans="1:13" x14ac:dyDescent="0.3">
      <c r="A232" t="s">
        <v>34</v>
      </c>
      <c r="B232" s="13">
        <v>2015</v>
      </c>
      <c r="C232" s="4" t="s">
        <v>44</v>
      </c>
      <c r="D232" t="str">
        <f t="shared" si="3"/>
        <v>EXIOHSUT - 2015 - Best</v>
      </c>
      <c r="E232" t="s">
        <v>2</v>
      </c>
      <c r="F232" t="s">
        <v>2</v>
      </c>
      <c r="G232" t="s">
        <v>16</v>
      </c>
      <c r="H232" t="s">
        <v>19</v>
      </c>
      <c r="J232" t="s">
        <v>14</v>
      </c>
      <c r="M232" s="9" cm="1">
        <f t="array" ref="M232">INDEX('Support data'!$C$8:$E$8,1,MATCH(ShockMaster!$H232,'Support data'!$C$5:$E$5,0))*INDEX('Support data'!$C$6:$E$6,1,MATCH(ShockMaster!$H232,'Support data'!$C$5:$E$5,0))/INDEX('Support data'!$C$21:$E$23,MATCH($C232,'Support data'!$A$21:$A$23,0),MATCH(ShockMaster!$H232,'Support data'!$C$5:$E$5,0))/INDEX('Support data'!$C$16:$E$18,MATCH($C232,'Support data'!$A$16:$A$18,0),MATCH(ShockMaster!$H232,'Support data'!$C$5:$E$5,0))/1000/_xlfn._xlws.FILTER(Prices!$D$2:$D$109,(Prices!$A$2:$A$109=ShockMaster!$A232)*(Prices!$B$2:$B$109=ShockMaster!$B232)*(Prices!$C$2:$C$109=ShockMaster!$F232))*1000000</f>
        <v>0.18609871988386037</v>
      </c>
    </row>
    <row r="233" spans="1:13" x14ac:dyDescent="0.3">
      <c r="A233" t="s">
        <v>34</v>
      </c>
      <c r="B233" s="13">
        <v>2016</v>
      </c>
      <c r="C233" s="4" t="s">
        <v>44</v>
      </c>
      <c r="D233" t="str">
        <f t="shared" si="3"/>
        <v>EXIOHSUT - 2016 - Best</v>
      </c>
      <c r="E233" t="s">
        <v>2</v>
      </c>
      <c r="F233" t="s">
        <v>2</v>
      </c>
      <c r="G233" t="s">
        <v>15</v>
      </c>
      <c r="H233" t="s">
        <v>17</v>
      </c>
      <c r="J233" t="s">
        <v>14</v>
      </c>
      <c r="M233" s="9" cm="1">
        <f t="array" ref="M233">INDEX('Support data'!$C$8:$E$8,1,MATCH(ShockMaster!$H233,'Support data'!$C$5:$E$5,0))*INDEX('Support data'!$C$6:$E$6,1,MATCH(ShockMaster!$H233,'Support data'!$C$5:$E$5,0))/INDEX('Support data'!$C$21:$E$23,MATCH($C233,'Support data'!$A$21:$A$23,0),MATCH(ShockMaster!$H233,'Support data'!$C$5:$E$5,0))/INDEX('Support data'!$C$16:$E$18,MATCH($C233,'Support data'!$A$16:$A$18,0),MATCH(ShockMaster!$H233,'Support data'!$C$5:$E$5,0))/1000/_xlfn._xlws.FILTER(Prices!$D$2:$D$109,(Prices!$A$2:$A$109=ShockMaster!$A233)*(Prices!$B$2:$B$109=ShockMaster!$B233)*(Prices!$C$2:$C$109=ShockMaster!$F233))*1000000</f>
        <v>0.46618104744216043</v>
      </c>
    </row>
    <row r="234" spans="1:13" x14ac:dyDescent="0.3">
      <c r="A234" t="s">
        <v>34</v>
      </c>
      <c r="B234" s="13">
        <v>2016</v>
      </c>
      <c r="C234" s="4" t="s">
        <v>44</v>
      </c>
      <c r="D234" t="str">
        <f t="shared" si="3"/>
        <v>EXIOHSUT - 2016 - Best</v>
      </c>
      <c r="E234" t="s">
        <v>2</v>
      </c>
      <c r="F234" t="s">
        <v>2</v>
      </c>
      <c r="G234" t="s">
        <v>16</v>
      </c>
      <c r="H234" t="s">
        <v>18</v>
      </c>
      <c r="J234" t="s">
        <v>14</v>
      </c>
      <c r="M234" s="9" cm="1">
        <f t="array" ref="M234">INDEX('Support data'!$C$8:$E$8,1,MATCH(ShockMaster!$H234,'Support data'!$C$5:$E$5,0))*INDEX('Support data'!$C$6:$E$6,1,MATCH(ShockMaster!$H234,'Support data'!$C$5:$E$5,0))/INDEX('Support data'!$C$21:$E$23,MATCH($C234,'Support data'!$A$21:$A$23,0),MATCH(ShockMaster!$H234,'Support data'!$C$5:$E$5,0))/INDEX('Support data'!$C$16:$E$18,MATCH($C234,'Support data'!$A$16:$A$18,0),MATCH(ShockMaster!$H234,'Support data'!$C$5:$E$5,0))/1000/_xlfn._xlws.FILTER(Prices!$D$2:$D$109,(Prices!$A$2:$A$109=ShockMaster!$A234)*(Prices!$B$2:$B$109=ShockMaster!$B234)*(Prices!$C$2:$C$109=ShockMaster!$F234))*1000000</f>
        <v>9.4287881018513972E-2</v>
      </c>
    </row>
    <row r="235" spans="1:13" x14ac:dyDescent="0.3">
      <c r="A235" t="s">
        <v>34</v>
      </c>
      <c r="B235" s="13">
        <v>2016</v>
      </c>
      <c r="C235" s="4" t="s">
        <v>44</v>
      </c>
      <c r="D235" t="str">
        <f t="shared" si="3"/>
        <v>EXIOHSUT - 2016 - Best</v>
      </c>
      <c r="E235" t="s">
        <v>2</v>
      </c>
      <c r="F235" t="s">
        <v>2</v>
      </c>
      <c r="G235" t="s">
        <v>16</v>
      </c>
      <c r="H235" t="s">
        <v>19</v>
      </c>
      <c r="J235" t="s">
        <v>14</v>
      </c>
      <c r="M235" s="9" cm="1">
        <f t="array" ref="M235">INDEX('Support data'!$C$8:$E$8,1,MATCH(ShockMaster!$H235,'Support data'!$C$5:$E$5,0))*INDEX('Support data'!$C$6:$E$6,1,MATCH(ShockMaster!$H235,'Support data'!$C$5:$E$5,0))/INDEX('Support data'!$C$21:$E$23,MATCH($C235,'Support data'!$A$21:$A$23,0),MATCH(ShockMaster!$H235,'Support data'!$C$5:$E$5,0))/INDEX('Support data'!$C$16:$E$18,MATCH($C235,'Support data'!$A$16:$A$18,0),MATCH(ShockMaster!$H235,'Support data'!$C$5:$E$5,0))/1000/_xlfn._xlws.FILTER(Prices!$D$2:$D$109,(Prices!$A$2:$A$109=ShockMaster!$A235)*(Prices!$B$2:$B$109=ShockMaster!$B235)*(Prices!$C$2:$C$109=ShockMaster!$F235))*1000000</f>
        <v>0.18609871988386037</v>
      </c>
    </row>
    <row r="236" spans="1:13" x14ac:dyDescent="0.3">
      <c r="A236" t="s">
        <v>34</v>
      </c>
      <c r="B236" s="13">
        <v>2017</v>
      </c>
      <c r="C236" s="4" t="s">
        <v>44</v>
      </c>
      <c r="D236" t="str">
        <f t="shared" si="3"/>
        <v>EXIOHSUT - 2017 - Best</v>
      </c>
      <c r="E236" t="s">
        <v>2</v>
      </c>
      <c r="F236" t="s">
        <v>2</v>
      </c>
      <c r="G236" t="s">
        <v>15</v>
      </c>
      <c r="H236" t="s">
        <v>17</v>
      </c>
      <c r="J236" t="s">
        <v>14</v>
      </c>
      <c r="M236" s="9" cm="1">
        <f t="array" ref="M236">INDEX('Support data'!$C$8:$E$8,1,MATCH(ShockMaster!$H236,'Support data'!$C$5:$E$5,0))*INDEX('Support data'!$C$6:$E$6,1,MATCH(ShockMaster!$H236,'Support data'!$C$5:$E$5,0))/INDEX('Support data'!$C$21:$E$23,MATCH($C236,'Support data'!$A$21:$A$23,0),MATCH(ShockMaster!$H236,'Support data'!$C$5:$E$5,0))/INDEX('Support data'!$C$16:$E$18,MATCH($C236,'Support data'!$A$16:$A$18,0),MATCH(ShockMaster!$H236,'Support data'!$C$5:$E$5,0))/1000/_xlfn._xlws.FILTER(Prices!$D$2:$D$109,(Prices!$A$2:$A$109=ShockMaster!$A236)*(Prices!$B$2:$B$109=ShockMaster!$B236)*(Prices!$C$2:$C$109=ShockMaster!$F236))*1000000</f>
        <v>0.46618104744216043</v>
      </c>
    </row>
    <row r="237" spans="1:13" x14ac:dyDescent="0.3">
      <c r="A237" t="s">
        <v>34</v>
      </c>
      <c r="B237" s="13">
        <v>2017</v>
      </c>
      <c r="C237" s="4" t="s">
        <v>44</v>
      </c>
      <c r="D237" t="str">
        <f t="shared" si="3"/>
        <v>EXIOHSUT - 2017 - Best</v>
      </c>
      <c r="E237" t="s">
        <v>2</v>
      </c>
      <c r="F237" t="s">
        <v>2</v>
      </c>
      <c r="G237" t="s">
        <v>16</v>
      </c>
      <c r="H237" t="s">
        <v>18</v>
      </c>
      <c r="J237" t="s">
        <v>14</v>
      </c>
      <c r="M237" s="9" cm="1">
        <f t="array" ref="M237">INDEX('Support data'!$C$8:$E$8,1,MATCH(ShockMaster!$H237,'Support data'!$C$5:$E$5,0))*INDEX('Support data'!$C$6:$E$6,1,MATCH(ShockMaster!$H237,'Support data'!$C$5:$E$5,0))/INDEX('Support data'!$C$21:$E$23,MATCH($C237,'Support data'!$A$21:$A$23,0),MATCH(ShockMaster!$H237,'Support data'!$C$5:$E$5,0))/INDEX('Support data'!$C$16:$E$18,MATCH($C237,'Support data'!$A$16:$A$18,0),MATCH(ShockMaster!$H237,'Support data'!$C$5:$E$5,0))/1000/_xlfn._xlws.FILTER(Prices!$D$2:$D$109,(Prices!$A$2:$A$109=ShockMaster!$A237)*(Prices!$B$2:$B$109=ShockMaster!$B237)*(Prices!$C$2:$C$109=ShockMaster!$F237))*1000000</f>
        <v>9.4287881018513972E-2</v>
      </c>
    </row>
    <row r="238" spans="1:13" x14ac:dyDescent="0.3">
      <c r="A238" t="s">
        <v>34</v>
      </c>
      <c r="B238" s="13">
        <v>2017</v>
      </c>
      <c r="C238" s="4" t="s">
        <v>44</v>
      </c>
      <c r="D238" t="str">
        <f t="shared" si="3"/>
        <v>EXIOHSUT - 2017 - Best</v>
      </c>
      <c r="E238" t="s">
        <v>2</v>
      </c>
      <c r="F238" t="s">
        <v>2</v>
      </c>
      <c r="G238" t="s">
        <v>16</v>
      </c>
      <c r="H238" t="s">
        <v>19</v>
      </c>
      <c r="J238" t="s">
        <v>14</v>
      </c>
      <c r="M238" s="9" cm="1">
        <f t="array" ref="M238">INDEX('Support data'!$C$8:$E$8,1,MATCH(ShockMaster!$H238,'Support data'!$C$5:$E$5,0))*INDEX('Support data'!$C$6:$E$6,1,MATCH(ShockMaster!$H238,'Support data'!$C$5:$E$5,0))/INDEX('Support data'!$C$21:$E$23,MATCH($C238,'Support data'!$A$21:$A$23,0),MATCH(ShockMaster!$H238,'Support data'!$C$5:$E$5,0))/INDEX('Support data'!$C$16:$E$18,MATCH($C238,'Support data'!$A$16:$A$18,0),MATCH(ShockMaster!$H238,'Support data'!$C$5:$E$5,0))/1000/_xlfn._xlws.FILTER(Prices!$D$2:$D$109,(Prices!$A$2:$A$109=ShockMaster!$A238)*(Prices!$B$2:$B$109=ShockMaster!$B238)*(Prices!$C$2:$C$109=ShockMaster!$F238))*1000000</f>
        <v>0.18609871988386037</v>
      </c>
    </row>
    <row r="239" spans="1:13" x14ac:dyDescent="0.3">
      <c r="A239" t="s">
        <v>34</v>
      </c>
      <c r="B239" s="13">
        <v>2018</v>
      </c>
      <c r="C239" s="4" t="s">
        <v>44</v>
      </c>
      <c r="D239" t="str">
        <f t="shared" si="3"/>
        <v>EXIOHSUT - 2018 - Best</v>
      </c>
      <c r="E239" t="s">
        <v>2</v>
      </c>
      <c r="F239" t="s">
        <v>2</v>
      </c>
      <c r="G239" t="s">
        <v>15</v>
      </c>
      <c r="H239" t="s">
        <v>17</v>
      </c>
      <c r="J239" t="s">
        <v>14</v>
      </c>
      <c r="M239" s="9" cm="1">
        <f t="array" ref="M239">INDEX('Support data'!$C$8:$E$8,1,MATCH(ShockMaster!$H239,'Support data'!$C$5:$E$5,0))*INDEX('Support data'!$C$6:$E$6,1,MATCH(ShockMaster!$H239,'Support data'!$C$5:$E$5,0))/INDEX('Support data'!$C$21:$E$23,MATCH($C239,'Support data'!$A$21:$A$23,0),MATCH(ShockMaster!$H239,'Support data'!$C$5:$E$5,0))/INDEX('Support data'!$C$16:$E$18,MATCH($C239,'Support data'!$A$16:$A$18,0),MATCH(ShockMaster!$H239,'Support data'!$C$5:$E$5,0))/1000/_xlfn._xlws.FILTER(Prices!$D$2:$D$109,(Prices!$A$2:$A$109=ShockMaster!$A239)*(Prices!$B$2:$B$109=ShockMaster!$B239)*(Prices!$C$2:$C$109=ShockMaster!$F239))*1000000</f>
        <v>0.46618104744216043</v>
      </c>
    </row>
    <row r="240" spans="1:13" x14ac:dyDescent="0.3">
      <c r="A240" t="s">
        <v>34</v>
      </c>
      <c r="B240" s="13">
        <v>2018</v>
      </c>
      <c r="C240" s="4" t="s">
        <v>44</v>
      </c>
      <c r="D240" t="str">
        <f t="shared" si="3"/>
        <v>EXIOHSUT - 2018 - Best</v>
      </c>
      <c r="E240" t="s">
        <v>2</v>
      </c>
      <c r="F240" t="s">
        <v>2</v>
      </c>
      <c r="G240" t="s">
        <v>16</v>
      </c>
      <c r="H240" t="s">
        <v>18</v>
      </c>
      <c r="J240" t="s">
        <v>14</v>
      </c>
      <c r="M240" s="9" cm="1">
        <f t="array" ref="M240">INDEX('Support data'!$C$8:$E$8,1,MATCH(ShockMaster!$H240,'Support data'!$C$5:$E$5,0))*INDEX('Support data'!$C$6:$E$6,1,MATCH(ShockMaster!$H240,'Support data'!$C$5:$E$5,0))/INDEX('Support data'!$C$21:$E$23,MATCH($C240,'Support data'!$A$21:$A$23,0),MATCH(ShockMaster!$H240,'Support data'!$C$5:$E$5,0))/INDEX('Support data'!$C$16:$E$18,MATCH($C240,'Support data'!$A$16:$A$18,0),MATCH(ShockMaster!$H240,'Support data'!$C$5:$E$5,0))/1000/_xlfn._xlws.FILTER(Prices!$D$2:$D$109,(Prices!$A$2:$A$109=ShockMaster!$A240)*(Prices!$B$2:$B$109=ShockMaster!$B240)*(Prices!$C$2:$C$109=ShockMaster!$F240))*1000000</f>
        <v>9.4287881018513972E-2</v>
      </c>
    </row>
    <row r="241" spans="1:13" x14ac:dyDescent="0.3">
      <c r="A241" t="s">
        <v>34</v>
      </c>
      <c r="B241" s="13">
        <v>2018</v>
      </c>
      <c r="C241" s="4" t="s">
        <v>44</v>
      </c>
      <c r="D241" t="str">
        <f t="shared" si="3"/>
        <v>EXIOHSUT - 2018 - Best</v>
      </c>
      <c r="E241" t="s">
        <v>2</v>
      </c>
      <c r="F241" t="s">
        <v>2</v>
      </c>
      <c r="G241" t="s">
        <v>16</v>
      </c>
      <c r="H241" t="s">
        <v>19</v>
      </c>
      <c r="J241" t="s">
        <v>14</v>
      </c>
      <c r="M241" s="9" cm="1">
        <f t="array" ref="M241">INDEX('Support data'!$C$8:$E$8,1,MATCH(ShockMaster!$H241,'Support data'!$C$5:$E$5,0))*INDEX('Support data'!$C$6:$E$6,1,MATCH(ShockMaster!$H241,'Support data'!$C$5:$E$5,0))/INDEX('Support data'!$C$21:$E$23,MATCH($C241,'Support data'!$A$21:$A$23,0),MATCH(ShockMaster!$H241,'Support data'!$C$5:$E$5,0))/INDEX('Support data'!$C$16:$E$18,MATCH($C241,'Support data'!$A$16:$A$18,0),MATCH(ShockMaster!$H241,'Support data'!$C$5:$E$5,0))/1000/_xlfn._xlws.FILTER(Prices!$D$2:$D$109,(Prices!$A$2:$A$109=ShockMaster!$A241)*(Prices!$B$2:$B$109=ShockMaster!$B241)*(Prices!$C$2:$C$109=ShockMaster!$F241))*1000000</f>
        <v>0.18609871988386037</v>
      </c>
    </row>
    <row r="242" spans="1:13" x14ac:dyDescent="0.3">
      <c r="A242" t="s">
        <v>34</v>
      </c>
      <c r="B242" s="13">
        <v>2019</v>
      </c>
      <c r="C242" s="4" t="s">
        <v>44</v>
      </c>
      <c r="D242" t="str">
        <f t="shared" si="3"/>
        <v>EXIOHSUT - 2019 - Best</v>
      </c>
      <c r="E242" t="s">
        <v>2</v>
      </c>
      <c r="F242" t="s">
        <v>2</v>
      </c>
      <c r="G242" t="s">
        <v>15</v>
      </c>
      <c r="H242" t="s">
        <v>17</v>
      </c>
      <c r="J242" t="s">
        <v>14</v>
      </c>
      <c r="M242" s="9" cm="1">
        <f t="array" ref="M242">INDEX('Support data'!$C$8:$E$8,1,MATCH(ShockMaster!$H242,'Support data'!$C$5:$E$5,0))*INDEX('Support data'!$C$6:$E$6,1,MATCH(ShockMaster!$H242,'Support data'!$C$5:$E$5,0))/INDEX('Support data'!$C$21:$E$23,MATCH($C242,'Support data'!$A$21:$A$23,0),MATCH(ShockMaster!$H242,'Support data'!$C$5:$E$5,0))/INDEX('Support data'!$C$16:$E$18,MATCH($C242,'Support data'!$A$16:$A$18,0),MATCH(ShockMaster!$H242,'Support data'!$C$5:$E$5,0))/1000/_xlfn._xlws.FILTER(Prices!$D$2:$D$109,(Prices!$A$2:$A$109=ShockMaster!$A242)*(Prices!$B$2:$B$109=ShockMaster!$B242)*(Prices!$C$2:$C$109=ShockMaster!$F242))*1000000</f>
        <v>0.46618104744216043</v>
      </c>
    </row>
    <row r="243" spans="1:13" x14ac:dyDescent="0.3">
      <c r="A243" t="s">
        <v>34</v>
      </c>
      <c r="B243" s="13">
        <v>2019</v>
      </c>
      <c r="C243" s="4" t="s">
        <v>44</v>
      </c>
      <c r="D243" t="str">
        <f t="shared" si="3"/>
        <v>EXIOHSUT - 2019 - Best</v>
      </c>
      <c r="E243" t="s">
        <v>2</v>
      </c>
      <c r="F243" t="s">
        <v>2</v>
      </c>
      <c r="G243" t="s">
        <v>16</v>
      </c>
      <c r="H243" t="s">
        <v>18</v>
      </c>
      <c r="J243" t="s">
        <v>14</v>
      </c>
      <c r="M243" s="9" cm="1">
        <f t="array" ref="M243">INDEX('Support data'!$C$8:$E$8,1,MATCH(ShockMaster!$H243,'Support data'!$C$5:$E$5,0))*INDEX('Support data'!$C$6:$E$6,1,MATCH(ShockMaster!$H243,'Support data'!$C$5:$E$5,0))/INDEX('Support data'!$C$21:$E$23,MATCH($C243,'Support data'!$A$21:$A$23,0),MATCH(ShockMaster!$H243,'Support data'!$C$5:$E$5,0))/INDEX('Support data'!$C$16:$E$18,MATCH($C243,'Support data'!$A$16:$A$18,0),MATCH(ShockMaster!$H243,'Support data'!$C$5:$E$5,0))/1000/_xlfn._xlws.FILTER(Prices!$D$2:$D$109,(Prices!$A$2:$A$109=ShockMaster!$A243)*(Prices!$B$2:$B$109=ShockMaster!$B243)*(Prices!$C$2:$C$109=ShockMaster!$F243))*1000000</f>
        <v>9.4287881018513972E-2</v>
      </c>
    </row>
    <row r="244" spans="1:13" x14ac:dyDescent="0.3">
      <c r="A244" t="s">
        <v>34</v>
      </c>
      <c r="B244" s="13">
        <v>2019</v>
      </c>
      <c r="C244" s="4" t="s">
        <v>44</v>
      </c>
      <c r="D244" t="str">
        <f t="shared" si="3"/>
        <v>EXIOHSUT - 2019 - Best</v>
      </c>
      <c r="E244" t="s">
        <v>2</v>
      </c>
      <c r="F244" t="s">
        <v>2</v>
      </c>
      <c r="G244" t="s">
        <v>16</v>
      </c>
      <c r="H244" t="s">
        <v>19</v>
      </c>
      <c r="J244" t="s">
        <v>14</v>
      </c>
      <c r="M244" s="9" cm="1">
        <f t="array" ref="M244">INDEX('Support data'!$C$8:$E$8,1,MATCH(ShockMaster!$H244,'Support data'!$C$5:$E$5,0))*INDEX('Support data'!$C$6:$E$6,1,MATCH(ShockMaster!$H244,'Support data'!$C$5:$E$5,0))/INDEX('Support data'!$C$21:$E$23,MATCH($C244,'Support data'!$A$21:$A$23,0),MATCH(ShockMaster!$H244,'Support data'!$C$5:$E$5,0))/INDEX('Support data'!$C$16:$E$18,MATCH($C244,'Support data'!$A$16:$A$18,0),MATCH(ShockMaster!$H244,'Support data'!$C$5:$E$5,0))/1000/_xlfn._xlws.FILTER(Prices!$D$2:$D$109,(Prices!$A$2:$A$109=ShockMaster!$A244)*(Prices!$B$2:$B$109=ShockMaster!$B244)*(Prices!$C$2:$C$109=ShockMaster!$F244))*1000000</f>
        <v>0.18609871988386037</v>
      </c>
    </row>
    <row r="245" spans="1:13" x14ac:dyDescent="0.3">
      <c r="A245" t="s">
        <v>20</v>
      </c>
      <c r="B245" s="13">
        <v>2011</v>
      </c>
      <c r="C245" s="4" t="s">
        <v>43</v>
      </c>
      <c r="D245" t="str">
        <f t="shared" si="3"/>
        <v>Constant - 2011 - Worst</v>
      </c>
      <c r="F245" t="s">
        <v>2</v>
      </c>
      <c r="G245" t="s">
        <v>15</v>
      </c>
      <c r="I245" t="s">
        <v>30</v>
      </c>
      <c r="J245" t="s">
        <v>35</v>
      </c>
      <c r="M245" s="9" cm="1">
        <f t="array" ref="M245">IF(INDEX('Support data'!$C$2:$D$2,1,MATCH(ShockMaster!$G245,'Support data'!$C$1:$D$1,0))-IF($G245="Production of electricity by solar photovoltaic",_xlfn._xlws.FILTER($M$2:$M$82,($A$2:$A$82=$A245)*($B$2:$B$82=$B245)*($F$2:$F$82=$F245)*($H$2:$H$82="Photovoltaic plants")),_xlfn._xlws.FILTER($M$2:$M$82,($A$2:$A$82=$A245)*($B$2:$B$82=$B245)*($F$2:$F$82=$F245)*($H$2:$H$82="Onshore wind plants"))+_xlfn._xlws.FILTER($M$2:$M$82,($A$2:$A$82=$A245)*($B$2:$B$82=$B245)*($F$2:$F$82=$F245)*($H$2:$H$82="Offshore wind plants")))&lt;0,0,INDEX('Support data'!$C$2:$D$2,1,MATCH(ShockMaster!$G245,'Support data'!$C$1:$D$1,0))-IF($G245="Production of electricity by solar photovoltaic",_xlfn._xlws.FILTER($M$2:$M$82,($A$2:$A$82=$A245)*($B$2:$B$82=$B245)*($F$2:$F$82=$F245)*($H$2:$H$82="Photovoltaic plants")),_xlfn._xlws.FILTER($M$2:$M$82,($A$2:$A$82=$A245)*($B$2:$B$82=$B245)*($F$2:$F$82=$F245)*($H$2:$H$82="Onshore wind plants"))+_xlfn._xlws.FILTER($M$2:$M$82,($A$2:$A$82=$A245)*($B$2:$B$82=$B245)*($F$2:$F$82=$F245)*($H$2:$H$82="Offshore wind plants"))))</f>
        <v>0.15264576294986981</v>
      </c>
    </row>
    <row r="246" spans="1:13" x14ac:dyDescent="0.3">
      <c r="A246" t="s">
        <v>20</v>
      </c>
      <c r="B246" s="13">
        <v>2011</v>
      </c>
      <c r="C246" s="4" t="s">
        <v>43</v>
      </c>
      <c r="D246" t="str">
        <f t="shared" si="3"/>
        <v>Constant - 2011 - Worst</v>
      </c>
      <c r="F246" t="s">
        <v>2</v>
      </c>
      <c r="G246" t="s">
        <v>16</v>
      </c>
      <c r="I246" t="s">
        <v>30</v>
      </c>
      <c r="J246" t="s">
        <v>35</v>
      </c>
      <c r="M246" s="9" cm="1">
        <f t="array" ref="M246">IF(INDEX('Support data'!$C$2:$D$2,1,MATCH(ShockMaster!$G246,'Support data'!$C$1:$D$1,0))-IF($G246="Production of electricity by solar photovoltaic",_xlfn._xlws.FILTER($M$2:$M$82,($A$2:$A$82=$A246)*($B$2:$B$82=$B246)*($F$2:$F$82=$F246)*($H$2:$H$82="Photovoltaic plants")),_xlfn._xlws.FILTER($M$2:$M$82,($A$2:$A$82=$A246)*($B$2:$B$82=$B246)*($F$2:$F$82=$F246)*($H$2:$H$82="Onshore wind plants"))+_xlfn._xlws.FILTER($M$2:$M$82,($A$2:$A$82=$A246)*($B$2:$B$82=$B246)*($F$2:$F$82=$F246)*($H$2:$H$82="Offshore wind plants")))&lt;0,0,INDEX('Support data'!$C$2:$D$2,1,MATCH(ShockMaster!$G246,'Support data'!$C$1:$D$1,0))-IF($G246="Production of electricity by solar photovoltaic",_xlfn._xlws.FILTER($M$2:$M$82,($A$2:$A$82=$A246)*($B$2:$B$82=$B246)*($F$2:$F$82=$F246)*($H$2:$H$82="Photovoltaic plants")),_xlfn._xlws.FILTER($M$2:$M$82,($A$2:$A$82=$A246)*($B$2:$B$82=$B246)*($F$2:$F$82=$F246)*($H$2:$H$82="Onshore wind plants"))+_xlfn._xlws.FILTER($M$2:$M$82,($A$2:$A$82=$A246)*($B$2:$B$82=$B246)*($F$2:$F$82=$F246)*($H$2:$H$82="Offshore wind plants"))))</f>
        <v>0.20886346716694243</v>
      </c>
    </row>
    <row r="247" spans="1:13" x14ac:dyDescent="0.3">
      <c r="A247" t="s">
        <v>20</v>
      </c>
      <c r="B247" s="13">
        <v>2012</v>
      </c>
      <c r="C247" s="4" t="s">
        <v>43</v>
      </c>
      <c r="D247" t="str">
        <f t="shared" si="3"/>
        <v>Constant - 2012 - Worst</v>
      </c>
      <c r="F247" t="s">
        <v>2</v>
      </c>
      <c r="G247" t="s">
        <v>15</v>
      </c>
      <c r="I247" t="s">
        <v>30</v>
      </c>
      <c r="J247" t="s">
        <v>35</v>
      </c>
      <c r="M247" s="9" cm="1">
        <f t="array" ref="M247">IF(INDEX('Support data'!$C$2:$D$2,1,MATCH(ShockMaster!$G247,'Support data'!$C$1:$D$1,0))-IF($G247="Production of electricity by solar photovoltaic",_xlfn._xlws.FILTER($M$2:$M$82,($A$2:$A$82=$A247)*($B$2:$B$82=$B247)*($F$2:$F$82=$F247)*($H$2:$H$82="Photovoltaic plants")),_xlfn._xlws.FILTER($M$2:$M$82,($A$2:$A$82=$A247)*($B$2:$B$82=$B247)*($F$2:$F$82=$F247)*($H$2:$H$82="Onshore wind plants"))+_xlfn._xlws.FILTER($M$2:$M$82,($A$2:$A$82=$A247)*($B$2:$B$82=$B247)*($F$2:$F$82=$F247)*($H$2:$H$82="Offshore wind plants")))&lt;0,0,INDEX('Support data'!$C$2:$D$2,1,MATCH(ShockMaster!$G247,'Support data'!$C$1:$D$1,0))-IF($G247="Production of electricity by solar photovoltaic",_xlfn._xlws.FILTER($M$2:$M$82,($A$2:$A$82=$A247)*($B$2:$B$82=$B247)*($F$2:$F$82=$F247)*($H$2:$H$82="Photovoltaic plants")),_xlfn._xlws.FILTER($M$2:$M$82,($A$2:$A$82=$A247)*($B$2:$B$82=$B247)*($F$2:$F$82=$F247)*($H$2:$H$82="Onshore wind plants"))+_xlfn._xlws.FILTER($M$2:$M$82,($A$2:$A$82=$A247)*($B$2:$B$82=$B247)*($F$2:$F$82=$F247)*($H$2:$H$82="Offshore wind plants"))))</f>
        <v>0.15839990298697626</v>
      </c>
    </row>
    <row r="248" spans="1:13" x14ac:dyDescent="0.3">
      <c r="A248" t="s">
        <v>20</v>
      </c>
      <c r="B248" s="13">
        <v>2012</v>
      </c>
      <c r="C248" s="4" t="s">
        <v>43</v>
      </c>
      <c r="D248" t="str">
        <f t="shared" si="3"/>
        <v>Constant - 2012 - Worst</v>
      </c>
      <c r="F248" t="s">
        <v>2</v>
      </c>
      <c r="G248" t="s">
        <v>16</v>
      </c>
      <c r="I248" t="s">
        <v>30</v>
      </c>
      <c r="J248" t="s">
        <v>35</v>
      </c>
      <c r="M248" s="9" cm="1">
        <f t="array" ref="M248">IF(INDEX('Support data'!$C$2:$D$2,1,MATCH(ShockMaster!$G248,'Support data'!$C$1:$D$1,0))-IF($G248="Production of electricity by solar photovoltaic",_xlfn._xlws.FILTER($M$2:$M$82,($A$2:$A$82=$A248)*($B$2:$B$82=$B248)*($F$2:$F$82=$F248)*($H$2:$H$82="Photovoltaic plants")),_xlfn._xlws.FILTER($M$2:$M$82,($A$2:$A$82=$A248)*($B$2:$B$82=$B248)*($F$2:$F$82=$F248)*($H$2:$H$82="Onshore wind plants"))+_xlfn._xlws.FILTER($M$2:$M$82,($A$2:$A$82=$A248)*($B$2:$B$82=$B248)*($F$2:$F$82=$F248)*($H$2:$H$82="Offshore wind plants")))&lt;0,0,INDEX('Support data'!$C$2:$D$2,1,MATCH(ShockMaster!$G248,'Support data'!$C$1:$D$1,0))-IF($G248="Production of electricity by solar photovoltaic",_xlfn._xlws.FILTER($M$2:$M$82,($A$2:$A$82=$A248)*($B$2:$B$82=$B248)*($F$2:$F$82=$F248)*($H$2:$H$82="Photovoltaic plants")),_xlfn._xlws.FILTER($M$2:$M$82,($A$2:$A$82=$A248)*($B$2:$B$82=$B248)*($F$2:$F$82=$F248)*($H$2:$H$82="Onshore wind plants"))+_xlfn._xlws.FILTER($M$2:$M$82,($A$2:$A$82=$A248)*($B$2:$B$82=$B248)*($F$2:$F$82=$F248)*($H$2:$H$82="Offshore wind plants"))))</f>
        <v>0.2132802188924276</v>
      </c>
    </row>
    <row r="249" spans="1:13" x14ac:dyDescent="0.3">
      <c r="A249" t="s">
        <v>20</v>
      </c>
      <c r="B249" s="13">
        <v>2013</v>
      </c>
      <c r="C249" s="4" t="s">
        <v>43</v>
      </c>
      <c r="D249" t="str">
        <f t="shared" si="3"/>
        <v>Constant - 2013 - Worst</v>
      </c>
      <c r="F249" t="s">
        <v>2</v>
      </c>
      <c r="G249" t="s">
        <v>15</v>
      </c>
      <c r="I249" t="s">
        <v>30</v>
      </c>
      <c r="J249" t="s">
        <v>35</v>
      </c>
      <c r="M249" s="9" cm="1">
        <f t="array" ref="M249">IF(INDEX('Support data'!$C$2:$D$2,1,MATCH(ShockMaster!$G249,'Support data'!$C$1:$D$1,0))-IF($G249="Production of electricity by solar photovoltaic",_xlfn._xlws.FILTER($M$2:$M$82,($A$2:$A$82=$A249)*($B$2:$B$82=$B249)*($F$2:$F$82=$F249)*($H$2:$H$82="Photovoltaic plants")),_xlfn._xlws.FILTER($M$2:$M$82,($A$2:$A$82=$A249)*($B$2:$B$82=$B249)*($F$2:$F$82=$F249)*($H$2:$H$82="Onshore wind plants"))+_xlfn._xlws.FILTER($M$2:$M$82,($A$2:$A$82=$A249)*($B$2:$B$82=$B249)*($F$2:$F$82=$F249)*($H$2:$H$82="Offshore wind plants")))&lt;0,0,INDEX('Support data'!$C$2:$D$2,1,MATCH(ShockMaster!$G249,'Support data'!$C$1:$D$1,0))-IF($G249="Production of electricity by solar photovoltaic",_xlfn._xlws.FILTER($M$2:$M$82,($A$2:$A$82=$A249)*($B$2:$B$82=$B249)*($F$2:$F$82=$F249)*($H$2:$H$82="Photovoltaic plants")),_xlfn._xlws.FILTER($M$2:$M$82,($A$2:$A$82=$A249)*($B$2:$B$82=$B249)*($F$2:$F$82=$F249)*($H$2:$H$82="Onshore wind plants"))+_xlfn._xlws.FILTER($M$2:$M$82,($A$2:$A$82=$A249)*($B$2:$B$82=$B249)*($F$2:$F$82=$F249)*($H$2:$H$82="Offshore wind plants"))))</f>
        <v>0.15839990298697626</v>
      </c>
    </row>
    <row r="250" spans="1:13" x14ac:dyDescent="0.3">
      <c r="A250" t="s">
        <v>20</v>
      </c>
      <c r="B250" s="13">
        <v>2013</v>
      </c>
      <c r="C250" s="4" t="s">
        <v>43</v>
      </c>
      <c r="D250" t="str">
        <f t="shared" si="3"/>
        <v>Constant - 2013 - Worst</v>
      </c>
      <c r="F250" t="s">
        <v>2</v>
      </c>
      <c r="G250" t="s">
        <v>16</v>
      </c>
      <c r="I250" t="s">
        <v>30</v>
      </c>
      <c r="J250" t="s">
        <v>35</v>
      </c>
      <c r="M250" s="9" cm="1">
        <f t="array" ref="M250">IF(INDEX('Support data'!$C$2:$D$2,1,MATCH(ShockMaster!$G250,'Support data'!$C$1:$D$1,0))-IF($G250="Production of electricity by solar photovoltaic",_xlfn._xlws.FILTER($M$2:$M$82,($A$2:$A$82=$A250)*($B$2:$B$82=$B250)*($F$2:$F$82=$F250)*($H$2:$H$82="Photovoltaic plants")),_xlfn._xlws.FILTER($M$2:$M$82,($A$2:$A$82=$A250)*($B$2:$B$82=$B250)*($F$2:$F$82=$F250)*($H$2:$H$82="Onshore wind plants"))+_xlfn._xlws.FILTER($M$2:$M$82,($A$2:$A$82=$A250)*($B$2:$B$82=$B250)*($F$2:$F$82=$F250)*($H$2:$H$82="Offshore wind plants")))&lt;0,0,INDEX('Support data'!$C$2:$D$2,1,MATCH(ShockMaster!$G250,'Support data'!$C$1:$D$1,0))-IF($G250="Production of electricity by solar photovoltaic",_xlfn._xlws.FILTER($M$2:$M$82,($A$2:$A$82=$A250)*($B$2:$B$82=$B250)*($F$2:$F$82=$F250)*($H$2:$H$82="Photovoltaic plants")),_xlfn._xlws.FILTER($M$2:$M$82,($A$2:$A$82=$A250)*($B$2:$B$82=$B250)*($F$2:$F$82=$F250)*($H$2:$H$82="Onshore wind plants"))+_xlfn._xlws.FILTER($M$2:$M$82,($A$2:$A$82=$A250)*($B$2:$B$82=$B250)*($F$2:$F$82=$F250)*($H$2:$H$82="Offshore wind plants"))))</f>
        <v>0.2132802188924276</v>
      </c>
    </row>
    <row r="251" spans="1:13" x14ac:dyDescent="0.3">
      <c r="A251" t="s">
        <v>20</v>
      </c>
      <c r="B251" s="13">
        <v>2014</v>
      </c>
      <c r="C251" s="4" t="s">
        <v>43</v>
      </c>
      <c r="D251" t="str">
        <f t="shared" si="3"/>
        <v>Constant - 2014 - Worst</v>
      </c>
      <c r="F251" t="s">
        <v>2</v>
      </c>
      <c r="G251" t="s">
        <v>15</v>
      </c>
      <c r="I251" t="s">
        <v>30</v>
      </c>
      <c r="J251" t="s">
        <v>35</v>
      </c>
      <c r="M251" s="9" cm="1">
        <f t="array" ref="M251">IF(INDEX('Support data'!$C$2:$D$2,1,MATCH(ShockMaster!$G251,'Support data'!$C$1:$D$1,0))-IF($G251="Production of electricity by solar photovoltaic",_xlfn._xlws.FILTER($M$2:$M$82,($A$2:$A$82=$A251)*($B$2:$B$82=$B251)*($F$2:$F$82=$F251)*($H$2:$H$82="Photovoltaic plants")),_xlfn._xlws.FILTER($M$2:$M$82,($A$2:$A$82=$A251)*($B$2:$B$82=$B251)*($F$2:$F$82=$F251)*($H$2:$H$82="Onshore wind plants"))+_xlfn._xlws.FILTER($M$2:$M$82,($A$2:$A$82=$A251)*($B$2:$B$82=$B251)*($F$2:$F$82=$F251)*($H$2:$H$82="Offshore wind plants")))&lt;0,0,INDEX('Support data'!$C$2:$D$2,1,MATCH(ShockMaster!$G251,'Support data'!$C$1:$D$1,0))-IF($G251="Production of electricity by solar photovoltaic",_xlfn._xlws.FILTER($M$2:$M$82,($A$2:$A$82=$A251)*($B$2:$B$82=$B251)*($F$2:$F$82=$F251)*($H$2:$H$82="Photovoltaic plants")),_xlfn._xlws.FILTER($M$2:$M$82,($A$2:$A$82=$A251)*($B$2:$B$82=$B251)*($F$2:$F$82=$F251)*($H$2:$H$82="Onshore wind plants"))+_xlfn._xlws.FILTER($M$2:$M$82,($A$2:$A$82=$A251)*($B$2:$B$82=$B251)*($F$2:$F$82=$F251)*($H$2:$H$82="Offshore wind plants"))))</f>
        <v>0.15980603855910702</v>
      </c>
    </row>
    <row r="252" spans="1:13" x14ac:dyDescent="0.3">
      <c r="A252" t="s">
        <v>20</v>
      </c>
      <c r="B252" s="13">
        <v>2014</v>
      </c>
      <c r="C252" s="4" t="s">
        <v>43</v>
      </c>
      <c r="D252" t="str">
        <f t="shared" si="3"/>
        <v>Constant - 2014 - Worst</v>
      </c>
      <c r="F252" t="s">
        <v>2</v>
      </c>
      <c r="G252" t="s">
        <v>16</v>
      </c>
      <c r="I252" t="s">
        <v>30</v>
      </c>
      <c r="J252" t="s">
        <v>35</v>
      </c>
      <c r="M252" s="9" cm="1">
        <f t="array" ref="M252">IF(INDEX('Support data'!$C$2:$D$2,1,MATCH(ShockMaster!$G252,'Support data'!$C$1:$D$1,0))-IF($G252="Production of electricity by solar photovoltaic",_xlfn._xlws.FILTER($M$2:$M$82,($A$2:$A$82=$A252)*($B$2:$B$82=$B252)*($F$2:$F$82=$F252)*($H$2:$H$82="Photovoltaic plants")),_xlfn._xlws.FILTER($M$2:$M$82,($A$2:$A$82=$A252)*($B$2:$B$82=$B252)*($F$2:$F$82=$F252)*($H$2:$H$82="Onshore wind plants"))+_xlfn._xlws.FILTER($M$2:$M$82,($A$2:$A$82=$A252)*($B$2:$B$82=$B252)*($F$2:$F$82=$F252)*($H$2:$H$82="Offshore wind plants")))&lt;0,0,INDEX('Support data'!$C$2:$D$2,1,MATCH(ShockMaster!$G252,'Support data'!$C$1:$D$1,0))-IF($G252="Production of electricity by solar photovoltaic",_xlfn._xlws.FILTER($M$2:$M$82,($A$2:$A$82=$A252)*($B$2:$B$82=$B252)*($F$2:$F$82=$F252)*($H$2:$H$82="Photovoltaic plants")),_xlfn._xlws.FILTER($M$2:$M$82,($A$2:$A$82=$A252)*($B$2:$B$82=$B252)*($F$2:$F$82=$F252)*($H$2:$H$82="Onshore wind plants"))+_xlfn._xlws.FILTER($M$2:$M$82,($A$2:$A$82=$A252)*($B$2:$B$82=$B252)*($F$2:$F$82=$F252)*($H$2:$H$82="Offshore wind plants"))))</f>
        <v>0.2143595377262455</v>
      </c>
    </row>
    <row r="253" spans="1:13" x14ac:dyDescent="0.3">
      <c r="A253" t="s">
        <v>20</v>
      </c>
      <c r="B253" s="13">
        <v>2015</v>
      </c>
      <c r="C253" s="4" t="s">
        <v>43</v>
      </c>
      <c r="D253" t="str">
        <f t="shared" si="3"/>
        <v>Constant - 2015 - Worst</v>
      </c>
      <c r="F253" t="s">
        <v>2</v>
      </c>
      <c r="G253" t="s">
        <v>15</v>
      </c>
      <c r="I253" t="s">
        <v>30</v>
      </c>
      <c r="J253" t="s">
        <v>35</v>
      </c>
      <c r="M253" s="9" cm="1">
        <f t="array" ref="M253">IF(INDEX('Support data'!$C$2:$D$2,1,MATCH(ShockMaster!$G253,'Support data'!$C$1:$D$1,0))-IF($G253="Production of electricity by solar photovoltaic",_xlfn._xlws.FILTER($M$2:$M$82,($A$2:$A$82=$A253)*($B$2:$B$82=$B253)*($F$2:$F$82=$F253)*($H$2:$H$82="Photovoltaic plants")),_xlfn._xlws.FILTER($M$2:$M$82,($A$2:$A$82=$A253)*($B$2:$B$82=$B253)*($F$2:$F$82=$F253)*($H$2:$H$82="Onshore wind plants"))+_xlfn._xlws.FILTER($M$2:$M$82,($A$2:$A$82=$A253)*($B$2:$B$82=$B253)*($F$2:$F$82=$F253)*($H$2:$H$82="Offshore wind plants")))&lt;0,0,INDEX('Support data'!$C$2:$D$2,1,MATCH(ShockMaster!$G253,'Support data'!$C$1:$D$1,0))-IF($G253="Production of electricity by solar photovoltaic",_xlfn._xlws.FILTER($M$2:$M$82,($A$2:$A$82=$A253)*($B$2:$B$82=$B253)*($F$2:$F$82=$F253)*($H$2:$H$82="Photovoltaic plants")),_xlfn._xlws.FILTER($M$2:$M$82,($A$2:$A$82=$A253)*($B$2:$B$82=$B253)*($F$2:$F$82=$F253)*($H$2:$H$82="Onshore wind plants"))+_xlfn._xlws.FILTER($M$2:$M$82,($A$2:$A$82=$A253)*($B$2:$B$82=$B253)*($F$2:$F$82=$F253)*($H$2:$H$82="Offshore wind plants"))))</f>
        <v>0.15839990298697626</v>
      </c>
    </row>
    <row r="254" spans="1:13" x14ac:dyDescent="0.3">
      <c r="A254" t="s">
        <v>20</v>
      </c>
      <c r="B254" s="13">
        <v>2015</v>
      </c>
      <c r="C254" s="4" t="s">
        <v>43</v>
      </c>
      <c r="D254" t="str">
        <f t="shared" si="3"/>
        <v>Constant - 2015 - Worst</v>
      </c>
      <c r="F254" t="s">
        <v>2</v>
      </c>
      <c r="G254" t="s">
        <v>16</v>
      </c>
      <c r="I254" t="s">
        <v>30</v>
      </c>
      <c r="J254" t="s">
        <v>35</v>
      </c>
      <c r="M254" s="9" cm="1">
        <f t="array" ref="M254">IF(INDEX('Support data'!$C$2:$D$2,1,MATCH(ShockMaster!$G254,'Support data'!$C$1:$D$1,0))-IF($G254="Production of electricity by solar photovoltaic",_xlfn._xlws.FILTER($M$2:$M$82,($A$2:$A$82=$A254)*($B$2:$B$82=$B254)*($F$2:$F$82=$F254)*($H$2:$H$82="Photovoltaic plants")),_xlfn._xlws.FILTER($M$2:$M$82,($A$2:$A$82=$A254)*($B$2:$B$82=$B254)*($F$2:$F$82=$F254)*($H$2:$H$82="Onshore wind plants"))+_xlfn._xlws.FILTER($M$2:$M$82,($A$2:$A$82=$A254)*($B$2:$B$82=$B254)*($F$2:$F$82=$F254)*($H$2:$H$82="Offshore wind plants")))&lt;0,0,INDEX('Support data'!$C$2:$D$2,1,MATCH(ShockMaster!$G254,'Support data'!$C$1:$D$1,0))-IF($G254="Production of electricity by solar photovoltaic",_xlfn._xlws.FILTER($M$2:$M$82,($A$2:$A$82=$A254)*($B$2:$B$82=$B254)*($F$2:$F$82=$F254)*($H$2:$H$82="Photovoltaic plants")),_xlfn._xlws.FILTER($M$2:$M$82,($A$2:$A$82=$A254)*($B$2:$B$82=$B254)*($F$2:$F$82=$F254)*($H$2:$H$82="Onshore wind plants"))+_xlfn._xlws.FILTER($M$2:$M$82,($A$2:$A$82=$A254)*($B$2:$B$82=$B254)*($F$2:$F$82=$F254)*($H$2:$H$82="Offshore wind plants"))))</f>
        <v>0.2132802188924276</v>
      </c>
    </row>
    <row r="255" spans="1:13" x14ac:dyDescent="0.3">
      <c r="A255" t="s">
        <v>20</v>
      </c>
      <c r="B255" s="13">
        <v>2016</v>
      </c>
      <c r="C255" s="4" t="s">
        <v>43</v>
      </c>
      <c r="D255" t="str">
        <f t="shared" si="3"/>
        <v>Constant - 2016 - Worst</v>
      </c>
      <c r="F255" t="s">
        <v>2</v>
      </c>
      <c r="G255" t="s">
        <v>15</v>
      </c>
      <c r="I255" t="s">
        <v>30</v>
      </c>
      <c r="J255" t="s">
        <v>35</v>
      </c>
      <c r="M255" s="9" cm="1">
        <f t="array" ref="M255">IF(INDEX('Support data'!$C$2:$D$2,1,MATCH(ShockMaster!$G255,'Support data'!$C$1:$D$1,0))-IF($G255="Production of electricity by solar photovoltaic",_xlfn._xlws.FILTER($M$2:$M$82,($A$2:$A$82=$A255)*($B$2:$B$82=$B255)*($F$2:$F$82=$F255)*($H$2:$H$82="Photovoltaic plants")),_xlfn._xlws.FILTER($M$2:$M$82,($A$2:$A$82=$A255)*($B$2:$B$82=$B255)*($F$2:$F$82=$F255)*($H$2:$H$82="Onshore wind plants"))+_xlfn._xlws.FILTER($M$2:$M$82,($A$2:$A$82=$A255)*($B$2:$B$82=$B255)*($F$2:$F$82=$F255)*($H$2:$H$82="Offshore wind plants")))&lt;0,0,INDEX('Support data'!$C$2:$D$2,1,MATCH(ShockMaster!$G255,'Support data'!$C$1:$D$1,0))-IF($G255="Production of electricity by solar photovoltaic",_xlfn._xlws.FILTER($M$2:$M$82,($A$2:$A$82=$A255)*($B$2:$B$82=$B255)*($F$2:$F$82=$F255)*($H$2:$H$82="Photovoltaic plants")),_xlfn._xlws.FILTER($M$2:$M$82,($A$2:$A$82=$A255)*($B$2:$B$82=$B255)*($F$2:$F$82=$F255)*($H$2:$H$82="Onshore wind plants"))+_xlfn._xlws.FILTER($M$2:$M$82,($A$2:$A$82=$A255)*($B$2:$B$82=$B255)*($F$2:$F$82=$F255)*($H$2:$H$82="Offshore wind plants"))))</f>
        <v>0.15698098436418978</v>
      </c>
    </row>
    <row r="256" spans="1:13" x14ac:dyDescent="0.3">
      <c r="A256" t="s">
        <v>20</v>
      </c>
      <c r="B256" s="13">
        <v>2016</v>
      </c>
      <c r="C256" s="4" t="s">
        <v>43</v>
      </c>
      <c r="D256" t="str">
        <f t="shared" si="3"/>
        <v>Constant - 2016 - Worst</v>
      </c>
      <c r="F256" t="s">
        <v>2</v>
      </c>
      <c r="G256" t="s">
        <v>16</v>
      </c>
      <c r="I256" t="s">
        <v>30</v>
      </c>
      <c r="J256" t="s">
        <v>35</v>
      </c>
      <c r="M256" s="9" cm="1">
        <f t="array" ref="M256">IF(INDEX('Support data'!$C$2:$D$2,1,MATCH(ShockMaster!$G256,'Support data'!$C$1:$D$1,0))-IF($G256="Production of electricity by solar photovoltaic",_xlfn._xlws.FILTER($M$2:$M$82,($A$2:$A$82=$A256)*($B$2:$B$82=$B256)*($F$2:$F$82=$F256)*($H$2:$H$82="Photovoltaic plants")),_xlfn._xlws.FILTER($M$2:$M$82,($A$2:$A$82=$A256)*($B$2:$B$82=$B256)*($F$2:$F$82=$F256)*($H$2:$H$82="Onshore wind plants"))+_xlfn._xlws.FILTER($M$2:$M$82,($A$2:$A$82=$A256)*($B$2:$B$82=$B256)*($F$2:$F$82=$F256)*($H$2:$H$82="Offshore wind plants")))&lt;0,0,INDEX('Support data'!$C$2:$D$2,1,MATCH(ShockMaster!$G256,'Support data'!$C$1:$D$1,0))-IF($G256="Production of electricity by solar photovoltaic",_xlfn._xlws.FILTER($M$2:$M$82,($A$2:$A$82=$A256)*($B$2:$B$82=$B256)*($F$2:$F$82=$F256)*($H$2:$H$82="Photovoltaic plants")),_xlfn._xlws.FILTER($M$2:$M$82,($A$2:$A$82=$A256)*($B$2:$B$82=$B256)*($F$2:$F$82=$F256)*($H$2:$H$82="Onshore wind plants"))+_xlfn._xlws.FILTER($M$2:$M$82,($A$2:$A$82=$A256)*($B$2:$B$82=$B256)*($F$2:$F$82=$F256)*($H$2:$H$82="Offshore wind plants"))))</f>
        <v>0.21219108806921136</v>
      </c>
    </row>
    <row r="257" spans="1:13" x14ac:dyDescent="0.3">
      <c r="A257" t="s">
        <v>20</v>
      </c>
      <c r="B257" s="13">
        <v>2017</v>
      </c>
      <c r="C257" s="4" t="s">
        <v>43</v>
      </c>
      <c r="D257" t="str">
        <f t="shared" si="3"/>
        <v>Constant - 2017 - Worst</v>
      </c>
      <c r="F257" t="s">
        <v>2</v>
      </c>
      <c r="G257" t="s">
        <v>15</v>
      </c>
      <c r="I257" t="s">
        <v>30</v>
      </c>
      <c r="J257" t="s">
        <v>35</v>
      </c>
      <c r="M257" s="9" cm="1">
        <f t="array" ref="M257">IF(INDEX('Support data'!$C$2:$D$2,1,MATCH(ShockMaster!$G257,'Support data'!$C$1:$D$1,0))-IF($G257="Production of electricity by solar photovoltaic",_xlfn._xlws.FILTER($M$2:$M$82,($A$2:$A$82=$A257)*($B$2:$B$82=$B257)*($F$2:$F$82=$F257)*($H$2:$H$82="Photovoltaic plants")),_xlfn._xlws.FILTER($M$2:$M$82,($A$2:$A$82=$A257)*($B$2:$B$82=$B257)*($F$2:$F$82=$F257)*($H$2:$H$82="Onshore wind plants"))+_xlfn._xlws.FILTER($M$2:$M$82,($A$2:$A$82=$A257)*($B$2:$B$82=$B257)*($F$2:$F$82=$F257)*($H$2:$H$82="Offshore wind plants")))&lt;0,0,INDEX('Support data'!$C$2:$D$2,1,MATCH(ShockMaster!$G257,'Support data'!$C$1:$D$1,0))-IF($G257="Production of electricity by solar photovoltaic",_xlfn._xlws.FILTER($M$2:$M$82,($A$2:$A$82=$A257)*($B$2:$B$82=$B257)*($F$2:$F$82=$F257)*($H$2:$H$82="Photovoltaic plants")),_xlfn._xlws.FILTER($M$2:$M$82,($A$2:$A$82=$A257)*($B$2:$B$82=$B257)*($F$2:$F$82=$F257)*($H$2:$H$82="Onshore wind plants"))+_xlfn._xlws.FILTER($M$2:$M$82,($A$2:$A$82=$A257)*($B$2:$B$82=$B257)*($F$2:$F$82=$F257)*($H$2:$H$82="Offshore wind plants"))))</f>
        <v>0.15839990298697626</v>
      </c>
    </row>
    <row r="258" spans="1:13" x14ac:dyDescent="0.3">
      <c r="A258" t="s">
        <v>20</v>
      </c>
      <c r="B258" s="13">
        <v>2017</v>
      </c>
      <c r="C258" s="4" t="s">
        <v>43</v>
      </c>
      <c r="D258" t="str">
        <f t="shared" si="3"/>
        <v>Constant - 2017 - Worst</v>
      </c>
      <c r="F258" t="s">
        <v>2</v>
      </c>
      <c r="G258" t="s">
        <v>16</v>
      </c>
      <c r="I258" t="s">
        <v>30</v>
      </c>
      <c r="J258" t="s">
        <v>35</v>
      </c>
      <c r="M258" s="9" cm="1">
        <f t="array" ref="M258">IF(INDEX('Support data'!$C$2:$D$2,1,MATCH(ShockMaster!$G258,'Support data'!$C$1:$D$1,0))-IF($G258="Production of electricity by solar photovoltaic",_xlfn._xlws.FILTER($M$2:$M$82,($A$2:$A$82=$A258)*($B$2:$B$82=$B258)*($F$2:$F$82=$F258)*($H$2:$H$82="Photovoltaic plants")),_xlfn._xlws.FILTER($M$2:$M$82,($A$2:$A$82=$A258)*($B$2:$B$82=$B258)*($F$2:$F$82=$F258)*($H$2:$H$82="Onshore wind plants"))+_xlfn._xlws.FILTER($M$2:$M$82,($A$2:$A$82=$A258)*($B$2:$B$82=$B258)*($F$2:$F$82=$F258)*($H$2:$H$82="Offshore wind plants")))&lt;0,0,INDEX('Support data'!$C$2:$D$2,1,MATCH(ShockMaster!$G258,'Support data'!$C$1:$D$1,0))-IF($G258="Production of electricity by solar photovoltaic",_xlfn._xlws.FILTER($M$2:$M$82,($A$2:$A$82=$A258)*($B$2:$B$82=$B258)*($F$2:$F$82=$F258)*($H$2:$H$82="Photovoltaic plants")),_xlfn._xlws.FILTER($M$2:$M$82,($A$2:$A$82=$A258)*($B$2:$B$82=$B258)*($F$2:$F$82=$F258)*($H$2:$H$82="Onshore wind plants"))+_xlfn._xlws.FILTER($M$2:$M$82,($A$2:$A$82=$A258)*($B$2:$B$82=$B258)*($F$2:$F$82=$F258)*($H$2:$H$82="Offshore wind plants"))))</f>
        <v>0.2132802188924276</v>
      </c>
    </row>
    <row r="259" spans="1:13" x14ac:dyDescent="0.3">
      <c r="A259" t="s">
        <v>20</v>
      </c>
      <c r="B259" s="13">
        <v>2018</v>
      </c>
      <c r="C259" s="4" t="s">
        <v>43</v>
      </c>
      <c r="D259" t="str">
        <f t="shared" ref="D259:D322" si="4">_xlfn.CONCAT(A259," - ",B259," - ",C259)</f>
        <v>Constant - 2018 - Worst</v>
      </c>
      <c r="F259" t="s">
        <v>2</v>
      </c>
      <c r="G259" t="s">
        <v>15</v>
      </c>
      <c r="I259" t="s">
        <v>30</v>
      </c>
      <c r="J259" t="s">
        <v>35</v>
      </c>
      <c r="M259" s="9" cm="1">
        <f t="array" ref="M259">IF(INDEX('Support data'!$C$2:$D$2,1,MATCH(ShockMaster!$G259,'Support data'!$C$1:$D$1,0))-IF($G259="Production of electricity by solar photovoltaic",_xlfn._xlws.FILTER($M$2:$M$82,($A$2:$A$82=$A259)*($B$2:$B$82=$B259)*($F$2:$F$82=$F259)*($H$2:$H$82="Photovoltaic plants")),_xlfn._xlws.FILTER($M$2:$M$82,($A$2:$A$82=$A259)*($B$2:$B$82=$B259)*($F$2:$F$82=$F259)*($H$2:$H$82="Onshore wind plants"))+_xlfn._xlws.FILTER($M$2:$M$82,($A$2:$A$82=$A259)*($B$2:$B$82=$B259)*($F$2:$F$82=$F259)*($H$2:$H$82="Offshore wind plants")))&lt;0,0,INDEX('Support data'!$C$2:$D$2,1,MATCH(ShockMaster!$G259,'Support data'!$C$1:$D$1,0))-IF($G259="Production of electricity by solar photovoltaic",_xlfn._xlws.FILTER($M$2:$M$82,($A$2:$A$82=$A259)*($B$2:$B$82=$B259)*($F$2:$F$82=$F259)*($H$2:$H$82="Photovoltaic plants")),_xlfn._xlws.FILTER($M$2:$M$82,($A$2:$A$82=$A259)*($B$2:$B$82=$B259)*($F$2:$F$82=$F259)*($H$2:$H$82="Onshore wind plants"))+_xlfn._xlws.FILTER($M$2:$M$82,($A$2:$A$82=$A259)*($B$2:$B$82=$B259)*($F$2:$F$82=$F259)*($H$2:$H$82="Offshore wind plants"))))</f>
        <v>0.16119956304987332</v>
      </c>
    </row>
    <row r="260" spans="1:13" x14ac:dyDescent="0.3">
      <c r="A260" t="s">
        <v>20</v>
      </c>
      <c r="B260" s="13">
        <v>2018</v>
      </c>
      <c r="C260" s="4" t="s">
        <v>43</v>
      </c>
      <c r="D260" t="str">
        <f t="shared" si="4"/>
        <v>Constant - 2018 - Worst</v>
      </c>
      <c r="F260" t="s">
        <v>2</v>
      </c>
      <c r="G260" t="s">
        <v>16</v>
      </c>
      <c r="I260" t="s">
        <v>30</v>
      </c>
      <c r="J260" t="s">
        <v>35</v>
      </c>
      <c r="M260" s="9" cm="1">
        <f t="array" ref="M260">IF(INDEX('Support data'!$C$2:$D$2,1,MATCH(ShockMaster!$G260,'Support data'!$C$1:$D$1,0))-IF($G260="Production of electricity by solar photovoltaic",_xlfn._xlws.FILTER($M$2:$M$82,($A$2:$A$82=$A260)*($B$2:$B$82=$B260)*($F$2:$F$82=$F260)*($H$2:$H$82="Photovoltaic plants")),_xlfn._xlws.FILTER($M$2:$M$82,($A$2:$A$82=$A260)*($B$2:$B$82=$B260)*($F$2:$F$82=$F260)*($H$2:$H$82="Onshore wind plants"))+_xlfn._xlws.FILTER($M$2:$M$82,($A$2:$A$82=$A260)*($B$2:$B$82=$B260)*($F$2:$F$82=$F260)*($H$2:$H$82="Offshore wind plants")))&lt;0,0,INDEX('Support data'!$C$2:$D$2,1,MATCH(ShockMaster!$G260,'Support data'!$C$1:$D$1,0))-IF($G260="Production of electricity by solar photovoltaic",_xlfn._xlws.FILTER($M$2:$M$82,($A$2:$A$82=$A260)*($B$2:$B$82=$B260)*($F$2:$F$82=$F260)*($H$2:$H$82="Photovoltaic plants")),_xlfn._xlws.FILTER($M$2:$M$82,($A$2:$A$82=$A260)*($B$2:$B$82=$B260)*($F$2:$F$82=$F260)*($H$2:$H$82="Onshore wind plants"))+_xlfn._xlws.FILTER($M$2:$M$82,($A$2:$A$82=$A260)*($B$2:$B$82=$B260)*($F$2:$F$82=$F260)*($H$2:$H$82="Offshore wind plants"))))</f>
        <v>0.21542917657052241</v>
      </c>
    </row>
    <row r="261" spans="1:13" x14ac:dyDescent="0.3">
      <c r="A261" t="s">
        <v>20</v>
      </c>
      <c r="B261" s="13">
        <v>2019</v>
      </c>
      <c r="C261" s="4" t="s">
        <v>43</v>
      </c>
      <c r="D261" t="str">
        <f t="shared" si="4"/>
        <v>Constant - 2019 - Worst</v>
      </c>
      <c r="F261" t="s">
        <v>2</v>
      </c>
      <c r="G261" t="s">
        <v>15</v>
      </c>
      <c r="I261" t="s">
        <v>30</v>
      </c>
      <c r="J261" t="s">
        <v>35</v>
      </c>
      <c r="M261" s="9" cm="1">
        <f t="array" ref="M261">IF(INDEX('Support data'!$C$2:$D$2,1,MATCH(ShockMaster!$G261,'Support data'!$C$1:$D$1,0))-IF($G261="Production of electricity by solar photovoltaic",_xlfn._xlws.FILTER($M$2:$M$82,($A$2:$A$82=$A261)*($B$2:$B$82=$B261)*($F$2:$F$82=$F261)*($H$2:$H$82="Photovoltaic plants")),_xlfn._xlws.FILTER($M$2:$M$82,($A$2:$A$82=$A261)*($B$2:$B$82=$B261)*($F$2:$F$82=$F261)*($H$2:$H$82="Onshore wind plants"))+_xlfn._xlws.FILTER($M$2:$M$82,($A$2:$A$82=$A261)*($B$2:$B$82=$B261)*($F$2:$F$82=$F261)*($H$2:$H$82="Offshore wind plants")))&lt;0,0,INDEX('Support data'!$C$2:$D$2,1,MATCH(ShockMaster!$G261,'Support data'!$C$1:$D$1,0))-IF($G261="Production of electricity by solar photovoltaic",_xlfn._xlws.FILTER($M$2:$M$82,($A$2:$A$82=$A261)*($B$2:$B$82=$B261)*($F$2:$F$82=$F261)*($H$2:$H$82="Photovoltaic plants")),_xlfn._xlws.FILTER($M$2:$M$82,($A$2:$A$82=$A261)*($B$2:$B$82=$B261)*($F$2:$F$82=$F261)*($H$2:$H$82="Onshore wind plants"))+_xlfn._xlws.FILTER($M$2:$M$82,($A$2:$A$82=$A261)*($B$2:$B$82=$B261)*($F$2:$F$82=$F261)*($H$2:$H$82="Offshore wind plants"))))</f>
        <v>0.16394945137831896</v>
      </c>
    </row>
    <row r="262" spans="1:13" x14ac:dyDescent="0.3">
      <c r="A262" t="s">
        <v>20</v>
      </c>
      <c r="B262" s="13">
        <v>2019</v>
      </c>
      <c r="C262" s="4" t="s">
        <v>43</v>
      </c>
      <c r="D262" t="str">
        <f t="shared" si="4"/>
        <v>Constant - 2019 - Worst</v>
      </c>
      <c r="F262" t="s">
        <v>2</v>
      </c>
      <c r="G262" t="s">
        <v>16</v>
      </c>
      <c r="I262" t="s">
        <v>30</v>
      </c>
      <c r="J262" t="s">
        <v>35</v>
      </c>
      <c r="M262" s="9" cm="1">
        <f t="array" ref="M262">IF(INDEX('Support data'!$C$2:$D$2,1,MATCH(ShockMaster!$G262,'Support data'!$C$1:$D$1,0))-IF($G262="Production of electricity by solar photovoltaic",_xlfn._xlws.FILTER($M$2:$M$82,($A$2:$A$82=$A262)*($B$2:$B$82=$B262)*($F$2:$F$82=$F262)*($H$2:$H$82="Photovoltaic plants")),_xlfn._xlws.FILTER($M$2:$M$82,($A$2:$A$82=$A262)*($B$2:$B$82=$B262)*($F$2:$F$82=$F262)*($H$2:$H$82="Onshore wind plants"))+_xlfn._xlws.FILTER($M$2:$M$82,($A$2:$A$82=$A262)*($B$2:$B$82=$B262)*($F$2:$F$82=$F262)*($H$2:$H$82="Offshore wind plants")))&lt;0,0,INDEX('Support data'!$C$2:$D$2,1,MATCH(ShockMaster!$G262,'Support data'!$C$1:$D$1,0))-IF($G262="Production of electricity by solar photovoltaic",_xlfn._xlws.FILTER($M$2:$M$82,($A$2:$A$82=$A262)*($B$2:$B$82=$B262)*($F$2:$F$82=$F262)*($H$2:$H$82="Photovoltaic plants")),_xlfn._xlws.FILTER($M$2:$M$82,($A$2:$A$82=$A262)*($B$2:$B$82=$B262)*($F$2:$F$82=$F262)*($H$2:$H$82="Onshore wind plants"))+_xlfn._xlws.FILTER($M$2:$M$82,($A$2:$A$82=$A262)*($B$2:$B$82=$B262)*($F$2:$F$82=$F262)*($H$2:$H$82="Offshore wind plants"))))</f>
        <v>0.21753993055656223</v>
      </c>
    </row>
    <row r="263" spans="1:13" x14ac:dyDescent="0.3">
      <c r="A263" t="s">
        <v>33</v>
      </c>
      <c r="B263" s="13">
        <v>2011</v>
      </c>
      <c r="C263" s="4" t="s">
        <v>43</v>
      </c>
      <c r="D263" t="str">
        <f t="shared" si="4"/>
        <v>IEA - 2011 - Worst</v>
      </c>
      <c r="F263" t="s">
        <v>2</v>
      </c>
      <c r="G263" t="s">
        <v>15</v>
      </c>
      <c r="I263" t="s">
        <v>30</v>
      </c>
      <c r="J263" t="s">
        <v>35</v>
      </c>
      <c r="M263" s="9" cm="1">
        <f t="array" ref="M263">IF(INDEX('Support data'!$C$2:$D$2,1,MATCH(ShockMaster!$G263,'Support data'!$C$1:$D$1,0))-IF($G263="Production of electricity by solar photovoltaic",_xlfn._xlws.FILTER($M$2:$M$82,($A$2:$A$82=$A263)*($B$2:$B$82=$B263)*($F$2:$F$82=$F263)*($H$2:$H$82="Photovoltaic plants")),_xlfn._xlws.FILTER($M$2:$M$82,($A$2:$A$82=$A263)*($B$2:$B$82=$B263)*($F$2:$F$82=$F263)*($H$2:$H$82="Onshore wind plants"))+_xlfn._xlws.FILTER($M$2:$M$82,($A$2:$A$82=$A263)*($B$2:$B$82=$B263)*($F$2:$F$82=$F263)*($H$2:$H$82="Offshore wind plants")))&lt;0,0,INDEX('Support data'!$C$2:$D$2,1,MATCH(ShockMaster!$G263,'Support data'!$C$1:$D$1,0))-IF($G263="Production of electricity by solar photovoltaic",_xlfn._xlws.FILTER($M$2:$M$82,($A$2:$A$82=$A263)*($B$2:$B$82=$B263)*($F$2:$F$82=$F263)*($H$2:$H$82="Photovoltaic plants")),_xlfn._xlws.FILTER($M$2:$M$82,($A$2:$A$82=$A263)*($B$2:$B$82=$B263)*($F$2:$F$82=$F263)*($H$2:$H$82="Onshore wind plants"))+_xlfn._xlws.FILTER($M$2:$M$82,($A$2:$A$82=$A263)*($B$2:$B$82=$B263)*($F$2:$F$82=$F263)*($H$2:$H$82="Offshore wind plants"))))</f>
        <v>0</v>
      </c>
    </row>
    <row r="264" spans="1:13" x14ac:dyDescent="0.3">
      <c r="A264" t="s">
        <v>33</v>
      </c>
      <c r="B264" s="13">
        <v>2011</v>
      </c>
      <c r="C264" s="4" t="s">
        <v>43</v>
      </c>
      <c r="D264" t="str">
        <f t="shared" si="4"/>
        <v>IEA - 2011 - Worst</v>
      </c>
      <c r="F264" t="s">
        <v>2</v>
      </c>
      <c r="G264" t="s">
        <v>16</v>
      </c>
      <c r="I264" t="s">
        <v>30</v>
      </c>
      <c r="J264" t="s">
        <v>35</v>
      </c>
      <c r="M264" s="9" cm="1">
        <f t="array" ref="M264">IF(INDEX('Support data'!$C$2:$D$2,1,MATCH(ShockMaster!$G264,'Support data'!$C$1:$D$1,0))-IF($G264="Production of electricity by solar photovoltaic",_xlfn._xlws.FILTER($M$2:$M$82,($A$2:$A$82=$A264)*($B$2:$B$82=$B264)*($F$2:$F$82=$F264)*($H$2:$H$82="Photovoltaic plants")),_xlfn._xlws.FILTER($M$2:$M$82,($A$2:$A$82=$A264)*($B$2:$B$82=$B264)*($F$2:$F$82=$F264)*($H$2:$H$82="Onshore wind plants"))+_xlfn._xlws.FILTER($M$2:$M$82,($A$2:$A$82=$A264)*($B$2:$B$82=$B264)*($F$2:$F$82=$F264)*($H$2:$H$82="Offshore wind plants")))&lt;0,0,INDEX('Support data'!$C$2:$D$2,1,MATCH(ShockMaster!$G264,'Support data'!$C$1:$D$1,0))-IF($G264="Production of electricity by solar photovoltaic",_xlfn._xlws.FILTER($M$2:$M$82,($A$2:$A$82=$A264)*($B$2:$B$82=$B264)*($F$2:$F$82=$F264)*($H$2:$H$82="Photovoltaic plants")),_xlfn._xlws.FILTER($M$2:$M$82,($A$2:$A$82=$A264)*($B$2:$B$82=$B264)*($F$2:$F$82=$F264)*($H$2:$H$82="Onshore wind plants"))+_xlfn._xlws.FILTER($M$2:$M$82,($A$2:$A$82=$A264)*($B$2:$B$82=$B264)*($F$2:$F$82=$F264)*($H$2:$H$82="Offshore wind plants"))))</f>
        <v>0</v>
      </c>
    </row>
    <row r="265" spans="1:13" x14ac:dyDescent="0.3">
      <c r="A265" t="s">
        <v>33</v>
      </c>
      <c r="B265" s="13">
        <v>2012</v>
      </c>
      <c r="C265" s="4" t="s">
        <v>43</v>
      </c>
      <c r="D265" t="str">
        <f t="shared" si="4"/>
        <v>IEA - 2012 - Worst</v>
      </c>
      <c r="F265" t="s">
        <v>2</v>
      </c>
      <c r="G265" t="s">
        <v>15</v>
      </c>
      <c r="I265" t="s">
        <v>30</v>
      </c>
      <c r="J265" t="s">
        <v>35</v>
      </c>
      <c r="M265" s="9" cm="1">
        <f t="array" ref="M265">IF(INDEX('Support data'!$C$2:$D$2,1,MATCH(ShockMaster!$G265,'Support data'!$C$1:$D$1,0))-IF($G265="Production of electricity by solar photovoltaic",_xlfn._xlws.FILTER($M$2:$M$82,($A$2:$A$82=$A265)*($B$2:$B$82=$B265)*($F$2:$F$82=$F265)*($H$2:$H$82="Photovoltaic plants")),_xlfn._xlws.FILTER($M$2:$M$82,($A$2:$A$82=$A265)*($B$2:$B$82=$B265)*($F$2:$F$82=$F265)*($H$2:$H$82="Onshore wind plants"))+_xlfn._xlws.FILTER($M$2:$M$82,($A$2:$A$82=$A265)*($B$2:$B$82=$B265)*($F$2:$F$82=$F265)*($H$2:$H$82="Offshore wind plants")))&lt;0,0,INDEX('Support data'!$C$2:$D$2,1,MATCH(ShockMaster!$G265,'Support data'!$C$1:$D$1,0))-IF($G265="Production of electricity by solar photovoltaic",_xlfn._xlws.FILTER($M$2:$M$82,($A$2:$A$82=$A265)*($B$2:$B$82=$B265)*($F$2:$F$82=$F265)*($H$2:$H$82="Photovoltaic plants")),_xlfn._xlws.FILTER($M$2:$M$82,($A$2:$A$82=$A265)*($B$2:$B$82=$B265)*($F$2:$F$82=$F265)*($H$2:$H$82="Onshore wind plants"))+_xlfn._xlws.FILTER($M$2:$M$82,($A$2:$A$82=$A265)*($B$2:$B$82=$B265)*($F$2:$F$82=$F265)*($H$2:$H$82="Offshore wind plants"))))</f>
        <v>0</v>
      </c>
    </row>
    <row r="266" spans="1:13" x14ac:dyDescent="0.3">
      <c r="A266" t="s">
        <v>33</v>
      </c>
      <c r="B266" s="13">
        <v>2012</v>
      </c>
      <c r="C266" s="4" t="s">
        <v>43</v>
      </c>
      <c r="D266" t="str">
        <f t="shared" si="4"/>
        <v>IEA - 2012 - Worst</v>
      </c>
      <c r="F266" t="s">
        <v>2</v>
      </c>
      <c r="G266" t="s">
        <v>16</v>
      </c>
      <c r="I266" t="s">
        <v>30</v>
      </c>
      <c r="J266" t="s">
        <v>35</v>
      </c>
      <c r="M266" s="9" cm="1">
        <f t="array" ref="M266">IF(INDEX('Support data'!$C$2:$D$2,1,MATCH(ShockMaster!$G266,'Support data'!$C$1:$D$1,0))-IF($G266="Production of electricity by solar photovoltaic",_xlfn._xlws.FILTER($M$2:$M$82,($A$2:$A$82=$A266)*($B$2:$B$82=$B266)*($F$2:$F$82=$F266)*($H$2:$H$82="Photovoltaic plants")),_xlfn._xlws.FILTER($M$2:$M$82,($A$2:$A$82=$A266)*($B$2:$B$82=$B266)*($F$2:$F$82=$F266)*($H$2:$H$82="Onshore wind plants"))+_xlfn._xlws.FILTER($M$2:$M$82,($A$2:$A$82=$A266)*($B$2:$B$82=$B266)*($F$2:$F$82=$F266)*($H$2:$H$82="Offshore wind plants")))&lt;0,0,INDEX('Support data'!$C$2:$D$2,1,MATCH(ShockMaster!$G266,'Support data'!$C$1:$D$1,0))-IF($G266="Production of electricity by solar photovoltaic",_xlfn._xlws.FILTER($M$2:$M$82,($A$2:$A$82=$A266)*($B$2:$B$82=$B266)*($F$2:$F$82=$F266)*($H$2:$H$82="Photovoltaic plants")),_xlfn._xlws.FILTER($M$2:$M$82,($A$2:$A$82=$A266)*($B$2:$B$82=$B266)*($F$2:$F$82=$F266)*($H$2:$H$82="Onshore wind plants"))+_xlfn._xlws.FILTER($M$2:$M$82,($A$2:$A$82=$A266)*($B$2:$B$82=$B266)*($F$2:$F$82=$F266)*($H$2:$H$82="Offshore wind plants"))))</f>
        <v>0</v>
      </c>
    </row>
    <row r="267" spans="1:13" x14ac:dyDescent="0.3">
      <c r="A267" t="s">
        <v>33</v>
      </c>
      <c r="B267" s="13">
        <v>2013</v>
      </c>
      <c r="C267" s="4" t="s">
        <v>43</v>
      </c>
      <c r="D267" t="str">
        <f t="shared" si="4"/>
        <v>IEA - 2013 - Worst</v>
      </c>
      <c r="F267" t="s">
        <v>2</v>
      </c>
      <c r="G267" t="s">
        <v>15</v>
      </c>
      <c r="I267" t="s">
        <v>30</v>
      </c>
      <c r="J267" t="s">
        <v>35</v>
      </c>
      <c r="M267" s="9" cm="1">
        <f t="array" ref="M267">IF(INDEX('Support data'!$C$2:$D$2,1,MATCH(ShockMaster!$G267,'Support data'!$C$1:$D$1,0))-IF($G267="Production of electricity by solar photovoltaic",_xlfn._xlws.FILTER($M$2:$M$82,($A$2:$A$82=$A267)*($B$2:$B$82=$B267)*($F$2:$F$82=$F267)*($H$2:$H$82="Photovoltaic plants")),_xlfn._xlws.FILTER($M$2:$M$82,($A$2:$A$82=$A267)*($B$2:$B$82=$B267)*($F$2:$F$82=$F267)*($H$2:$H$82="Onshore wind plants"))+_xlfn._xlws.FILTER($M$2:$M$82,($A$2:$A$82=$A267)*($B$2:$B$82=$B267)*($F$2:$F$82=$F267)*($H$2:$H$82="Offshore wind plants")))&lt;0,0,INDEX('Support data'!$C$2:$D$2,1,MATCH(ShockMaster!$G267,'Support data'!$C$1:$D$1,0))-IF($G267="Production of electricity by solar photovoltaic",_xlfn._xlws.FILTER($M$2:$M$82,($A$2:$A$82=$A267)*($B$2:$B$82=$B267)*($F$2:$F$82=$F267)*($H$2:$H$82="Photovoltaic plants")),_xlfn._xlws.FILTER($M$2:$M$82,($A$2:$A$82=$A267)*($B$2:$B$82=$B267)*($F$2:$F$82=$F267)*($H$2:$H$82="Onshore wind plants"))+_xlfn._xlws.FILTER($M$2:$M$82,($A$2:$A$82=$A267)*($B$2:$B$82=$B267)*($F$2:$F$82=$F267)*($H$2:$H$82="Offshore wind plants"))))</f>
        <v>0</v>
      </c>
    </row>
    <row r="268" spans="1:13" x14ac:dyDescent="0.3">
      <c r="A268" t="s">
        <v>33</v>
      </c>
      <c r="B268" s="13">
        <v>2013</v>
      </c>
      <c r="C268" s="4" t="s">
        <v>43</v>
      </c>
      <c r="D268" t="str">
        <f t="shared" si="4"/>
        <v>IEA - 2013 - Worst</v>
      </c>
      <c r="F268" t="s">
        <v>2</v>
      </c>
      <c r="G268" t="s">
        <v>16</v>
      </c>
      <c r="I268" t="s">
        <v>30</v>
      </c>
      <c r="J268" t="s">
        <v>35</v>
      </c>
      <c r="M268" s="9" cm="1">
        <f t="array" ref="M268">IF(INDEX('Support data'!$C$2:$D$2,1,MATCH(ShockMaster!$G268,'Support data'!$C$1:$D$1,0))-IF($G268="Production of electricity by solar photovoltaic",_xlfn._xlws.FILTER($M$2:$M$82,($A$2:$A$82=$A268)*($B$2:$B$82=$B268)*($F$2:$F$82=$F268)*($H$2:$H$82="Photovoltaic plants")),_xlfn._xlws.FILTER($M$2:$M$82,($A$2:$A$82=$A268)*($B$2:$B$82=$B268)*($F$2:$F$82=$F268)*($H$2:$H$82="Onshore wind plants"))+_xlfn._xlws.FILTER($M$2:$M$82,($A$2:$A$82=$A268)*($B$2:$B$82=$B268)*($F$2:$F$82=$F268)*($H$2:$H$82="Offshore wind plants")))&lt;0,0,INDEX('Support data'!$C$2:$D$2,1,MATCH(ShockMaster!$G268,'Support data'!$C$1:$D$1,0))-IF($G268="Production of electricity by solar photovoltaic",_xlfn._xlws.FILTER($M$2:$M$82,($A$2:$A$82=$A268)*($B$2:$B$82=$B268)*($F$2:$F$82=$F268)*($H$2:$H$82="Photovoltaic plants")),_xlfn._xlws.FILTER($M$2:$M$82,($A$2:$A$82=$A268)*($B$2:$B$82=$B268)*($F$2:$F$82=$F268)*($H$2:$H$82="Onshore wind plants"))+_xlfn._xlws.FILTER($M$2:$M$82,($A$2:$A$82=$A268)*($B$2:$B$82=$B268)*($F$2:$F$82=$F268)*($H$2:$H$82="Offshore wind plants"))))</f>
        <v>0</v>
      </c>
    </row>
    <row r="269" spans="1:13" x14ac:dyDescent="0.3">
      <c r="A269" t="s">
        <v>33</v>
      </c>
      <c r="B269" s="13">
        <v>2014</v>
      </c>
      <c r="C269" s="4" t="s">
        <v>43</v>
      </c>
      <c r="D269" t="str">
        <f t="shared" si="4"/>
        <v>IEA - 2014 - Worst</v>
      </c>
      <c r="F269" t="s">
        <v>2</v>
      </c>
      <c r="G269" t="s">
        <v>15</v>
      </c>
      <c r="I269" t="s">
        <v>30</v>
      </c>
      <c r="J269" t="s">
        <v>35</v>
      </c>
      <c r="M269" s="9" cm="1">
        <f t="array" ref="M269">IF(INDEX('Support data'!$C$2:$D$2,1,MATCH(ShockMaster!$G269,'Support data'!$C$1:$D$1,0))-IF($G269="Production of electricity by solar photovoltaic",_xlfn._xlws.FILTER($M$2:$M$82,($A$2:$A$82=$A269)*($B$2:$B$82=$B269)*($F$2:$F$82=$F269)*($H$2:$H$82="Photovoltaic plants")),_xlfn._xlws.FILTER($M$2:$M$82,($A$2:$A$82=$A269)*($B$2:$B$82=$B269)*($F$2:$F$82=$F269)*($H$2:$H$82="Onshore wind plants"))+_xlfn._xlws.FILTER($M$2:$M$82,($A$2:$A$82=$A269)*($B$2:$B$82=$B269)*($F$2:$F$82=$F269)*($H$2:$H$82="Offshore wind plants")))&lt;0,0,INDEX('Support data'!$C$2:$D$2,1,MATCH(ShockMaster!$G269,'Support data'!$C$1:$D$1,0))-IF($G269="Production of electricity by solar photovoltaic",_xlfn._xlws.FILTER($M$2:$M$82,($A$2:$A$82=$A269)*($B$2:$B$82=$B269)*($F$2:$F$82=$F269)*($H$2:$H$82="Photovoltaic plants")),_xlfn._xlws.FILTER($M$2:$M$82,($A$2:$A$82=$A269)*($B$2:$B$82=$B269)*($F$2:$F$82=$F269)*($H$2:$H$82="Onshore wind plants"))+_xlfn._xlws.FILTER($M$2:$M$82,($A$2:$A$82=$A269)*($B$2:$B$82=$B269)*($F$2:$F$82=$F269)*($H$2:$H$82="Offshore wind plants"))))</f>
        <v>0</v>
      </c>
    </row>
    <row r="270" spans="1:13" x14ac:dyDescent="0.3">
      <c r="A270" t="s">
        <v>33</v>
      </c>
      <c r="B270" s="13">
        <v>2014</v>
      </c>
      <c r="C270" s="4" t="s">
        <v>43</v>
      </c>
      <c r="D270" t="str">
        <f t="shared" si="4"/>
        <v>IEA - 2014 - Worst</v>
      </c>
      <c r="F270" t="s">
        <v>2</v>
      </c>
      <c r="G270" t="s">
        <v>16</v>
      </c>
      <c r="I270" t="s">
        <v>30</v>
      </c>
      <c r="J270" t="s">
        <v>35</v>
      </c>
      <c r="M270" s="9" cm="1">
        <f t="array" ref="M270">IF(INDEX('Support data'!$C$2:$D$2,1,MATCH(ShockMaster!$G270,'Support data'!$C$1:$D$1,0))-IF($G270="Production of electricity by solar photovoltaic",_xlfn._xlws.FILTER($M$2:$M$82,($A$2:$A$82=$A270)*($B$2:$B$82=$B270)*($F$2:$F$82=$F270)*($H$2:$H$82="Photovoltaic plants")),_xlfn._xlws.FILTER($M$2:$M$82,($A$2:$A$82=$A270)*($B$2:$B$82=$B270)*($F$2:$F$82=$F270)*($H$2:$H$82="Onshore wind plants"))+_xlfn._xlws.FILTER($M$2:$M$82,($A$2:$A$82=$A270)*($B$2:$B$82=$B270)*($F$2:$F$82=$F270)*($H$2:$H$82="Offshore wind plants")))&lt;0,0,INDEX('Support data'!$C$2:$D$2,1,MATCH(ShockMaster!$G270,'Support data'!$C$1:$D$1,0))-IF($G270="Production of electricity by solar photovoltaic",_xlfn._xlws.FILTER($M$2:$M$82,($A$2:$A$82=$A270)*($B$2:$B$82=$B270)*($F$2:$F$82=$F270)*($H$2:$H$82="Photovoltaic plants")),_xlfn._xlws.FILTER($M$2:$M$82,($A$2:$A$82=$A270)*($B$2:$B$82=$B270)*($F$2:$F$82=$F270)*($H$2:$H$82="Onshore wind plants"))+_xlfn._xlws.FILTER($M$2:$M$82,($A$2:$A$82=$A270)*($B$2:$B$82=$B270)*($F$2:$F$82=$F270)*($H$2:$H$82="Offshore wind plants"))))</f>
        <v>0</v>
      </c>
    </row>
    <row r="271" spans="1:13" x14ac:dyDescent="0.3">
      <c r="A271" t="s">
        <v>33</v>
      </c>
      <c r="B271" s="13">
        <v>2015</v>
      </c>
      <c r="C271" s="4" t="s">
        <v>43</v>
      </c>
      <c r="D271" t="str">
        <f t="shared" si="4"/>
        <v>IEA - 2015 - Worst</v>
      </c>
      <c r="F271" t="s">
        <v>2</v>
      </c>
      <c r="G271" t="s">
        <v>15</v>
      </c>
      <c r="I271" t="s">
        <v>30</v>
      </c>
      <c r="J271" t="s">
        <v>35</v>
      </c>
      <c r="M271" s="9" cm="1">
        <f t="array" ref="M271">IF(INDEX('Support data'!$C$2:$D$2,1,MATCH(ShockMaster!$G271,'Support data'!$C$1:$D$1,0))-IF($G271="Production of electricity by solar photovoltaic",_xlfn._xlws.FILTER($M$2:$M$82,($A$2:$A$82=$A271)*($B$2:$B$82=$B271)*($F$2:$F$82=$F271)*($H$2:$H$82="Photovoltaic plants")),_xlfn._xlws.FILTER($M$2:$M$82,($A$2:$A$82=$A271)*($B$2:$B$82=$B271)*($F$2:$F$82=$F271)*($H$2:$H$82="Onshore wind plants"))+_xlfn._xlws.FILTER($M$2:$M$82,($A$2:$A$82=$A271)*($B$2:$B$82=$B271)*($F$2:$F$82=$F271)*($H$2:$H$82="Offshore wind plants")))&lt;0,0,INDEX('Support data'!$C$2:$D$2,1,MATCH(ShockMaster!$G271,'Support data'!$C$1:$D$1,0))-IF($G271="Production of electricity by solar photovoltaic",_xlfn._xlws.FILTER($M$2:$M$82,($A$2:$A$82=$A271)*($B$2:$B$82=$B271)*($F$2:$F$82=$F271)*($H$2:$H$82="Photovoltaic plants")),_xlfn._xlws.FILTER($M$2:$M$82,($A$2:$A$82=$A271)*($B$2:$B$82=$B271)*($F$2:$F$82=$F271)*($H$2:$H$82="Onshore wind plants"))+_xlfn._xlws.FILTER($M$2:$M$82,($A$2:$A$82=$A271)*($B$2:$B$82=$B271)*($F$2:$F$82=$F271)*($H$2:$H$82="Offshore wind plants"))))</f>
        <v>0</v>
      </c>
    </row>
    <row r="272" spans="1:13" x14ac:dyDescent="0.3">
      <c r="A272" t="s">
        <v>33</v>
      </c>
      <c r="B272" s="13">
        <v>2015</v>
      </c>
      <c r="C272" s="4" t="s">
        <v>43</v>
      </c>
      <c r="D272" t="str">
        <f t="shared" si="4"/>
        <v>IEA - 2015 - Worst</v>
      </c>
      <c r="F272" t="s">
        <v>2</v>
      </c>
      <c r="G272" t="s">
        <v>16</v>
      </c>
      <c r="I272" t="s">
        <v>30</v>
      </c>
      <c r="J272" t="s">
        <v>35</v>
      </c>
      <c r="M272" s="9" cm="1">
        <f t="array" ref="M272">IF(INDEX('Support data'!$C$2:$D$2,1,MATCH(ShockMaster!$G272,'Support data'!$C$1:$D$1,0))-IF($G272="Production of electricity by solar photovoltaic",_xlfn._xlws.FILTER($M$2:$M$82,($A$2:$A$82=$A272)*($B$2:$B$82=$B272)*($F$2:$F$82=$F272)*($H$2:$H$82="Photovoltaic plants")),_xlfn._xlws.FILTER($M$2:$M$82,($A$2:$A$82=$A272)*($B$2:$B$82=$B272)*($F$2:$F$82=$F272)*($H$2:$H$82="Onshore wind plants"))+_xlfn._xlws.FILTER($M$2:$M$82,($A$2:$A$82=$A272)*($B$2:$B$82=$B272)*($F$2:$F$82=$F272)*($H$2:$H$82="Offshore wind plants")))&lt;0,0,INDEX('Support data'!$C$2:$D$2,1,MATCH(ShockMaster!$G272,'Support data'!$C$1:$D$1,0))-IF($G272="Production of electricity by solar photovoltaic",_xlfn._xlws.FILTER($M$2:$M$82,($A$2:$A$82=$A272)*($B$2:$B$82=$B272)*($F$2:$F$82=$F272)*($H$2:$H$82="Photovoltaic plants")),_xlfn._xlws.FILTER($M$2:$M$82,($A$2:$A$82=$A272)*($B$2:$B$82=$B272)*($F$2:$F$82=$F272)*($H$2:$H$82="Onshore wind plants"))+_xlfn._xlws.FILTER($M$2:$M$82,($A$2:$A$82=$A272)*($B$2:$B$82=$B272)*($F$2:$F$82=$F272)*($H$2:$H$82="Offshore wind plants"))))</f>
        <v>0</v>
      </c>
    </row>
    <row r="273" spans="1:13" x14ac:dyDescent="0.3">
      <c r="A273" t="s">
        <v>33</v>
      </c>
      <c r="B273" s="13">
        <v>2016</v>
      </c>
      <c r="C273" s="4" t="s">
        <v>43</v>
      </c>
      <c r="D273" t="str">
        <f t="shared" si="4"/>
        <v>IEA - 2016 - Worst</v>
      </c>
      <c r="F273" t="s">
        <v>2</v>
      </c>
      <c r="G273" t="s">
        <v>15</v>
      </c>
      <c r="I273" t="s">
        <v>30</v>
      </c>
      <c r="J273" t="s">
        <v>35</v>
      </c>
      <c r="M273" s="9" cm="1">
        <f t="array" ref="M273">IF(INDEX('Support data'!$C$2:$D$2,1,MATCH(ShockMaster!$G273,'Support data'!$C$1:$D$1,0))-IF($G273="Production of electricity by solar photovoltaic",_xlfn._xlws.FILTER($M$2:$M$82,($A$2:$A$82=$A273)*($B$2:$B$82=$B273)*($F$2:$F$82=$F273)*($H$2:$H$82="Photovoltaic plants")),_xlfn._xlws.FILTER($M$2:$M$82,($A$2:$A$82=$A273)*($B$2:$B$82=$B273)*($F$2:$F$82=$F273)*($H$2:$H$82="Onshore wind plants"))+_xlfn._xlws.FILTER($M$2:$M$82,($A$2:$A$82=$A273)*($B$2:$B$82=$B273)*($F$2:$F$82=$F273)*($H$2:$H$82="Offshore wind plants")))&lt;0,0,INDEX('Support data'!$C$2:$D$2,1,MATCH(ShockMaster!$G273,'Support data'!$C$1:$D$1,0))-IF($G273="Production of electricity by solar photovoltaic",_xlfn._xlws.FILTER($M$2:$M$82,($A$2:$A$82=$A273)*($B$2:$B$82=$B273)*($F$2:$F$82=$F273)*($H$2:$H$82="Photovoltaic plants")),_xlfn._xlws.FILTER($M$2:$M$82,($A$2:$A$82=$A273)*($B$2:$B$82=$B273)*($F$2:$F$82=$F273)*($H$2:$H$82="Onshore wind plants"))+_xlfn._xlws.FILTER($M$2:$M$82,($A$2:$A$82=$A273)*($B$2:$B$82=$B273)*($F$2:$F$82=$F273)*($H$2:$H$82="Offshore wind plants"))))</f>
        <v>0</v>
      </c>
    </row>
    <row r="274" spans="1:13" x14ac:dyDescent="0.3">
      <c r="A274" t="s">
        <v>33</v>
      </c>
      <c r="B274" s="13">
        <v>2016</v>
      </c>
      <c r="C274" s="4" t="s">
        <v>43</v>
      </c>
      <c r="D274" t="str">
        <f t="shared" si="4"/>
        <v>IEA - 2016 - Worst</v>
      </c>
      <c r="F274" t="s">
        <v>2</v>
      </c>
      <c r="G274" t="s">
        <v>16</v>
      </c>
      <c r="I274" t="s">
        <v>30</v>
      </c>
      <c r="J274" t="s">
        <v>35</v>
      </c>
      <c r="M274" s="9" cm="1">
        <f t="array" ref="M274">IF(INDEX('Support data'!$C$2:$D$2,1,MATCH(ShockMaster!$G274,'Support data'!$C$1:$D$1,0))-IF($G274="Production of electricity by solar photovoltaic",_xlfn._xlws.FILTER($M$2:$M$82,($A$2:$A$82=$A274)*($B$2:$B$82=$B274)*($F$2:$F$82=$F274)*($H$2:$H$82="Photovoltaic plants")),_xlfn._xlws.FILTER($M$2:$M$82,($A$2:$A$82=$A274)*($B$2:$B$82=$B274)*($F$2:$F$82=$F274)*($H$2:$H$82="Onshore wind plants"))+_xlfn._xlws.FILTER($M$2:$M$82,($A$2:$A$82=$A274)*($B$2:$B$82=$B274)*($F$2:$F$82=$F274)*($H$2:$H$82="Offshore wind plants")))&lt;0,0,INDEX('Support data'!$C$2:$D$2,1,MATCH(ShockMaster!$G274,'Support data'!$C$1:$D$1,0))-IF($G274="Production of electricity by solar photovoltaic",_xlfn._xlws.FILTER($M$2:$M$82,($A$2:$A$82=$A274)*($B$2:$B$82=$B274)*($F$2:$F$82=$F274)*($H$2:$H$82="Photovoltaic plants")),_xlfn._xlws.FILTER($M$2:$M$82,($A$2:$A$82=$A274)*($B$2:$B$82=$B274)*($F$2:$F$82=$F274)*($H$2:$H$82="Onshore wind plants"))+_xlfn._xlws.FILTER($M$2:$M$82,($A$2:$A$82=$A274)*($B$2:$B$82=$B274)*($F$2:$F$82=$F274)*($H$2:$H$82="Offshore wind plants"))))</f>
        <v>0</v>
      </c>
    </row>
    <row r="275" spans="1:13" x14ac:dyDescent="0.3">
      <c r="A275" t="s">
        <v>33</v>
      </c>
      <c r="B275" s="13">
        <v>2017</v>
      </c>
      <c r="C275" s="4" t="s">
        <v>43</v>
      </c>
      <c r="D275" t="str">
        <f t="shared" si="4"/>
        <v>IEA - 2017 - Worst</v>
      </c>
      <c r="F275" t="s">
        <v>2</v>
      </c>
      <c r="G275" t="s">
        <v>15</v>
      </c>
      <c r="I275" t="s">
        <v>30</v>
      </c>
      <c r="J275" t="s">
        <v>35</v>
      </c>
      <c r="M275" s="9" cm="1">
        <f t="array" ref="M275">IF(INDEX('Support data'!$C$2:$D$2,1,MATCH(ShockMaster!$G275,'Support data'!$C$1:$D$1,0))-IF($G275="Production of electricity by solar photovoltaic",_xlfn._xlws.FILTER($M$2:$M$82,($A$2:$A$82=$A275)*($B$2:$B$82=$B275)*($F$2:$F$82=$F275)*($H$2:$H$82="Photovoltaic plants")),_xlfn._xlws.FILTER($M$2:$M$82,($A$2:$A$82=$A275)*($B$2:$B$82=$B275)*($F$2:$F$82=$F275)*($H$2:$H$82="Onshore wind plants"))+_xlfn._xlws.FILTER($M$2:$M$82,($A$2:$A$82=$A275)*($B$2:$B$82=$B275)*($F$2:$F$82=$F275)*($H$2:$H$82="Offshore wind plants")))&lt;0,0,INDEX('Support data'!$C$2:$D$2,1,MATCH(ShockMaster!$G275,'Support data'!$C$1:$D$1,0))-IF($G275="Production of electricity by solar photovoltaic",_xlfn._xlws.FILTER($M$2:$M$82,($A$2:$A$82=$A275)*($B$2:$B$82=$B275)*($F$2:$F$82=$F275)*($H$2:$H$82="Photovoltaic plants")),_xlfn._xlws.FILTER($M$2:$M$82,($A$2:$A$82=$A275)*($B$2:$B$82=$B275)*($F$2:$F$82=$F275)*($H$2:$H$82="Onshore wind plants"))+_xlfn._xlws.FILTER($M$2:$M$82,($A$2:$A$82=$A275)*($B$2:$B$82=$B275)*($F$2:$F$82=$F275)*($H$2:$H$82="Offshore wind plants"))))</f>
        <v>0</v>
      </c>
    </row>
    <row r="276" spans="1:13" x14ac:dyDescent="0.3">
      <c r="A276" t="s">
        <v>33</v>
      </c>
      <c r="B276" s="13">
        <v>2017</v>
      </c>
      <c r="C276" s="4" t="s">
        <v>43</v>
      </c>
      <c r="D276" t="str">
        <f t="shared" si="4"/>
        <v>IEA - 2017 - Worst</v>
      </c>
      <c r="F276" t="s">
        <v>2</v>
      </c>
      <c r="G276" t="s">
        <v>16</v>
      </c>
      <c r="I276" t="s">
        <v>30</v>
      </c>
      <c r="J276" t="s">
        <v>35</v>
      </c>
      <c r="M276" s="9" cm="1">
        <f t="array" ref="M276">IF(INDEX('Support data'!$C$2:$D$2,1,MATCH(ShockMaster!$G276,'Support data'!$C$1:$D$1,0))-IF($G276="Production of electricity by solar photovoltaic",_xlfn._xlws.FILTER($M$2:$M$82,($A$2:$A$82=$A276)*($B$2:$B$82=$B276)*($F$2:$F$82=$F276)*($H$2:$H$82="Photovoltaic plants")),_xlfn._xlws.FILTER($M$2:$M$82,($A$2:$A$82=$A276)*($B$2:$B$82=$B276)*($F$2:$F$82=$F276)*($H$2:$H$82="Onshore wind plants"))+_xlfn._xlws.FILTER($M$2:$M$82,($A$2:$A$82=$A276)*($B$2:$B$82=$B276)*($F$2:$F$82=$F276)*($H$2:$H$82="Offshore wind plants")))&lt;0,0,INDEX('Support data'!$C$2:$D$2,1,MATCH(ShockMaster!$G276,'Support data'!$C$1:$D$1,0))-IF($G276="Production of electricity by solar photovoltaic",_xlfn._xlws.FILTER($M$2:$M$82,($A$2:$A$82=$A276)*($B$2:$B$82=$B276)*($F$2:$F$82=$F276)*($H$2:$H$82="Photovoltaic plants")),_xlfn._xlws.FILTER($M$2:$M$82,($A$2:$A$82=$A276)*($B$2:$B$82=$B276)*($F$2:$F$82=$F276)*($H$2:$H$82="Onshore wind plants"))+_xlfn._xlws.FILTER($M$2:$M$82,($A$2:$A$82=$A276)*($B$2:$B$82=$B276)*($F$2:$F$82=$F276)*($H$2:$H$82="Offshore wind plants"))))</f>
        <v>0</v>
      </c>
    </row>
    <row r="277" spans="1:13" x14ac:dyDescent="0.3">
      <c r="A277" t="s">
        <v>33</v>
      </c>
      <c r="B277" s="13">
        <v>2018</v>
      </c>
      <c r="C277" s="4" t="s">
        <v>43</v>
      </c>
      <c r="D277" t="str">
        <f t="shared" si="4"/>
        <v>IEA - 2018 - Worst</v>
      </c>
      <c r="F277" t="s">
        <v>2</v>
      </c>
      <c r="G277" t="s">
        <v>15</v>
      </c>
      <c r="I277" t="s">
        <v>30</v>
      </c>
      <c r="J277" t="s">
        <v>35</v>
      </c>
      <c r="M277" s="9" cm="1">
        <f t="array" ref="M277">IF(INDEX('Support data'!$C$2:$D$2,1,MATCH(ShockMaster!$G277,'Support data'!$C$1:$D$1,0))-IF($G277="Production of electricity by solar photovoltaic",_xlfn._xlws.FILTER($M$2:$M$82,($A$2:$A$82=$A277)*($B$2:$B$82=$B277)*($F$2:$F$82=$F277)*($H$2:$H$82="Photovoltaic plants")),_xlfn._xlws.FILTER($M$2:$M$82,($A$2:$A$82=$A277)*($B$2:$B$82=$B277)*($F$2:$F$82=$F277)*($H$2:$H$82="Onshore wind plants"))+_xlfn._xlws.FILTER($M$2:$M$82,($A$2:$A$82=$A277)*($B$2:$B$82=$B277)*($F$2:$F$82=$F277)*($H$2:$H$82="Offshore wind plants")))&lt;0,0,INDEX('Support data'!$C$2:$D$2,1,MATCH(ShockMaster!$G277,'Support data'!$C$1:$D$1,0))-IF($G277="Production of electricity by solar photovoltaic",_xlfn._xlws.FILTER($M$2:$M$82,($A$2:$A$82=$A277)*($B$2:$B$82=$B277)*($F$2:$F$82=$F277)*($H$2:$H$82="Photovoltaic plants")),_xlfn._xlws.FILTER($M$2:$M$82,($A$2:$A$82=$A277)*($B$2:$B$82=$B277)*($F$2:$F$82=$F277)*($H$2:$H$82="Onshore wind plants"))+_xlfn._xlws.FILTER($M$2:$M$82,($A$2:$A$82=$A277)*($B$2:$B$82=$B277)*($F$2:$F$82=$F277)*($H$2:$H$82="Offshore wind plants"))))</f>
        <v>0</v>
      </c>
    </row>
    <row r="278" spans="1:13" x14ac:dyDescent="0.3">
      <c r="A278" t="s">
        <v>33</v>
      </c>
      <c r="B278" s="13">
        <v>2018</v>
      </c>
      <c r="C278" s="4" t="s">
        <v>43</v>
      </c>
      <c r="D278" t="str">
        <f t="shared" si="4"/>
        <v>IEA - 2018 - Worst</v>
      </c>
      <c r="F278" t="s">
        <v>2</v>
      </c>
      <c r="G278" t="s">
        <v>16</v>
      </c>
      <c r="I278" t="s">
        <v>30</v>
      </c>
      <c r="J278" t="s">
        <v>35</v>
      </c>
      <c r="M278" s="9" cm="1">
        <f t="array" ref="M278">IF(INDEX('Support data'!$C$2:$D$2,1,MATCH(ShockMaster!$G278,'Support data'!$C$1:$D$1,0))-IF($G278="Production of electricity by solar photovoltaic",_xlfn._xlws.FILTER($M$2:$M$82,($A$2:$A$82=$A278)*($B$2:$B$82=$B278)*($F$2:$F$82=$F278)*($H$2:$H$82="Photovoltaic plants")),_xlfn._xlws.FILTER($M$2:$M$82,($A$2:$A$82=$A278)*($B$2:$B$82=$B278)*($F$2:$F$82=$F278)*($H$2:$H$82="Onshore wind plants"))+_xlfn._xlws.FILTER($M$2:$M$82,($A$2:$A$82=$A278)*($B$2:$B$82=$B278)*($F$2:$F$82=$F278)*($H$2:$H$82="Offshore wind plants")))&lt;0,0,INDEX('Support data'!$C$2:$D$2,1,MATCH(ShockMaster!$G278,'Support data'!$C$1:$D$1,0))-IF($G278="Production of electricity by solar photovoltaic",_xlfn._xlws.FILTER($M$2:$M$82,($A$2:$A$82=$A278)*($B$2:$B$82=$B278)*($F$2:$F$82=$F278)*($H$2:$H$82="Photovoltaic plants")),_xlfn._xlws.FILTER($M$2:$M$82,($A$2:$A$82=$A278)*($B$2:$B$82=$B278)*($F$2:$F$82=$F278)*($H$2:$H$82="Onshore wind plants"))+_xlfn._xlws.FILTER($M$2:$M$82,($A$2:$A$82=$A278)*($B$2:$B$82=$B278)*($F$2:$F$82=$F278)*($H$2:$H$82="Offshore wind plants"))))</f>
        <v>0</v>
      </c>
    </row>
    <row r="279" spans="1:13" x14ac:dyDescent="0.3">
      <c r="A279" t="s">
        <v>33</v>
      </c>
      <c r="B279" s="13">
        <v>2019</v>
      </c>
      <c r="C279" s="4" t="s">
        <v>43</v>
      </c>
      <c r="D279" t="str">
        <f t="shared" si="4"/>
        <v>IEA - 2019 - Worst</v>
      </c>
      <c r="F279" t="s">
        <v>2</v>
      </c>
      <c r="G279" t="s">
        <v>15</v>
      </c>
      <c r="I279" t="s">
        <v>30</v>
      </c>
      <c r="J279" t="s">
        <v>35</v>
      </c>
      <c r="M279" s="9" cm="1">
        <f t="array" ref="M279">IF(INDEX('Support data'!$C$2:$D$2,1,MATCH(ShockMaster!$G279,'Support data'!$C$1:$D$1,0))-IF($G279="Production of electricity by solar photovoltaic",_xlfn._xlws.FILTER($M$2:$M$82,($A$2:$A$82=$A279)*($B$2:$B$82=$B279)*($F$2:$F$82=$F279)*($H$2:$H$82="Photovoltaic plants")),_xlfn._xlws.FILTER($M$2:$M$82,($A$2:$A$82=$A279)*($B$2:$B$82=$B279)*($F$2:$F$82=$F279)*($H$2:$H$82="Onshore wind plants"))+_xlfn._xlws.FILTER($M$2:$M$82,($A$2:$A$82=$A279)*($B$2:$B$82=$B279)*($F$2:$F$82=$F279)*($H$2:$H$82="Offshore wind plants")))&lt;0,0,INDEX('Support data'!$C$2:$D$2,1,MATCH(ShockMaster!$G279,'Support data'!$C$1:$D$1,0))-IF($G279="Production of electricity by solar photovoltaic",_xlfn._xlws.FILTER($M$2:$M$82,($A$2:$A$82=$A279)*($B$2:$B$82=$B279)*($F$2:$F$82=$F279)*($H$2:$H$82="Photovoltaic plants")),_xlfn._xlws.FILTER($M$2:$M$82,($A$2:$A$82=$A279)*($B$2:$B$82=$B279)*($F$2:$F$82=$F279)*($H$2:$H$82="Onshore wind plants"))+_xlfn._xlws.FILTER($M$2:$M$82,($A$2:$A$82=$A279)*($B$2:$B$82=$B279)*($F$2:$F$82=$F279)*($H$2:$H$82="Offshore wind plants"))))</f>
        <v>0</v>
      </c>
    </row>
    <row r="280" spans="1:13" x14ac:dyDescent="0.3">
      <c r="A280" t="s">
        <v>33</v>
      </c>
      <c r="B280" s="13">
        <v>2019</v>
      </c>
      <c r="C280" s="4" t="s">
        <v>43</v>
      </c>
      <c r="D280" t="str">
        <f t="shared" si="4"/>
        <v>IEA - 2019 - Worst</v>
      </c>
      <c r="F280" t="s">
        <v>2</v>
      </c>
      <c r="G280" t="s">
        <v>16</v>
      </c>
      <c r="I280" t="s">
        <v>30</v>
      </c>
      <c r="J280" t="s">
        <v>35</v>
      </c>
      <c r="M280" s="9" cm="1">
        <f t="array" ref="M280">IF(INDEX('Support data'!$C$2:$D$2,1,MATCH(ShockMaster!$G280,'Support data'!$C$1:$D$1,0))-IF($G280="Production of electricity by solar photovoltaic",_xlfn._xlws.FILTER($M$2:$M$82,($A$2:$A$82=$A280)*($B$2:$B$82=$B280)*($F$2:$F$82=$F280)*($H$2:$H$82="Photovoltaic plants")),_xlfn._xlws.FILTER($M$2:$M$82,($A$2:$A$82=$A280)*($B$2:$B$82=$B280)*($F$2:$F$82=$F280)*($H$2:$H$82="Onshore wind plants"))+_xlfn._xlws.FILTER($M$2:$M$82,($A$2:$A$82=$A280)*($B$2:$B$82=$B280)*($F$2:$F$82=$F280)*($H$2:$H$82="Offshore wind plants")))&lt;0,0,INDEX('Support data'!$C$2:$D$2,1,MATCH(ShockMaster!$G280,'Support data'!$C$1:$D$1,0))-IF($G280="Production of electricity by solar photovoltaic",_xlfn._xlws.FILTER($M$2:$M$82,($A$2:$A$82=$A280)*($B$2:$B$82=$B280)*($F$2:$F$82=$F280)*($H$2:$H$82="Photovoltaic plants")),_xlfn._xlws.FILTER($M$2:$M$82,($A$2:$A$82=$A280)*($B$2:$B$82=$B280)*($F$2:$F$82=$F280)*($H$2:$H$82="Onshore wind plants"))+_xlfn._xlws.FILTER($M$2:$M$82,($A$2:$A$82=$A280)*($B$2:$B$82=$B280)*($F$2:$F$82=$F280)*($H$2:$H$82="Offshore wind plants"))))</f>
        <v>0</v>
      </c>
    </row>
    <row r="281" spans="1:13" x14ac:dyDescent="0.3">
      <c r="A281" t="s">
        <v>34</v>
      </c>
      <c r="B281" s="13">
        <v>2011</v>
      </c>
      <c r="C281" s="4" t="s">
        <v>43</v>
      </c>
      <c r="D281" t="str">
        <f t="shared" si="4"/>
        <v>EXIOHSUT - 2011 - Worst</v>
      </c>
      <c r="F281" t="s">
        <v>2</v>
      </c>
      <c r="G281" t="s">
        <v>15</v>
      </c>
      <c r="I281" t="s">
        <v>30</v>
      </c>
      <c r="J281" t="s">
        <v>35</v>
      </c>
      <c r="M281" s="9" cm="1">
        <f t="array" ref="M281">IF(INDEX('Support data'!$C$2:$D$2,1,MATCH(ShockMaster!$G281,'Support data'!$C$1:$D$1,0))-IF($G281="Production of electricity by solar photovoltaic",_xlfn._xlws.FILTER($M$2:$M$82,($A$2:$A$82=$A281)*($B$2:$B$82=$B281)*($F$2:$F$82=$F281)*($H$2:$H$82="Photovoltaic plants")),_xlfn._xlws.FILTER($M$2:$M$82,($A$2:$A$82=$A281)*($B$2:$B$82=$B281)*($F$2:$F$82=$F281)*($H$2:$H$82="Onshore wind plants"))+_xlfn._xlws.FILTER($M$2:$M$82,($A$2:$A$82=$A281)*($B$2:$B$82=$B281)*($F$2:$F$82=$F281)*($H$2:$H$82="Offshore wind plants")))&lt;0,0,INDEX('Support data'!$C$2:$D$2,1,MATCH(ShockMaster!$G281,'Support data'!$C$1:$D$1,0))-IF($G281="Production of electricity by solar photovoltaic",_xlfn._xlws.FILTER($M$2:$M$82,($A$2:$A$82=$A281)*($B$2:$B$82=$B281)*($F$2:$F$82=$F281)*($H$2:$H$82="Photovoltaic plants")),_xlfn._xlws.FILTER($M$2:$M$82,($A$2:$A$82=$A281)*($B$2:$B$82=$B281)*($F$2:$F$82=$F281)*($H$2:$H$82="Onshore wind plants"))+_xlfn._xlws.FILTER($M$2:$M$82,($A$2:$A$82=$A281)*($B$2:$B$82=$B281)*($F$2:$F$82=$F281)*($H$2:$H$82="Offshore wind plants"))))</f>
        <v>0</v>
      </c>
    </row>
    <row r="282" spans="1:13" x14ac:dyDescent="0.3">
      <c r="A282" t="s">
        <v>34</v>
      </c>
      <c r="B282" s="13">
        <v>2011</v>
      </c>
      <c r="C282" s="4" t="s">
        <v>43</v>
      </c>
      <c r="D282" t="str">
        <f t="shared" si="4"/>
        <v>EXIOHSUT - 2011 - Worst</v>
      </c>
      <c r="F282" t="s">
        <v>2</v>
      </c>
      <c r="G282" t="s">
        <v>16</v>
      </c>
      <c r="I282" t="s">
        <v>30</v>
      </c>
      <c r="J282" t="s">
        <v>35</v>
      </c>
      <c r="M282" s="9" cm="1">
        <f t="array" ref="M282">IF(INDEX('Support data'!$C$2:$D$2,1,MATCH(ShockMaster!$G282,'Support data'!$C$1:$D$1,0))-IF($G282="Production of electricity by solar photovoltaic",_xlfn._xlws.FILTER($M$2:$M$82,($A$2:$A$82=$A282)*($B$2:$B$82=$B282)*($F$2:$F$82=$F282)*($H$2:$H$82="Photovoltaic plants")),_xlfn._xlws.FILTER($M$2:$M$82,($A$2:$A$82=$A282)*($B$2:$B$82=$B282)*($F$2:$F$82=$F282)*($H$2:$H$82="Onshore wind plants"))+_xlfn._xlws.FILTER($M$2:$M$82,($A$2:$A$82=$A282)*($B$2:$B$82=$B282)*($F$2:$F$82=$F282)*($H$2:$H$82="Offshore wind plants")))&lt;0,0,INDEX('Support data'!$C$2:$D$2,1,MATCH(ShockMaster!$G282,'Support data'!$C$1:$D$1,0))-IF($G282="Production of electricity by solar photovoltaic",_xlfn._xlws.FILTER($M$2:$M$82,($A$2:$A$82=$A282)*($B$2:$B$82=$B282)*($F$2:$F$82=$F282)*($H$2:$H$82="Photovoltaic plants")),_xlfn._xlws.FILTER($M$2:$M$82,($A$2:$A$82=$A282)*($B$2:$B$82=$B282)*($F$2:$F$82=$F282)*($H$2:$H$82="Onshore wind plants"))+_xlfn._xlws.FILTER($M$2:$M$82,($A$2:$A$82=$A282)*($B$2:$B$82=$B282)*($F$2:$F$82=$F282)*($H$2:$H$82="Offshore wind plants"))))</f>
        <v>0</v>
      </c>
    </row>
    <row r="283" spans="1:13" x14ac:dyDescent="0.3">
      <c r="A283" t="s">
        <v>34</v>
      </c>
      <c r="B283" s="13">
        <v>2012</v>
      </c>
      <c r="C283" s="4" t="s">
        <v>43</v>
      </c>
      <c r="D283" t="str">
        <f t="shared" si="4"/>
        <v>EXIOHSUT - 2012 - Worst</v>
      </c>
      <c r="F283" t="s">
        <v>2</v>
      </c>
      <c r="G283" t="s">
        <v>15</v>
      </c>
      <c r="I283" t="s">
        <v>30</v>
      </c>
      <c r="J283" t="s">
        <v>35</v>
      </c>
      <c r="M283" s="9" cm="1">
        <f t="array" ref="M283">IF(INDEX('Support data'!$C$2:$D$2,1,MATCH(ShockMaster!$G283,'Support data'!$C$1:$D$1,0))-IF($G283="Production of electricity by solar photovoltaic",_xlfn._xlws.FILTER($M$2:$M$82,($A$2:$A$82=$A283)*($B$2:$B$82=$B283)*($F$2:$F$82=$F283)*($H$2:$H$82="Photovoltaic plants")),_xlfn._xlws.FILTER($M$2:$M$82,($A$2:$A$82=$A283)*($B$2:$B$82=$B283)*($F$2:$F$82=$F283)*($H$2:$H$82="Onshore wind plants"))+_xlfn._xlws.FILTER($M$2:$M$82,($A$2:$A$82=$A283)*($B$2:$B$82=$B283)*($F$2:$F$82=$F283)*($H$2:$H$82="Offshore wind plants")))&lt;0,0,INDEX('Support data'!$C$2:$D$2,1,MATCH(ShockMaster!$G283,'Support data'!$C$1:$D$1,0))-IF($G283="Production of electricity by solar photovoltaic",_xlfn._xlws.FILTER($M$2:$M$82,($A$2:$A$82=$A283)*($B$2:$B$82=$B283)*($F$2:$F$82=$F283)*($H$2:$H$82="Photovoltaic plants")),_xlfn._xlws.FILTER($M$2:$M$82,($A$2:$A$82=$A283)*($B$2:$B$82=$B283)*($F$2:$F$82=$F283)*($H$2:$H$82="Onshore wind plants"))+_xlfn._xlws.FILTER($M$2:$M$82,($A$2:$A$82=$A283)*($B$2:$B$82=$B283)*($F$2:$F$82=$F283)*($H$2:$H$82="Offshore wind plants"))))</f>
        <v>0</v>
      </c>
    </row>
    <row r="284" spans="1:13" x14ac:dyDescent="0.3">
      <c r="A284" t="s">
        <v>34</v>
      </c>
      <c r="B284" s="13">
        <v>2012</v>
      </c>
      <c r="C284" s="4" t="s">
        <v>43</v>
      </c>
      <c r="D284" t="str">
        <f t="shared" si="4"/>
        <v>EXIOHSUT - 2012 - Worst</v>
      </c>
      <c r="F284" t="s">
        <v>2</v>
      </c>
      <c r="G284" t="s">
        <v>16</v>
      </c>
      <c r="I284" t="s">
        <v>30</v>
      </c>
      <c r="J284" t="s">
        <v>35</v>
      </c>
      <c r="M284" s="9" cm="1">
        <f t="array" ref="M284">IF(INDEX('Support data'!$C$2:$D$2,1,MATCH(ShockMaster!$G284,'Support data'!$C$1:$D$1,0))-IF($G284="Production of electricity by solar photovoltaic",_xlfn._xlws.FILTER($M$2:$M$82,($A$2:$A$82=$A284)*($B$2:$B$82=$B284)*($F$2:$F$82=$F284)*($H$2:$H$82="Photovoltaic plants")),_xlfn._xlws.FILTER($M$2:$M$82,($A$2:$A$82=$A284)*($B$2:$B$82=$B284)*($F$2:$F$82=$F284)*($H$2:$H$82="Onshore wind plants"))+_xlfn._xlws.FILTER($M$2:$M$82,($A$2:$A$82=$A284)*($B$2:$B$82=$B284)*($F$2:$F$82=$F284)*($H$2:$H$82="Offshore wind plants")))&lt;0,0,INDEX('Support data'!$C$2:$D$2,1,MATCH(ShockMaster!$G284,'Support data'!$C$1:$D$1,0))-IF($G284="Production of electricity by solar photovoltaic",_xlfn._xlws.FILTER($M$2:$M$82,($A$2:$A$82=$A284)*($B$2:$B$82=$B284)*($F$2:$F$82=$F284)*($H$2:$H$82="Photovoltaic plants")),_xlfn._xlws.FILTER($M$2:$M$82,($A$2:$A$82=$A284)*($B$2:$B$82=$B284)*($F$2:$F$82=$F284)*($H$2:$H$82="Onshore wind plants"))+_xlfn._xlws.FILTER($M$2:$M$82,($A$2:$A$82=$A284)*($B$2:$B$82=$B284)*($F$2:$F$82=$F284)*($H$2:$H$82="Offshore wind plants"))))</f>
        <v>0</v>
      </c>
    </row>
    <row r="285" spans="1:13" x14ac:dyDescent="0.3">
      <c r="A285" t="s">
        <v>34</v>
      </c>
      <c r="B285" s="13">
        <v>2013</v>
      </c>
      <c r="C285" s="4" t="s">
        <v>43</v>
      </c>
      <c r="D285" t="str">
        <f t="shared" si="4"/>
        <v>EXIOHSUT - 2013 - Worst</v>
      </c>
      <c r="F285" t="s">
        <v>2</v>
      </c>
      <c r="G285" t="s">
        <v>15</v>
      </c>
      <c r="I285" t="s">
        <v>30</v>
      </c>
      <c r="J285" t="s">
        <v>35</v>
      </c>
      <c r="M285" s="9" cm="1">
        <f t="array" ref="M285">IF(INDEX('Support data'!$C$2:$D$2,1,MATCH(ShockMaster!$G285,'Support data'!$C$1:$D$1,0))-IF($G285="Production of electricity by solar photovoltaic",_xlfn._xlws.FILTER($M$2:$M$82,($A$2:$A$82=$A285)*($B$2:$B$82=$B285)*($F$2:$F$82=$F285)*($H$2:$H$82="Photovoltaic plants")),_xlfn._xlws.FILTER($M$2:$M$82,($A$2:$A$82=$A285)*($B$2:$B$82=$B285)*($F$2:$F$82=$F285)*($H$2:$H$82="Onshore wind plants"))+_xlfn._xlws.FILTER($M$2:$M$82,($A$2:$A$82=$A285)*($B$2:$B$82=$B285)*($F$2:$F$82=$F285)*($H$2:$H$82="Offshore wind plants")))&lt;0,0,INDEX('Support data'!$C$2:$D$2,1,MATCH(ShockMaster!$G285,'Support data'!$C$1:$D$1,0))-IF($G285="Production of electricity by solar photovoltaic",_xlfn._xlws.FILTER($M$2:$M$82,($A$2:$A$82=$A285)*($B$2:$B$82=$B285)*($F$2:$F$82=$F285)*($H$2:$H$82="Photovoltaic plants")),_xlfn._xlws.FILTER($M$2:$M$82,($A$2:$A$82=$A285)*($B$2:$B$82=$B285)*($F$2:$F$82=$F285)*($H$2:$H$82="Onshore wind plants"))+_xlfn._xlws.FILTER($M$2:$M$82,($A$2:$A$82=$A285)*($B$2:$B$82=$B285)*($F$2:$F$82=$F285)*($H$2:$H$82="Offshore wind plants"))))</f>
        <v>0</v>
      </c>
    </row>
    <row r="286" spans="1:13" x14ac:dyDescent="0.3">
      <c r="A286" t="s">
        <v>34</v>
      </c>
      <c r="B286" s="13">
        <v>2013</v>
      </c>
      <c r="C286" s="4" t="s">
        <v>43</v>
      </c>
      <c r="D286" t="str">
        <f t="shared" si="4"/>
        <v>EXIOHSUT - 2013 - Worst</v>
      </c>
      <c r="F286" t="s">
        <v>2</v>
      </c>
      <c r="G286" t="s">
        <v>16</v>
      </c>
      <c r="I286" t="s">
        <v>30</v>
      </c>
      <c r="J286" t="s">
        <v>35</v>
      </c>
      <c r="M286" s="9" cm="1">
        <f t="array" ref="M286">IF(INDEX('Support data'!$C$2:$D$2,1,MATCH(ShockMaster!$G286,'Support data'!$C$1:$D$1,0))-IF($G286="Production of electricity by solar photovoltaic",_xlfn._xlws.FILTER($M$2:$M$82,($A$2:$A$82=$A286)*($B$2:$B$82=$B286)*($F$2:$F$82=$F286)*($H$2:$H$82="Photovoltaic plants")),_xlfn._xlws.FILTER($M$2:$M$82,($A$2:$A$82=$A286)*($B$2:$B$82=$B286)*($F$2:$F$82=$F286)*($H$2:$H$82="Onshore wind plants"))+_xlfn._xlws.FILTER($M$2:$M$82,($A$2:$A$82=$A286)*($B$2:$B$82=$B286)*($F$2:$F$82=$F286)*($H$2:$H$82="Offshore wind plants")))&lt;0,0,INDEX('Support data'!$C$2:$D$2,1,MATCH(ShockMaster!$G286,'Support data'!$C$1:$D$1,0))-IF($G286="Production of electricity by solar photovoltaic",_xlfn._xlws.FILTER($M$2:$M$82,($A$2:$A$82=$A286)*($B$2:$B$82=$B286)*($F$2:$F$82=$F286)*($H$2:$H$82="Photovoltaic plants")),_xlfn._xlws.FILTER($M$2:$M$82,($A$2:$A$82=$A286)*($B$2:$B$82=$B286)*($F$2:$F$82=$F286)*($H$2:$H$82="Onshore wind plants"))+_xlfn._xlws.FILTER($M$2:$M$82,($A$2:$A$82=$A286)*($B$2:$B$82=$B286)*($F$2:$F$82=$F286)*($H$2:$H$82="Offshore wind plants"))))</f>
        <v>0</v>
      </c>
    </row>
    <row r="287" spans="1:13" x14ac:dyDescent="0.3">
      <c r="A287" t="s">
        <v>34</v>
      </c>
      <c r="B287" s="13">
        <v>2014</v>
      </c>
      <c r="C287" s="4" t="s">
        <v>43</v>
      </c>
      <c r="D287" t="str">
        <f t="shared" si="4"/>
        <v>EXIOHSUT - 2014 - Worst</v>
      </c>
      <c r="F287" t="s">
        <v>2</v>
      </c>
      <c r="G287" t="s">
        <v>15</v>
      </c>
      <c r="I287" t="s">
        <v>30</v>
      </c>
      <c r="J287" t="s">
        <v>35</v>
      </c>
      <c r="M287" s="9" cm="1">
        <f t="array" ref="M287">IF(INDEX('Support data'!$C$2:$D$2,1,MATCH(ShockMaster!$G287,'Support data'!$C$1:$D$1,0))-IF($G287="Production of electricity by solar photovoltaic",_xlfn._xlws.FILTER($M$2:$M$82,($A$2:$A$82=$A287)*($B$2:$B$82=$B287)*($F$2:$F$82=$F287)*($H$2:$H$82="Photovoltaic plants")),_xlfn._xlws.FILTER($M$2:$M$82,($A$2:$A$82=$A287)*($B$2:$B$82=$B287)*($F$2:$F$82=$F287)*($H$2:$H$82="Onshore wind plants"))+_xlfn._xlws.FILTER($M$2:$M$82,($A$2:$A$82=$A287)*($B$2:$B$82=$B287)*($F$2:$F$82=$F287)*($H$2:$H$82="Offshore wind plants")))&lt;0,0,INDEX('Support data'!$C$2:$D$2,1,MATCH(ShockMaster!$G287,'Support data'!$C$1:$D$1,0))-IF($G287="Production of electricity by solar photovoltaic",_xlfn._xlws.FILTER($M$2:$M$82,($A$2:$A$82=$A287)*($B$2:$B$82=$B287)*($F$2:$F$82=$F287)*($H$2:$H$82="Photovoltaic plants")),_xlfn._xlws.FILTER($M$2:$M$82,($A$2:$A$82=$A287)*($B$2:$B$82=$B287)*($F$2:$F$82=$F287)*($H$2:$H$82="Onshore wind plants"))+_xlfn._xlws.FILTER($M$2:$M$82,($A$2:$A$82=$A287)*($B$2:$B$82=$B287)*($F$2:$F$82=$F287)*($H$2:$H$82="Offshore wind plants"))))</f>
        <v>0</v>
      </c>
    </row>
    <row r="288" spans="1:13" x14ac:dyDescent="0.3">
      <c r="A288" t="s">
        <v>34</v>
      </c>
      <c r="B288" s="13">
        <v>2014</v>
      </c>
      <c r="C288" s="4" t="s">
        <v>43</v>
      </c>
      <c r="D288" t="str">
        <f t="shared" si="4"/>
        <v>EXIOHSUT - 2014 - Worst</v>
      </c>
      <c r="F288" t="s">
        <v>2</v>
      </c>
      <c r="G288" t="s">
        <v>16</v>
      </c>
      <c r="I288" t="s">
        <v>30</v>
      </c>
      <c r="J288" t="s">
        <v>35</v>
      </c>
      <c r="M288" s="9" cm="1">
        <f t="array" ref="M288">IF(INDEX('Support data'!$C$2:$D$2,1,MATCH(ShockMaster!$G288,'Support data'!$C$1:$D$1,0))-IF($G288="Production of electricity by solar photovoltaic",_xlfn._xlws.FILTER($M$2:$M$82,($A$2:$A$82=$A288)*($B$2:$B$82=$B288)*($F$2:$F$82=$F288)*($H$2:$H$82="Photovoltaic plants")),_xlfn._xlws.FILTER($M$2:$M$82,($A$2:$A$82=$A288)*($B$2:$B$82=$B288)*($F$2:$F$82=$F288)*($H$2:$H$82="Onshore wind plants"))+_xlfn._xlws.FILTER($M$2:$M$82,($A$2:$A$82=$A288)*($B$2:$B$82=$B288)*($F$2:$F$82=$F288)*($H$2:$H$82="Offshore wind plants")))&lt;0,0,INDEX('Support data'!$C$2:$D$2,1,MATCH(ShockMaster!$G288,'Support data'!$C$1:$D$1,0))-IF($G288="Production of electricity by solar photovoltaic",_xlfn._xlws.FILTER($M$2:$M$82,($A$2:$A$82=$A288)*($B$2:$B$82=$B288)*($F$2:$F$82=$F288)*($H$2:$H$82="Photovoltaic plants")),_xlfn._xlws.FILTER($M$2:$M$82,($A$2:$A$82=$A288)*($B$2:$B$82=$B288)*($F$2:$F$82=$F288)*($H$2:$H$82="Onshore wind plants"))+_xlfn._xlws.FILTER($M$2:$M$82,($A$2:$A$82=$A288)*($B$2:$B$82=$B288)*($F$2:$F$82=$F288)*($H$2:$H$82="Offshore wind plants"))))</f>
        <v>0</v>
      </c>
    </row>
    <row r="289" spans="1:13" x14ac:dyDescent="0.3">
      <c r="A289" t="s">
        <v>34</v>
      </c>
      <c r="B289" s="13">
        <v>2015</v>
      </c>
      <c r="C289" s="4" t="s">
        <v>43</v>
      </c>
      <c r="D289" t="str">
        <f t="shared" si="4"/>
        <v>EXIOHSUT - 2015 - Worst</v>
      </c>
      <c r="F289" t="s">
        <v>2</v>
      </c>
      <c r="G289" t="s">
        <v>15</v>
      </c>
      <c r="I289" t="s">
        <v>30</v>
      </c>
      <c r="J289" t="s">
        <v>35</v>
      </c>
      <c r="M289" s="9" cm="1">
        <f t="array" ref="M289">IF(INDEX('Support data'!$C$2:$D$2,1,MATCH(ShockMaster!$G289,'Support data'!$C$1:$D$1,0))-IF($G289="Production of electricity by solar photovoltaic",_xlfn._xlws.FILTER($M$2:$M$82,($A$2:$A$82=$A289)*($B$2:$B$82=$B289)*($F$2:$F$82=$F289)*($H$2:$H$82="Photovoltaic plants")),_xlfn._xlws.FILTER($M$2:$M$82,($A$2:$A$82=$A289)*($B$2:$B$82=$B289)*($F$2:$F$82=$F289)*($H$2:$H$82="Onshore wind plants"))+_xlfn._xlws.FILTER($M$2:$M$82,($A$2:$A$82=$A289)*($B$2:$B$82=$B289)*($F$2:$F$82=$F289)*($H$2:$H$82="Offshore wind plants")))&lt;0,0,INDEX('Support data'!$C$2:$D$2,1,MATCH(ShockMaster!$G289,'Support data'!$C$1:$D$1,0))-IF($G289="Production of electricity by solar photovoltaic",_xlfn._xlws.FILTER($M$2:$M$82,($A$2:$A$82=$A289)*($B$2:$B$82=$B289)*($F$2:$F$82=$F289)*($H$2:$H$82="Photovoltaic plants")),_xlfn._xlws.FILTER($M$2:$M$82,($A$2:$A$82=$A289)*($B$2:$B$82=$B289)*($F$2:$F$82=$F289)*($H$2:$H$82="Onshore wind plants"))+_xlfn._xlws.FILTER($M$2:$M$82,($A$2:$A$82=$A289)*($B$2:$B$82=$B289)*($F$2:$F$82=$F289)*($H$2:$H$82="Offshore wind plants"))))</f>
        <v>0</v>
      </c>
    </row>
    <row r="290" spans="1:13" x14ac:dyDescent="0.3">
      <c r="A290" t="s">
        <v>34</v>
      </c>
      <c r="B290" s="13">
        <v>2015</v>
      </c>
      <c r="C290" s="4" t="s">
        <v>43</v>
      </c>
      <c r="D290" t="str">
        <f t="shared" si="4"/>
        <v>EXIOHSUT - 2015 - Worst</v>
      </c>
      <c r="F290" t="s">
        <v>2</v>
      </c>
      <c r="G290" t="s">
        <v>16</v>
      </c>
      <c r="I290" t="s">
        <v>30</v>
      </c>
      <c r="J290" t="s">
        <v>35</v>
      </c>
      <c r="M290" s="9" cm="1">
        <f t="array" ref="M290">IF(INDEX('Support data'!$C$2:$D$2,1,MATCH(ShockMaster!$G290,'Support data'!$C$1:$D$1,0))-IF($G290="Production of electricity by solar photovoltaic",_xlfn._xlws.FILTER($M$2:$M$82,($A$2:$A$82=$A290)*($B$2:$B$82=$B290)*($F$2:$F$82=$F290)*($H$2:$H$82="Photovoltaic plants")),_xlfn._xlws.FILTER($M$2:$M$82,($A$2:$A$82=$A290)*($B$2:$B$82=$B290)*($F$2:$F$82=$F290)*($H$2:$H$82="Onshore wind plants"))+_xlfn._xlws.FILTER($M$2:$M$82,($A$2:$A$82=$A290)*($B$2:$B$82=$B290)*($F$2:$F$82=$F290)*($H$2:$H$82="Offshore wind plants")))&lt;0,0,INDEX('Support data'!$C$2:$D$2,1,MATCH(ShockMaster!$G290,'Support data'!$C$1:$D$1,0))-IF($G290="Production of electricity by solar photovoltaic",_xlfn._xlws.FILTER($M$2:$M$82,($A$2:$A$82=$A290)*($B$2:$B$82=$B290)*($F$2:$F$82=$F290)*($H$2:$H$82="Photovoltaic plants")),_xlfn._xlws.FILTER($M$2:$M$82,($A$2:$A$82=$A290)*($B$2:$B$82=$B290)*($F$2:$F$82=$F290)*($H$2:$H$82="Onshore wind plants"))+_xlfn._xlws.FILTER($M$2:$M$82,($A$2:$A$82=$A290)*($B$2:$B$82=$B290)*($F$2:$F$82=$F290)*($H$2:$H$82="Offshore wind plants"))))</f>
        <v>0</v>
      </c>
    </row>
    <row r="291" spans="1:13" x14ac:dyDescent="0.3">
      <c r="A291" t="s">
        <v>34</v>
      </c>
      <c r="B291" s="13">
        <v>2016</v>
      </c>
      <c r="C291" s="4" t="s">
        <v>43</v>
      </c>
      <c r="D291" t="str">
        <f t="shared" si="4"/>
        <v>EXIOHSUT - 2016 - Worst</v>
      </c>
      <c r="F291" t="s">
        <v>2</v>
      </c>
      <c r="G291" t="s">
        <v>15</v>
      </c>
      <c r="I291" t="s">
        <v>30</v>
      </c>
      <c r="J291" t="s">
        <v>35</v>
      </c>
      <c r="M291" s="9" cm="1">
        <f t="array" ref="M291">IF(INDEX('Support data'!$C$2:$D$2,1,MATCH(ShockMaster!$G291,'Support data'!$C$1:$D$1,0))-IF($G291="Production of electricity by solar photovoltaic",_xlfn._xlws.FILTER($M$2:$M$82,($A$2:$A$82=$A291)*($B$2:$B$82=$B291)*($F$2:$F$82=$F291)*($H$2:$H$82="Photovoltaic plants")),_xlfn._xlws.FILTER($M$2:$M$82,($A$2:$A$82=$A291)*($B$2:$B$82=$B291)*($F$2:$F$82=$F291)*($H$2:$H$82="Onshore wind plants"))+_xlfn._xlws.FILTER($M$2:$M$82,($A$2:$A$82=$A291)*($B$2:$B$82=$B291)*($F$2:$F$82=$F291)*($H$2:$H$82="Offshore wind plants")))&lt;0,0,INDEX('Support data'!$C$2:$D$2,1,MATCH(ShockMaster!$G291,'Support data'!$C$1:$D$1,0))-IF($G291="Production of electricity by solar photovoltaic",_xlfn._xlws.FILTER($M$2:$M$82,($A$2:$A$82=$A291)*($B$2:$B$82=$B291)*($F$2:$F$82=$F291)*($H$2:$H$82="Photovoltaic plants")),_xlfn._xlws.FILTER($M$2:$M$82,($A$2:$A$82=$A291)*($B$2:$B$82=$B291)*($F$2:$F$82=$F291)*($H$2:$H$82="Onshore wind plants"))+_xlfn._xlws.FILTER($M$2:$M$82,($A$2:$A$82=$A291)*($B$2:$B$82=$B291)*($F$2:$F$82=$F291)*($H$2:$H$82="Offshore wind plants"))))</f>
        <v>0</v>
      </c>
    </row>
    <row r="292" spans="1:13" x14ac:dyDescent="0.3">
      <c r="A292" t="s">
        <v>34</v>
      </c>
      <c r="B292" s="13">
        <v>2016</v>
      </c>
      <c r="C292" s="4" t="s">
        <v>43</v>
      </c>
      <c r="D292" t="str">
        <f t="shared" si="4"/>
        <v>EXIOHSUT - 2016 - Worst</v>
      </c>
      <c r="F292" t="s">
        <v>2</v>
      </c>
      <c r="G292" t="s">
        <v>16</v>
      </c>
      <c r="I292" t="s">
        <v>30</v>
      </c>
      <c r="J292" t="s">
        <v>35</v>
      </c>
      <c r="M292" s="9" cm="1">
        <f t="array" ref="M292">IF(INDEX('Support data'!$C$2:$D$2,1,MATCH(ShockMaster!$G292,'Support data'!$C$1:$D$1,0))-IF($G292="Production of electricity by solar photovoltaic",_xlfn._xlws.FILTER($M$2:$M$82,($A$2:$A$82=$A292)*($B$2:$B$82=$B292)*($F$2:$F$82=$F292)*($H$2:$H$82="Photovoltaic plants")),_xlfn._xlws.FILTER($M$2:$M$82,($A$2:$A$82=$A292)*($B$2:$B$82=$B292)*($F$2:$F$82=$F292)*($H$2:$H$82="Onshore wind plants"))+_xlfn._xlws.FILTER($M$2:$M$82,($A$2:$A$82=$A292)*($B$2:$B$82=$B292)*($F$2:$F$82=$F292)*($H$2:$H$82="Offshore wind plants")))&lt;0,0,INDEX('Support data'!$C$2:$D$2,1,MATCH(ShockMaster!$G292,'Support data'!$C$1:$D$1,0))-IF($G292="Production of electricity by solar photovoltaic",_xlfn._xlws.FILTER($M$2:$M$82,($A$2:$A$82=$A292)*($B$2:$B$82=$B292)*($F$2:$F$82=$F292)*($H$2:$H$82="Photovoltaic plants")),_xlfn._xlws.FILTER($M$2:$M$82,($A$2:$A$82=$A292)*($B$2:$B$82=$B292)*($F$2:$F$82=$F292)*($H$2:$H$82="Onshore wind plants"))+_xlfn._xlws.FILTER($M$2:$M$82,($A$2:$A$82=$A292)*($B$2:$B$82=$B292)*($F$2:$F$82=$F292)*($H$2:$H$82="Offshore wind plants"))))</f>
        <v>0</v>
      </c>
    </row>
    <row r="293" spans="1:13" x14ac:dyDescent="0.3">
      <c r="A293" t="s">
        <v>34</v>
      </c>
      <c r="B293" s="13">
        <v>2017</v>
      </c>
      <c r="C293" s="4" t="s">
        <v>43</v>
      </c>
      <c r="D293" t="str">
        <f t="shared" si="4"/>
        <v>EXIOHSUT - 2017 - Worst</v>
      </c>
      <c r="F293" t="s">
        <v>2</v>
      </c>
      <c r="G293" t="s">
        <v>15</v>
      </c>
      <c r="I293" t="s">
        <v>30</v>
      </c>
      <c r="J293" t="s">
        <v>35</v>
      </c>
      <c r="M293" s="9" cm="1">
        <f t="array" ref="M293">IF(INDEX('Support data'!$C$2:$D$2,1,MATCH(ShockMaster!$G293,'Support data'!$C$1:$D$1,0))-IF($G293="Production of electricity by solar photovoltaic",_xlfn._xlws.FILTER($M$2:$M$82,($A$2:$A$82=$A293)*($B$2:$B$82=$B293)*($F$2:$F$82=$F293)*($H$2:$H$82="Photovoltaic plants")),_xlfn._xlws.FILTER($M$2:$M$82,($A$2:$A$82=$A293)*($B$2:$B$82=$B293)*($F$2:$F$82=$F293)*($H$2:$H$82="Onshore wind plants"))+_xlfn._xlws.FILTER($M$2:$M$82,($A$2:$A$82=$A293)*($B$2:$B$82=$B293)*($F$2:$F$82=$F293)*($H$2:$H$82="Offshore wind plants")))&lt;0,0,INDEX('Support data'!$C$2:$D$2,1,MATCH(ShockMaster!$G293,'Support data'!$C$1:$D$1,0))-IF($G293="Production of electricity by solar photovoltaic",_xlfn._xlws.FILTER($M$2:$M$82,($A$2:$A$82=$A293)*($B$2:$B$82=$B293)*($F$2:$F$82=$F293)*($H$2:$H$82="Photovoltaic plants")),_xlfn._xlws.FILTER($M$2:$M$82,($A$2:$A$82=$A293)*($B$2:$B$82=$B293)*($F$2:$F$82=$F293)*($H$2:$H$82="Onshore wind plants"))+_xlfn._xlws.FILTER($M$2:$M$82,($A$2:$A$82=$A293)*($B$2:$B$82=$B293)*($F$2:$F$82=$F293)*($H$2:$H$82="Offshore wind plants"))))</f>
        <v>0</v>
      </c>
    </row>
    <row r="294" spans="1:13" x14ac:dyDescent="0.3">
      <c r="A294" t="s">
        <v>34</v>
      </c>
      <c r="B294" s="13">
        <v>2017</v>
      </c>
      <c r="C294" s="4" t="s">
        <v>43</v>
      </c>
      <c r="D294" t="str">
        <f t="shared" si="4"/>
        <v>EXIOHSUT - 2017 - Worst</v>
      </c>
      <c r="F294" t="s">
        <v>2</v>
      </c>
      <c r="G294" t="s">
        <v>16</v>
      </c>
      <c r="I294" t="s">
        <v>30</v>
      </c>
      <c r="J294" t="s">
        <v>35</v>
      </c>
      <c r="M294" s="9" cm="1">
        <f t="array" ref="M294">IF(INDEX('Support data'!$C$2:$D$2,1,MATCH(ShockMaster!$G294,'Support data'!$C$1:$D$1,0))-IF($G294="Production of electricity by solar photovoltaic",_xlfn._xlws.FILTER($M$2:$M$82,($A$2:$A$82=$A294)*($B$2:$B$82=$B294)*($F$2:$F$82=$F294)*($H$2:$H$82="Photovoltaic plants")),_xlfn._xlws.FILTER($M$2:$M$82,($A$2:$A$82=$A294)*($B$2:$B$82=$B294)*($F$2:$F$82=$F294)*($H$2:$H$82="Onshore wind plants"))+_xlfn._xlws.FILTER($M$2:$M$82,($A$2:$A$82=$A294)*($B$2:$B$82=$B294)*($F$2:$F$82=$F294)*($H$2:$H$82="Offshore wind plants")))&lt;0,0,INDEX('Support data'!$C$2:$D$2,1,MATCH(ShockMaster!$G294,'Support data'!$C$1:$D$1,0))-IF($G294="Production of electricity by solar photovoltaic",_xlfn._xlws.FILTER($M$2:$M$82,($A$2:$A$82=$A294)*($B$2:$B$82=$B294)*($F$2:$F$82=$F294)*($H$2:$H$82="Photovoltaic plants")),_xlfn._xlws.FILTER($M$2:$M$82,($A$2:$A$82=$A294)*($B$2:$B$82=$B294)*($F$2:$F$82=$F294)*($H$2:$H$82="Onshore wind plants"))+_xlfn._xlws.FILTER($M$2:$M$82,($A$2:$A$82=$A294)*($B$2:$B$82=$B294)*($F$2:$F$82=$F294)*($H$2:$H$82="Offshore wind plants"))))</f>
        <v>0</v>
      </c>
    </row>
    <row r="295" spans="1:13" x14ac:dyDescent="0.3">
      <c r="A295" t="s">
        <v>34</v>
      </c>
      <c r="B295" s="13">
        <v>2018</v>
      </c>
      <c r="C295" s="4" t="s">
        <v>43</v>
      </c>
      <c r="D295" t="str">
        <f t="shared" si="4"/>
        <v>EXIOHSUT - 2018 - Worst</v>
      </c>
      <c r="F295" t="s">
        <v>2</v>
      </c>
      <c r="G295" t="s">
        <v>15</v>
      </c>
      <c r="I295" t="s">
        <v>30</v>
      </c>
      <c r="J295" t="s">
        <v>35</v>
      </c>
      <c r="M295" s="9" cm="1">
        <f t="array" ref="M295">IF(INDEX('Support data'!$C$2:$D$2,1,MATCH(ShockMaster!$G295,'Support data'!$C$1:$D$1,0))-IF($G295="Production of electricity by solar photovoltaic",_xlfn._xlws.FILTER($M$2:$M$82,($A$2:$A$82=$A295)*($B$2:$B$82=$B295)*($F$2:$F$82=$F295)*($H$2:$H$82="Photovoltaic plants")),_xlfn._xlws.FILTER($M$2:$M$82,($A$2:$A$82=$A295)*($B$2:$B$82=$B295)*($F$2:$F$82=$F295)*($H$2:$H$82="Onshore wind plants"))+_xlfn._xlws.FILTER($M$2:$M$82,($A$2:$A$82=$A295)*($B$2:$B$82=$B295)*($F$2:$F$82=$F295)*($H$2:$H$82="Offshore wind plants")))&lt;0,0,INDEX('Support data'!$C$2:$D$2,1,MATCH(ShockMaster!$G295,'Support data'!$C$1:$D$1,0))-IF($G295="Production of electricity by solar photovoltaic",_xlfn._xlws.FILTER($M$2:$M$82,($A$2:$A$82=$A295)*($B$2:$B$82=$B295)*($F$2:$F$82=$F295)*($H$2:$H$82="Photovoltaic plants")),_xlfn._xlws.FILTER($M$2:$M$82,($A$2:$A$82=$A295)*($B$2:$B$82=$B295)*($F$2:$F$82=$F295)*($H$2:$H$82="Onshore wind plants"))+_xlfn._xlws.FILTER($M$2:$M$82,($A$2:$A$82=$A295)*($B$2:$B$82=$B295)*($F$2:$F$82=$F295)*($H$2:$H$82="Offshore wind plants"))))</f>
        <v>0</v>
      </c>
    </row>
    <row r="296" spans="1:13" x14ac:dyDescent="0.3">
      <c r="A296" t="s">
        <v>34</v>
      </c>
      <c r="B296" s="13">
        <v>2018</v>
      </c>
      <c r="C296" s="4" t="s">
        <v>43</v>
      </c>
      <c r="D296" t="str">
        <f t="shared" si="4"/>
        <v>EXIOHSUT - 2018 - Worst</v>
      </c>
      <c r="F296" t="s">
        <v>2</v>
      </c>
      <c r="G296" t="s">
        <v>16</v>
      </c>
      <c r="I296" t="s">
        <v>30</v>
      </c>
      <c r="J296" t="s">
        <v>35</v>
      </c>
      <c r="M296" s="9" cm="1">
        <f t="array" ref="M296">IF(INDEX('Support data'!$C$2:$D$2,1,MATCH(ShockMaster!$G296,'Support data'!$C$1:$D$1,0))-IF($G296="Production of electricity by solar photovoltaic",_xlfn._xlws.FILTER($M$2:$M$82,($A$2:$A$82=$A296)*($B$2:$B$82=$B296)*($F$2:$F$82=$F296)*($H$2:$H$82="Photovoltaic plants")),_xlfn._xlws.FILTER($M$2:$M$82,($A$2:$A$82=$A296)*($B$2:$B$82=$B296)*($F$2:$F$82=$F296)*($H$2:$H$82="Onshore wind plants"))+_xlfn._xlws.FILTER($M$2:$M$82,($A$2:$A$82=$A296)*($B$2:$B$82=$B296)*($F$2:$F$82=$F296)*($H$2:$H$82="Offshore wind plants")))&lt;0,0,INDEX('Support data'!$C$2:$D$2,1,MATCH(ShockMaster!$G296,'Support data'!$C$1:$D$1,0))-IF($G296="Production of electricity by solar photovoltaic",_xlfn._xlws.FILTER($M$2:$M$82,($A$2:$A$82=$A296)*($B$2:$B$82=$B296)*($F$2:$F$82=$F296)*($H$2:$H$82="Photovoltaic plants")),_xlfn._xlws.FILTER($M$2:$M$82,($A$2:$A$82=$A296)*($B$2:$B$82=$B296)*($F$2:$F$82=$F296)*($H$2:$H$82="Onshore wind plants"))+_xlfn._xlws.FILTER($M$2:$M$82,($A$2:$A$82=$A296)*($B$2:$B$82=$B296)*($F$2:$F$82=$F296)*($H$2:$H$82="Offshore wind plants"))))</f>
        <v>0</v>
      </c>
    </row>
    <row r="297" spans="1:13" x14ac:dyDescent="0.3">
      <c r="A297" t="s">
        <v>34</v>
      </c>
      <c r="B297" s="13">
        <v>2019</v>
      </c>
      <c r="C297" s="4" t="s">
        <v>43</v>
      </c>
      <c r="D297" t="str">
        <f t="shared" si="4"/>
        <v>EXIOHSUT - 2019 - Worst</v>
      </c>
      <c r="F297" t="s">
        <v>2</v>
      </c>
      <c r="G297" t="s">
        <v>15</v>
      </c>
      <c r="I297" t="s">
        <v>30</v>
      </c>
      <c r="J297" t="s">
        <v>35</v>
      </c>
      <c r="M297" s="9" cm="1">
        <f t="array" ref="M297">IF(INDEX('Support data'!$C$2:$D$2,1,MATCH(ShockMaster!$G297,'Support data'!$C$1:$D$1,0))-IF($G297="Production of electricity by solar photovoltaic",_xlfn._xlws.FILTER($M$2:$M$82,($A$2:$A$82=$A297)*($B$2:$B$82=$B297)*($F$2:$F$82=$F297)*($H$2:$H$82="Photovoltaic plants")),_xlfn._xlws.FILTER($M$2:$M$82,($A$2:$A$82=$A297)*($B$2:$B$82=$B297)*($F$2:$F$82=$F297)*($H$2:$H$82="Onshore wind plants"))+_xlfn._xlws.FILTER($M$2:$M$82,($A$2:$A$82=$A297)*($B$2:$B$82=$B297)*($F$2:$F$82=$F297)*($H$2:$H$82="Offshore wind plants")))&lt;0,0,INDEX('Support data'!$C$2:$D$2,1,MATCH(ShockMaster!$G297,'Support data'!$C$1:$D$1,0))-IF($G297="Production of electricity by solar photovoltaic",_xlfn._xlws.FILTER($M$2:$M$82,($A$2:$A$82=$A297)*($B$2:$B$82=$B297)*($F$2:$F$82=$F297)*($H$2:$H$82="Photovoltaic plants")),_xlfn._xlws.FILTER($M$2:$M$82,($A$2:$A$82=$A297)*($B$2:$B$82=$B297)*($F$2:$F$82=$F297)*($H$2:$H$82="Onshore wind plants"))+_xlfn._xlws.FILTER($M$2:$M$82,($A$2:$A$82=$A297)*($B$2:$B$82=$B297)*($F$2:$F$82=$F297)*($H$2:$H$82="Offshore wind plants"))))</f>
        <v>0</v>
      </c>
    </row>
    <row r="298" spans="1:13" x14ac:dyDescent="0.3">
      <c r="A298" t="s">
        <v>34</v>
      </c>
      <c r="B298" s="13">
        <v>2019</v>
      </c>
      <c r="C298" s="4" t="s">
        <v>43</v>
      </c>
      <c r="D298" t="str">
        <f t="shared" si="4"/>
        <v>EXIOHSUT - 2019 - Worst</v>
      </c>
      <c r="F298" t="s">
        <v>2</v>
      </c>
      <c r="G298" t="s">
        <v>16</v>
      </c>
      <c r="I298" t="s">
        <v>30</v>
      </c>
      <c r="J298" t="s">
        <v>35</v>
      </c>
      <c r="M298" s="9" cm="1">
        <f t="array" ref="M298">IF(INDEX('Support data'!$C$2:$D$2,1,MATCH(ShockMaster!$G298,'Support data'!$C$1:$D$1,0))-IF($G298="Production of electricity by solar photovoltaic",_xlfn._xlws.FILTER($M$2:$M$82,($A$2:$A$82=$A298)*($B$2:$B$82=$B298)*($F$2:$F$82=$F298)*($H$2:$H$82="Photovoltaic plants")),_xlfn._xlws.FILTER($M$2:$M$82,($A$2:$A$82=$A298)*($B$2:$B$82=$B298)*($F$2:$F$82=$F298)*($H$2:$H$82="Onshore wind plants"))+_xlfn._xlws.FILTER($M$2:$M$82,($A$2:$A$82=$A298)*($B$2:$B$82=$B298)*($F$2:$F$82=$F298)*($H$2:$H$82="Offshore wind plants")))&lt;0,0,INDEX('Support data'!$C$2:$D$2,1,MATCH(ShockMaster!$G298,'Support data'!$C$1:$D$1,0))-IF($G298="Production of electricity by solar photovoltaic",_xlfn._xlws.FILTER($M$2:$M$82,($A$2:$A$82=$A298)*($B$2:$B$82=$B298)*($F$2:$F$82=$F298)*($H$2:$H$82="Photovoltaic plants")),_xlfn._xlws.FILTER($M$2:$M$82,($A$2:$A$82=$A298)*($B$2:$B$82=$B298)*($F$2:$F$82=$F298)*($H$2:$H$82="Onshore wind plants"))+_xlfn._xlws.FILTER($M$2:$M$82,($A$2:$A$82=$A298)*($B$2:$B$82=$B298)*($F$2:$F$82=$F298)*($H$2:$H$82="Offshore wind plants"))))</f>
        <v>0</v>
      </c>
    </row>
    <row r="299" spans="1:13" x14ac:dyDescent="0.3">
      <c r="A299" t="s">
        <v>20</v>
      </c>
      <c r="B299" s="13">
        <v>2011</v>
      </c>
      <c r="C299" s="4" t="s">
        <v>42</v>
      </c>
      <c r="D299" t="str">
        <f t="shared" si="4"/>
        <v>Constant - 2011 - Average</v>
      </c>
      <c r="F299" t="s">
        <v>2</v>
      </c>
      <c r="G299" t="s">
        <v>15</v>
      </c>
      <c r="I299" t="s">
        <v>30</v>
      </c>
      <c r="J299" t="s">
        <v>35</v>
      </c>
      <c r="M299" s="9" cm="1">
        <f t="array" ref="M299">IF(INDEX('Support data'!$C$2:$D$2,1,MATCH(ShockMaster!$G299,'Support data'!$C$1:$D$1,0))-IF($G299="Production of electricity by solar photovoltaic",_xlfn._xlws.FILTER($M$83:$M$163,($A$83:$A$163=$A299)*($B$83:$B$163=$B299)*($F$83:$F$163=$F299)*($H$83:$H$163="Photovoltaic plants")),_xlfn._xlws.FILTER($M$83:$M$163,($A$83:$A$163=$A299)*($B$83:$B$163=$B299)*($F$83:$F$163=$F299)*($H$83:$H$163="Onshore wind plants"))+_xlfn._xlws.FILTER($M$83:$M$163,($A$83:$A$163=$A299)*($B$83:$B$163=$B299)*($F$83:$F$163=$F299)*($H$83:$H$163="Offshore wind plants")))&lt;0,0,INDEX('Support data'!$C$2:$D$2,1,MATCH(ShockMaster!$G299,'Support data'!$C$1:$D$1,0))-IF($G299="Production of electricity by solar photovoltaic",_xlfn._xlws.FILTER($M$83:$M$163,($A$83:$A$163=$A299)*($B$83:$B$163=$B299)*($F$83:$F$163=$F299)*($H$83:$H$163="Photovoltaic plants")),_xlfn._xlws.FILTER($M$83:$M$163,($A$83:$A$163=$A299)*($B$83:$B$163=$B299)*($F$83:$F$163=$F299)*($H$83:$H$163="Onshore wind plants"))+_xlfn._xlws.FILTER($M$83:$M$163,($A$83:$A$163=$A299)*($B$83:$B$163=$B299)*($F$83:$F$163=$F299)*($H$83:$H$163="Offshore wind plants"))))</f>
        <v>0.23212482221240238</v>
      </c>
    </row>
    <row r="300" spans="1:13" x14ac:dyDescent="0.3">
      <c r="A300" t="s">
        <v>20</v>
      </c>
      <c r="B300" s="13">
        <v>2011</v>
      </c>
      <c r="C300" s="4" t="s">
        <v>42</v>
      </c>
      <c r="D300" t="str">
        <f t="shared" si="4"/>
        <v>Constant - 2011 - Average</v>
      </c>
      <c r="F300" t="s">
        <v>2</v>
      </c>
      <c r="G300" t="s">
        <v>16</v>
      </c>
      <c r="I300" t="s">
        <v>30</v>
      </c>
      <c r="J300" t="s">
        <v>35</v>
      </c>
      <c r="M300" s="9" cm="1">
        <f t="array" ref="M300">IF(INDEX('Support data'!$C$2:$D$2,1,MATCH(ShockMaster!$G300,'Support data'!$C$1:$D$1,0))-IF($G300="Production of electricity by solar photovoltaic",_xlfn._xlws.FILTER($M$83:$M$163,($A$83:$A$163=$A300)*($B$83:$B$163=$B300)*($F$83:$F$163=$F300)*($H$83:$H$163="Photovoltaic plants")),_xlfn._xlws.FILTER($M$83:$M$163,($A$83:$A$163=$A300)*($B$83:$B$163=$B300)*($F$83:$F$163=$F300)*($H$83:$H$163="Onshore wind plants"))+_xlfn._xlws.FILTER($M$83:$M$163,($A$83:$A$163=$A300)*($B$83:$B$163=$B300)*($F$83:$F$163=$F300)*($H$83:$H$163="Offshore wind plants")))&lt;0,0,INDEX('Support data'!$C$2:$D$2,1,MATCH(ShockMaster!$G300,'Support data'!$C$1:$D$1,0))-IF($G300="Production of electricity by solar photovoltaic",_xlfn._xlws.FILTER($M$83:$M$163,($A$83:$A$163=$A300)*($B$83:$B$163=$B300)*($F$83:$F$163=$F300)*($H$83:$H$163="Photovoltaic plants")),_xlfn._xlws.FILTER($M$83:$M$163,($A$83:$A$163=$A300)*($B$83:$B$163=$B300)*($F$83:$F$163=$F300)*($H$83:$H$163="Onshore wind plants"))+_xlfn._xlws.FILTER($M$83:$M$163,($A$83:$A$163=$A300)*($B$83:$B$163=$B300)*($F$83:$F$163=$F300)*($H$83:$H$163="Offshore wind plants"))))</f>
        <v>0.29387295213144909</v>
      </c>
    </row>
    <row r="301" spans="1:13" x14ac:dyDescent="0.3">
      <c r="A301" t="s">
        <v>20</v>
      </c>
      <c r="B301" s="13">
        <v>2012</v>
      </c>
      <c r="C301" s="4" t="s">
        <v>42</v>
      </c>
      <c r="D301" t="str">
        <f t="shared" si="4"/>
        <v>Constant - 2012 - Average</v>
      </c>
      <c r="F301" t="s">
        <v>2</v>
      </c>
      <c r="G301" t="s">
        <v>15</v>
      </c>
      <c r="I301" t="s">
        <v>30</v>
      </c>
      <c r="J301" t="s">
        <v>35</v>
      </c>
      <c r="M301" s="9" cm="1">
        <f t="array" ref="M301">IF(INDEX('Support data'!$C$2:$D$2,1,MATCH(ShockMaster!$G301,'Support data'!$C$1:$D$1,0))-IF($G301="Production of electricity by solar photovoltaic",_xlfn._xlws.FILTER($M$83:$M$163,($A$83:$A$163=$A301)*($B$83:$B$163=$B301)*($F$83:$F$163=$F301)*($H$83:$H$163="Photovoltaic plants")),_xlfn._xlws.FILTER($M$83:$M$163,($A$83:$A$163=$A301)*($B$83:$B$163=$B301)*($F$83:$F$163=$F301)*($H$83:$H$163="Onshore wind plants"))+_xlfn._xlws.FILTER($M$83:$M$163,($A$83:$A$163=$A301)*($B$83:$B$163=$B301)*($F$83:$F$163=$F301)*($H$83:$H$163="Offshore wind plants")))&lt;0,0,INDEX('Support data'!$C$2:$D$2,1,MATCH(ShockMaster!$G301,'Support data'!$C$1:$D$1,0))-IF($G301="Production of electricity by solar photovoltaic",_xlfn._xlws.FILTER($M$83:$M$163,($A$83:$A$163=$A301)*($B$83:$B$163=$B301)*($F$83:$F$163=$F301)*($H$83:$H$163="Photovoltaic plants")),_xlfn._xlws.FILTER($M$83:$M$163,($A$83:$A$163=$A301)*($B$83:$B$163=$B301)*($F$83:$F$163=$F301)*($H$83:$H$163="Onshore wind plants"))+_xlfn._xlws.FILTER($M$83:$M$163,($A$83:$A$163=$A301)*($B$83:$B$163=$B301)*($F$83:$F$163=$F301)*($H$83:$H$163="Offshore wind plants"))))</f>
        <v>0.23644042724023223</v>
      </c>
    </row>
    <row r="302" spans="1:13" x14ac:dyDescent="0.3">
      <c r="A302" t="s">
        <v>20</v>
      </c>
      <c r="B302" s="13">
        <v>2012</v>
      </c>
      <c r="C302" s="4" t="s">
        <v>42</v>
      </c>
      <c r="D302" t="str">
        <f t="shared" si="4"/>
        <v>Constant - 2012 - Average</v>
      </c>
      <c r="F302" t="s">
        <v>2</v>
      </c>
      <c r="G302" t="s">
        <v>16</v>
      </c>
      <c r="I302" t="s">
        <v>30</v>
      </c>
      <c r="J302" t="s">
        <v>35</v>
      </c>
      <c r="M302" s="9" cm="1">
        <f t="array" ref="M302">IF(INDEX('Support data'!$C$2:$D$2,1,MATCH(ShockMaster!$G383,'Support data'!$C$1:$D$1,0))-IF($G383="Production of electricity by solar photovoltaic",_xlfn._xlws.FILTER($M$83:$M$163,($A$83:$A$163=$A383)*($B$83:$B$163=$B383)*($F$83:$F$163=$F383)*($H$83:$H$163="Photovoltaic plants")),_xlfn._xlws.FILTER($M$83:$M$163,($A$83:$A$163=$A383)*($B$83:$B$163=$B383)*($F$83:$F$163=$F383)*($H$83:$H$163="Onshore wind plants"))+_xlfn._xlws.FILTER($M$83:$M$163,($A$83:$A$163=$A383)*($B$83:$B$163=$B383)*($F$83:$F$163=$F383)*($H$83:$H$163="Offshore wind plants")))&lt;0,0,INDEX('Support data'!$C$2:$D$2,1,MATCH(ShockMaster!$G383,'Support data'!$C$1:$D$1,0))-IF($G383="Production of electricity by solar photovoltaic",_xlfn._xlws.FILTER($M$83:$M$163,($A$83:$A$163=$A383)*($B$83:$B$163=$B383)*($F$83:$F$163=$F383)*($H$83:$H$163="Photovoltaic plants")),_xlfn._xlws.FILTER($M$83:$M$163,($A$83:$A$163=$A383)*($B$83:$B$163=$B383)*($F$83:$F$163=$F383)*($H$83:$H$163="Onshore wind plants"))+_xlfn._xlws.FILTER($M$83:$M$163,($A$83:$A$163=$A383)*($B$83:$B$163=$B383)*($F$83:$F$163=$F383)*($H$83:$H$163="Offshore wind plants"))))</f>
        <v>0</v>
      </c>
    </row>
    <row r="303" spans="1:13" x14ac:dyDescent="0.3">
      <c r="A303" t="s">
        <v>20</v>
      </c>
      <c r="B303" s="13">
        <v>2013</v>
      </c>
      <c r="C303" s="4" t="s">
        <v>42</v>
      </c>
      <c r="D303" t="str">
        <f t="shared" si="4"/>
        <v>Constant - 2013 - Average</v>
      </c>
      <c r="F303" t="s">
        <v>2</v>
      </c>
      <c r="G303" t="s">
        <v>15</v>
      </c>
      <c r="I303" t="s">
        <v>30</v>
      </c>
      <c r="J303" t="s">
        <v>35</v>
      </c>
      <c r="M303" s="9" cm="1">
        <f t="array" ref="M303">IF(INDEX('Support data'!$C$2:$D$2,1,MATCH(ShockMaster!$G303,'Support data'!$C$1:$D$1,0))-IF($G303="Production of electricity by solar photovoltaic",_xlfn._xlws.FILTER($M$83:$M$163,($A$83:$A$163=$A303)*($B$83:$B$163=$B303)*($F$83:$F$163=$F303)*($H$83:$H$163="Photovoltaic plants")),_xlfn._xlws.FILTER($M$83:$M$163,($A$83:$A$163=$A303)*($B$83:$B$163=$B303)*($F$83:$F$163=$F303)*($H$83:$H$163="Onshore wind plants"))+_xlfn._xlws.FILTER($M$83:$M$163,($A$83:$A$163=$A303)*($B$83:$B$163=$B303)*($F$83:$F$163=$F303)*($H$83:$H$163="Offshore wind plants")))&lt;0,0,INDEX('Support data'!$C$2:$D$2,1,MATCH(ShockMaster!$G303,'Support data'!$C$1:$D$1,0))-IF($G303="Production of electricity by solar photovoltaic",_xlfn._xlws.FILTER($M$83:$M$163,($A$83:$A$163=$A303)*($B$83:$B$163=$B303)*($F$83:$F$163=$F303)*($H$83:$H$163="Photovoltaic plants")),_xlfn._xlws.FILTER($M$83:$M$163,($A$83:$A$163=$A303)*($B$83:$B$163=$B303)*($F$83:$F$163=$F303)*($H$83:$H$163="Onshore wind plants"))+_xlfn._xlws.FILTER($M$83:$M$163,($A$83:$A$163=$A303)*($B$83:$B$163=$B303)*($F$83:$F$163=$F303)*($H$83:$H$163="Offshore wind plants"))))</f>
        <v>0.23644042724023223</v>
      </c>
    </row>
    <row r="304" spans="1:13" x14ac:dyDescent="0.3">
      <c r="A304" t="s">
        <v>20</v>
      </c>
      <c r="B304" s="13">
        <v>2013</v>
      </c>
      <c r="C304" s="4" t="s">
        <v>42</v>
      </c>
      <c r="D304" t="str">
        <f t="shared" si="4"/>
        <v>Constant - 2013 - Average</v>
      </c>
      <c r="F304" t="s">
        <v>2</v>
      </c>
      <c r="G304" t="s">
        <v>16</v>
      </c>
      <c r="I304" t="s">
        <v>30</v>
      </c>
      <c r="J304" t="s">
        <v>35</v>
      </c>
      <c r="M304" s="9" cm="1">
        <f t="array" ref="M304">IF(INDEX('Support data'!$C$2:$D$2,1,MATCH(ShockMaster!$G304,'Support data'!$C$1:$D$1,0))-IF($G304="Production of electricity by solar photovoltaic",_xlfn._xlws.FILTER($M$83:$M$163,($A$83:$A$163=$A304)*($B$83:$B$163=$B304)*($F$83:$F$163=$F304)*($H$83:$H$163="Photovoltaic plants")),_xlfn._xlws.FILTER($M$83:$M$163,($A$83:$A$163=$A304)*($B$83:$B$163=$B304)*($F$83:$F$163=$F304)*($H$83:$H$163="Onshore wind plants"))+_xlfn._xlws.FILTER($M$83:$M$163,($A$83:$A$163=$A304)*($B$83:$B$163=$B304)*($F$83:$F$163=$F304)*($H$83:$H$163="Offshore wind plants")))&lt;0,0,INDEX('Support data'!$C$2:$D$2,1,MATCH(ShockMaster!$G304,'Support data'!$C$1:$D$1,0))-IF($G304="Production of electricity by solar photovoltaic",_xlfn._xlws.FILTER($M$83:$M$163,($A$83:$A$163=$A304)*($B$83:$B$163=$B304)*($F$83:$F$163=$F304)*($H$83:$H$163="Photovoltaic plants")),_xlfn._xlws.FILTER($M$83:$M$163,($A$83:$A$163=$A304)*($B$83:$B$163=$B304)*($F$83:$F$163=$F304)*($H$83:$H$163="Onshore wind plants"))+_xlfn._xlws.FILTER($M$83:$M$163,($A$83:$A$163=$A304)*($B$83:$B$163=$B304)*($F$83:$F$163=$F304)*($H$83:$H$163="Offshore wind plants"))))</f>
        <v>0.29675107064490702</v>
      </c>
    </row>
    <row r="305" spans="1:13" x14ac:dyDescent="0.3">
      <c r="A305" t="s">
        <v>20</v>
      </c>
      <c r="B305" s="13">
        <v>2014</v>
      </c>
      <c r="C305" s="4" t="s">
        <v>42</v>
      </c>
      <c r="D305" t="str">
        <f t="shared" si="4"/>
        <v>Constant - 2014 - Average</v>
      </c>
      <c r="F305" t="s">
        <v>2</v>
      </c>
      <c r="G305" t="s">
        <v>15</v>
      </c>
      <c r="I305" t="s">
        <v>30</v>
      </c>
      <c r="J305" t="s">
        <v>35</v>
      </c>
      <c r="M305" s="9" cm="1">
        <f t="array" ref="M305">IF(INDEX('Support data'!$C$2:$D$2,1,MATCH(ShockMaster!$G305,'Support data'!$C$1:$D$1,0))-IF($G305="Production of electricity by solar photovoltaic",_xlfn._xlws.FILTER($M$83:$M$163,($A$83:$A$163=$A305)*($B$83:$B$163=$B305)*($F$83:$F$163=$F305)*($H$83:$H$163="Photovoltaic plants")),_xlfn._xlws.FILTER($M$83:$M$163,($A$83:$A$163=$A305)*($B$83:$B$163=$B305)*($F$83:$F$163=$F305)*($H$83:$H$163="Onshore wind plants"))+_xlfn._xlws.FILTER($M$83:$M$163,($A$83:$A$163=$A305)*($B$83:$B$163=$B305)*($F$83:$F$163=$F305)*($H$83:$H$163="Offshore wind plants")))&lt;0,0,INDEX('Support data'!$C$2:$D$2,1,MATCH(ShockMaster!$G305,'Support data'!$C$1:$D$1,0))-IF($G305="Production of electricity by solar photovoltaic",_xlfn._xlws.FILTER($M$83:$M$163,($A$83:$A$163=$A305)*($B$83:$B$163=$B305)*($F$83:$F$163=$F305)*($H$83:$H$163="Photovoltaic plants")),_xlfn._xlws.FILTER($M$83:$M$163,($A$83:$A$163=$A305)*($B$83:$B$163=$B305)*($F$83:$F$163=$F305)*($H$83:$H$163="Onshore wind plants"))+_xlfn._xlws.FILTER($M$83:$M$163,($A$83:$A$163=$A305)*($B$83:$B$163=$B305)*($F$83:$F$163=$F305)*($H$83:$H$163="Offshore wind plants"))))</f>
        <v>0.23749502891933028</v>
      </c>
    </row>
    <row r="306" spans="1:13" x14ac:dyDescent="0.3">
      <c r="A306" t="s">
        <v>20</v>
      </c>
      <c r="B306" s="13">
        <v>2014</v>
      </c>
      <c r="C306" s="4" t="s">
        <v>42</v>
      </c>
      <c r="D306" t="str">
        <f t="shared" si="4"/>
        <v>Constant - 2014 - Average</v>
      </c>
      <c r="F306" t="s">
        <v>2</v>
      </c>
      <c r="G306" t="s">
        <v>16</v>
      </c>
      <c r="I306" t="s">
        <v>30</v>
      </c>
      <c r="J306" t="s">
        <v>35</v>
      </c>
      <c r="M306" s="9" cm="1">
        <f t="array" ref="M306">IF(INDEX('Support data'!$C$2:$D$2,1,MATCH(ShockMaster!$G306,'Support data'!$C$1:$D$1,0))-IF($G306="Production of electricity by solar photovoltaic",_xlfn._xlws.FILTER($M$83:$M$163,($A$83:$A$163=$A306)*($B$83:$B$163=$B306)*($F$83:$F$163=$F306)*($H$83:$H$163="Photovoltaic plants")),_xlfn._xlws.FILTER($M$83:$M$163,($A$83:$A$163=$A306)*($B$83:$B$163=$B306)*($F$83:$F$163=$F306)*($H$83:$H$163="Onshore wind plants"))+_xlfn._xlws.FILTER($M$83:$M$163,($A$83:$A$163=$A306)*($B$83:$B$163=$B306)*($F$83:$F$163=$F306)*($H$83:$H$163="Offshore wind plants")))&lt;0,0,INDEX('Support data'!$C$2:$D$2,1,MATCH(ShockMaster!$G306,'Support data'!$C$1:$D$1,0))-IF($G306="Production of electricity by solar photovoltaic",_xlfn._xlws.FILTER($M$83:$M$163,($A$83:$A$163=$A306)*($B$83:$B$163=$B306)*($F$83:$F$163=$F306)*($H$83:$H$163="Photovoltaic plants")),_xlfn._xlws.FILTER($M$83:$M$163,($A$83:$A$163=$A306)*($B$83:$B$163=$B306)*($F$83:$F$163=$F306)*($H$83:$H$163="Onshore wind plants"))+_xlfn._xlws.FILTER($M$83:$M$163,($A$83:$A$163=$A306)*($B$83:$B$163=$B306)*($F$83:$F$163=$F306)*($H$83:$H$163="Offshore wind plants"))))</f>
        <v>0.29745439465101109</v>
      </c>
    </row>
    <row r="307" spans="1:13" x14ac:dyDescent="0.3">
      <c r="A307" t="s">
        <v>20</v>
      </c>
      <c r="B307" s="13">
        <v>2015</v>
      </c>
      <c r="C307" s="4" t="s">
        <v>42</v>
      </c>
      <c r="D307" t="str">
        <f t="shared" si="4"/>
        <v>Constant - 2015 - Average</v>
      </c>
      <c r="F307" t="s">
        <v>2</v>
      </c>
      <c r="G307" t="s">
        <v>15</v>
      </c>
      <c r="I307" t="s">
        <v>30</v>
      </c>
      <c r="J307" t="s">
        <v>35</v>
      </c>
      <c r="M307" s="9" cm="1">
        <f t="array" ref="M307">IF(INDEX('Support data'!$C$2:$D$2,1,MATCH(ShockMaster!$G307,'Support data'!$C$1:$D$1,0))-IF($G307="Production of electricity by solar photovoltaic",_xlfn._xlws.FILTER($M$83:$M$163,($A$83:$A$163=$A307)*($B$83:$B$163=$B307)*($F$83:$F$163=$F307)*($H$83:$H$163="Photovoltaic plants")),_xlfn._xlws.FILTER($M$83:$M$163,($A$83:$A$163=$A307)*($B$83:$B$163=$B307)*($F$83:$F$163=$F307)*($H$83:$H$163="Onshore wind plants"))+_xlfn._xlws.FILTER($M$83:$M$163,($A$83:$A$163=$A307)*($B$83:$B$163=$B307)*($F$83:$F$163=$F307)*($H$83:$H$163="Offshore wind plants")))&lt;0,0,INDEX('Support data'!$C$2:$D$2,1,MATCH(ShockMaster!$G307,'Support data'!$C$1:$D$1,0))-IF($G307="Production of electricity by solar photovoltaic",_xlfn._xlws.FILTER($M$83:$M$163,($A$83:$A$163=$A307)*($B$83:$B$163=$B307)*($F$83:$F$163=$F307)*($H$83:$H$163="Photovoltaic plants")),_xlfn._xlws.FILTER($M$83:$M$163,($A$83:$A$163=$A307)*($B$83:$B$163=$B307)*($F$83:$F$163=$F307)*($H$83:$H$163="Onshore wind plants"))+_xlfn._xlws.FILTER($M$83:$M$163,($A$83:$A$163=$A307)*($B$83:$B$163=$B307)*($F$83:$F$163=$F307)*($H$83:$H$163="Offshore wind plants"))))</f>
        <v>0.23644042724023223</v>
      </c>
    </row>
    <row r="308" spans="1:13" x14ac:dyDescent="0.3">
      <c r="A308" t="s">
        <v>20</v>
      </c>
      <c r="B308" s="13">
        <v>2015</v>
      </c>
      <c r="C308" s="4" t="s">
        <v>42</v>
      </c>
      <c r="D308" t="str">
        <f t="shared" si="4"/>
        <v>Constant - 2015 - Average</v>
      </c>
      <c r="F308" t="s">
        <v>2</v>
      </c>
      <c r="G308" t="s">
        <v>16</v>
      </c>
      <c r="I308" t="s">
        <v>30</v>
      </c>
      <c r="J308" t="s">
        <v>35</v>
      </c>
      <c r="M308" s="9" cm="1">
        <f t="array" ref="M308">IF(INDEX('Support data'!$C$2:$D$2,1,MATCH(ShockMaster!$G308,'Support data'!$C$1:$D$1,0))-IF($G308="Production of electricity by solar photovoltaic",_xlfn._xlws.FILTER($M$83:$M$163,($A$83:$A$163=$A308)*($B$83:$B$163=$B308)*($F$83:$F$163=$F308)*($H$83:$H$163="Photovoltaic plants")),_xlfn._xlws.FILTER($M$83:$M$163,($A$83:$A$163=$A308)*($B$83:$B$163=$B308)*($F$83:$F$163=$F308)*($H$83:$H$163="Onshore wind plants"))+_xlfn._xlws.FILTER($M$83:$M$163,($A$83:$A$163=$A308)*($B$83:$B$163=$B308)*($F$83:$F$163=$F308)*($H$83:$H$163="Offshore wind plants")))&lt;0,0,INDEX('Support data'!$C$2:$D$2,1,MATCH(ShockMaster!$G308,'Support data'!$C$1:$D$1,0))-IF($G308="Production of electricity by solar photovoltaic",_xlfn._xlws.FILTER($M$83:$M$163,($A$83:$A$163=$A308)*($B$83:$B$163=$B308)*($F$83:$F$163=$F308)*($H$83:$H$163="Photovoltaic plants")),_xlfn._xlws.FILTER($M$83:$M$163,($A$83:$A$163=$A308)*($B$83:$B$163=$B308)*($F$83:$F$163=$F308)*($H$83:$H$163="Onshore wind plants"))+_xlfn._xlws.FILTER($M$83:$M$163,($A$83:$A$163=$A308)*($B$83:$B$163=$B308)*($F$83:$F$163=$F308)*($H$83:$H$163="Offshore wind plants"))))</f>
        <v>0.29675107064490702</v>
      </c>
    </row>
    <row r="309" spans="1:13" x14ac:dyDescent="0.3">
      <c r="A309" t="s">
        <v>20</v>
      </c>
      <c r="B309" s="13">
        <v>2016</v>
      </c>
      <c r="C309" s="4" t="s">
        <v>42</v>
      </c>
      <c r="D309" t="str">
        <f t="shared" si="4"/>
        <v>Constant - 2016 - Average</v>
      </c>
      <c r="F309" t="s">
        <v>2</v>
      </c>
      <c r="G309" t="s">
        <v>15</v>
      </c>
      <c r="I309" t="s">
        <v>30</v>
      </c>
      <c r="J309" t="s">
        <v>35</v>
      </c>
      <c r="M309" s="9" cm="1">
        <f t="array" ref="M309">IF(INDEX('Support data'!$C$2:$D$2,1,MATCH(ShockMaster!$G309,'Support data'!$C$1:$D$1,0))-IF($G309="Production of electricity by solar photovoltaic",_xlfn._xlws.FILTER($M$83:$M$163,($A$83:$A$163=$A309)*($B$83:$B$163=$B309)*($F$83:$F$163=$F309)*($H$83:$H$163="Photovoltaic plants")),_xlfn._xlws.FILTER($M$83:$M$163,($A$83:$A$163=$A309)*($B$83:$B$163=$B309)*($F$83:$F$163=$F309)*($H$83:$H$163="Onshore wind plants"))+_xlfn._xlws.FILTER($M$83:$M$163,($A$83:$A$163=$A309)*($B$83:$B$163=$B309)*($F$83:$F$163=$F309)*($H$83:$H$163="Offshore wind plants")))&lt;0,0,INDEX('Support data'!$C$2:$D$2,1,MATCH(ShockMaster!$G309,'Support data'!$C$1:$D$1,0))-IF($G309="Production of electricity by solar photovoltaic",_xlfn._xlws.FILTER($M$83:$M$163,($A$83:$A$163=$A309)*($B$83:$B$163=$B309)*($F$83:$F$163=$F309)*($H$83:$H$163="Photovoltaic plants")),_xlfn._xlws.FILTER($M$83:$M$163,($A$83:$A$163=$A309)*($B$83:$B$163=$B309)*($F$83:$F$163=$F309)*($H$83:$H$163="Onshore wind plants"))+_xlfn._xlws.FILTER($M$83:$M$163,($A$83:$A$163=$A309)*($B$83:$B$163=$B309)*($F$83:$F$163=$F309)*($H$83:$H$163="Offshore wind plants"))))</f>
        <v>0.23537623827314236</v>
      </c>
    </row>
    <row r="310" spans="1:13" x14ac:dyDescent="0.3">
      <c r="A310" t="s">
        <v>20</v>
      </c>
      <c r="B310" s="13">
        <v>2016</v>
      </c>
      <c r="C310" s="4" t="s">
        <v>42</v>
      </c>
      <c r="D310" t="str">
        <f t="shared" si="4"/>
        <v>Constant - 2016 - Average</v>
      </c>
      <c r="F310" t="s">
        <v>2</v>
      </c>
      <c r="G310" t="s">
        <v>16</v>
      </c>
      <c r="I310" t="s">
        <v>30</v>
      </c>
      <c r="J310" t="s">
        <v>35</v>
      </c>
      <c r="M310" s="9" cm="1">
        <f t="array" ref="M310">IF(INDEX('Support data'!$C$2:$D$2,1,MATCH(ShockMaster!$G310,'Support data'!$C$1:$D$1,0))-IF($G310="Production of electricity by solar photovoltaic",_xlfn._xlws.FILTER($M$83:$M$163,($A$83:$A$163=$A310)*($B$83:$B$163=$B310)*($F$83:$F$163=$F310)*($H$83:$H$163="Photovoltaic plants")),_xlfn._xlws.FILTER($M$83:$M$163,($A$83:$A$163=$A310)*($B$83:$B$163=$B310)*($F$83:$F$163=$F310)*($H$83:$H$163="Onshore wind plants"))+_xlfn._xlws.FILTER($M$83:$M$163,($A$83:$A$163=$A310)*($B$83:$B$163=$B310)*($F$83:$F$163=$F310)*($H$83:$H$163="Offshore wind plants")))&lt;0,0,INDEX('Support data'!$C$2:$D$2,1,MATCH(ShockMaster!$G310,'Support data'!$C$1:$D$1,0))-IF($G310="Production of electricity by solar photovoltaic",_xlfn._xlws.FILTER($M$83:$M$163,($A$83:$A$163=$A310)*($B$83:$B$163=$B310)*($F$83:$F$163=$F310)*($H$83:$H$163="Photovoltaic plants")),_xlfn._xlws.FILTER($M$83:$M$163,($A$83:$A$163=$A310)*($B$83:$B$163=$B310)*($F$83:$F$163=$F310)*($H$83:$H$163="Onshore wind plants"))+_xlfn._xlws.FILTER($M$83:$M$163,($A$83:$A$163=$A310)*($B$83:$B$163=$B310)*($F$83:$F$163=$F310)*($H$83:$H$163="Offshore wind plants"))))</f>
        <v>0.29604135278420207</v>
      </c>
    </row>
    <row r="311" spans="1:13" x14ac:dyDescent="0.3">
      <c r="A311" t="s">
        <v>20</v>
      </c>
      <c r="B311" s="13">
        <v>2017</v>
      </c>
      <c r="C311" s="4" t="s">
        <v>42</v>
      </c>
      <c r="D311" t="str">
        <f t="shared" si="4"/>
        <v>Constant - 2017 - Average</v>
      </c>
      <c r="F311" t="s">
        <v>2</v>
      </c>
      <c r="G311" t="s">
        <v>15</v>
      </c>
      <c r="I311" t="s">
        <v>30</v>
      </c>
      <c r="J311" t="s">
        <v>35</v>
      </c>
      <c r="M311" s="9" cm="1">
        <f t="array" ref="M311">IF(INDEX('Support data'!$C$2:$D$2,1,MATCH(ShockMaster!$G311,'Support data'!$C$1:$D$1,0))-IF($G311="Production of electricity by solar photovoltaic",_xlfn._xlws.FILTER($M$83:$M$163,($A$83:$A$163=$A311)*($B$83:$B$163=$B311)*($F$83:$F$163=$F311)*($H$83:$H$163="Photovoltaic plants")),_xlfn._xlws.FILTER($M$83:$M$163,($A$83:$A$163=$A311)*($B$83:$B$163=$B311)*($F$83:$F$163=$F311)*($H$83:$H$163="Onshore wind plants"))+_xlfn._xlws.FILTER($M$83:$M$163,($A$83:$A$163=$A311)*($B$83:$B$163=$B311)*($F$83:$F$163=$F311)*($H$83:$H$163="Offshore wind plants")))&lt;0,0,INDEX('Support data'!$C$2:$D$2,1,MATCH(ShockMaster!$G311,'Support data'!$C$1:$D$1,0))-IF($G311="Production of electricity by solar photovoltaic",_xlfn._xlws.FILTER($M$83:$M$163,($A$83:$A$163=$A311)*($B$83:$B$163=$B311)*($F$83:$F$163=$F311)*($H$83:$H$163="Photovoltaic plants")),_xlfn._xlws.FILTER($M$83:$M$163,($A$83:$A$163=$A311)*($B$83:$B$163=$B311)*($F$83:$F$163=$F311)*($H$83:$H$163="Onshore wind plants"))+_xlfn._xlws.FILTER($M$83:$M$163,($A$83:$A$163=$A311)*($B$83:$B$163=$B311)*($F$83:$F$163=$F311)*($H$83:$H$163="Offshore wind plants"))))</f>
        <v>0.23644042724023223</v>
      </c>
    </row>
    <row r="312" spans="1:13" x14ac:dyDescent="0.3">
      <c r="A312" t="s">
        <v>20</v>
      </c>
      <c r="B312" s="13">
        <v>2017</v>
      </c>
      <c r="C312" s="4" t="s">
        <v>42</v>
      </c>
      <c r="D312" t="str">
        <f t="shared" si="4"/>
        <v>Constant - 2017 - Average</v>
      </c>
      <c r="F312" t="s">
        <v>2</v>
      </c>
      <c r="G312" t="s">
        <v>16</v>
      </c>
      <c r="I312" t="s">
        <v>30</v>
      </c>
      <c r="J312" t="s">
        <v>35</v>
      </c>
      <c r="M312" s="9" cm="1">
        <f t="array" ref="M312">IF(INDEX('Support data'!$C$2:$D$2,1,MATCH(ShockMaster!$G312,'Support data'!$C$1:$D$1,0))-IF($G312="Production of electricity by solar photovoltaic",_xlfn._xlws.FILTER($M$83:$M$163,($A$83:$A$163=$A312)*($B$83:$B$163=$B312)*($F$83:$F$163=$F312)*($H$83:$H$163="Photovoltaic plants")),_xlfn._xlws.FILTER($M$83:$M$163,($A$83:$A$163=$A312)*($B$83:$B$163=$B312)*($F$83:$F$163=$F312)*($H$83:$H$163="Onshore wind plants"))+_xlfn._xlws.FILTER($M$83:$M$163,($A$83:$A$163=$A312)*($B$83:$B$163=$B312)*($F$83:$F$163=$F312)*($H$83:$H$163="Offshore wind plants")))&lt;0,0,INDEX('Support data'!$C$2:$D$2,1,MATCH(ShockMaster!$G312,'Support data'!$C$1:$D$1,0))-IF($G312="Production of electricity by solar photovoltaic",_xlfn._xlws.FILTER($M$83:$M$163,($A$83:$A$163=$A312)*($B$83:$B$163=$B312)*($F$83:$F$163=$F312)*($H$83:$H$163="Photovoltaic plants")),_xlfn._xlws.FILTER($M$83:$M$163,($A$83:$A$163=$A312)*($B$83:$B$163=$B312)*($F$83:$F$163=$F312)*($H$83:$H$163="Onshore wind plants"))+_xlfn._xlws.FILTER($M$83:$M$163,($A$83:$A$163=$A312)*($B$83:$B$163=$B312)*($F$83:$F$163=$F312)*($H$83:$H$163="Offshore wind plants"))))</f>
        <v>0.29675107064490702</v>
      </c>
    </row>
    <row r="313" spans="1:13" x14ac:dyDescent="0.3">
      <c r="A313" t="s">
        <v>20</v>
      </c>
      <c r="B313" s="13">
        <v>2018</v>
      </c>
      <c r="C313" s="4" t="s">
        <v>42</v>
      </c>
      <c r="D313" t="str">
        <f t="shared" si="4"/>
        <v>Constant - 2018 - Average</v>
      </c>
      <c r="F313" t="s">
        <v>2</v>
      </c>
      <c r="G313" t="s">
        <v>15</v>
      </c>
      <c r="I313" t="s">
        <v>30</v>
      </c>
      <c r="J313" t="s">
        <v>35</v>
      </c>
      <c r="M313" s="9" cm="1">
        <f t="array" ref="M313">IF(INDEX('Support data'!$C$2:$D$2,1,MATCH(ShockMaster!$G313,'Support data'!$C$1:$D$1,0))-IF($G313="Production of electricity by solar photovoltaic",_xlfn._xlws.FILTER($M$83:$M$163,($A$83:$A$163=$A313)*($B$83:$B$163=$B313)*($F$83:$F$163=$F313)*($H$83:$H$163="Photovoltaic plants")),_xlfn._xlws.FILTER($M$83:$M$163,($A$83:$A$163=$A313)*($B$83:$B$163=$B313)*($F$83:$F$163=$F313)*($H$83:$H$163="Onshore wind plants"))+_xlfn._xlws.FILTER($M$83:$M$163,($A$83:$A$163=$A313)*($B$83:$B$163=$B313)*($F$83:$F$163=$F313)*($H$83:$H$163="Offshore wind plants")))&lt;0,0,INDEX('Support data'!$C$2:$D$2,1,MATCH(ShockMaster!$G313,'Support data'!$C$1:$D$1,0))-IF($G313="Production of electricity by solar photovoltaic",_xlfn._xlws.FILTER($M$83:$M$163,($A$83:$A$163=$A313)*($B$83:$B$163=$B313)*($F$83:$F$163=$F313)*($H$83:$H$163="Photovoltaic plants")),_xlfn._xlws.FILTER($M$83:$M$163,($A$83:$A$163=$A313)*($B$83:$B$163=$B313)*($F$83:$F$163=$F313)*($H$83:$H$163="Onshore wind plants"))+_xlfn._xlws.FILTER($M$83:$M$163,($A$83:$A$163=$A313)*($B$83:$B$163=$B313)*($F$83:$F$163=$F313)*($H$83:$H$163="Offshore wind plants"))))</f>
        <v>0.23854017228740504</v>
      </c>
    </row>
    <row r="314" spans="1:13" x14ac:dyDescent="0.3">
      <c r="A314" t="s">
        <v>20</v>
      </c>
      <c r="B314" s="13">
        <v>2018</v>
      </c>
      <c r="C314" s="4" t="s">
        <v>42</v>
      </c>
      <c r="D314" t="str">
        <f t="shared" si="4"/>
        <v>Constant - 2018 - Average</v>
      </c>
      <c r="F314" t="s">
        <v>2</v>
      </c>
      <c r="G314" t="s">
        <v>16</v>
      </c>
      <c r="I314" t="s">
        <v>30</v>
      </c>
      <c r="J314" t="s">
        <v>35</v>
      </c>
      <c r="M314" s="9" cm="1">
        <f t="array" ref="M314">IF(INDEX('Support data'!$C$2:$D$2,1,MATCH(ShockMaster!$G314,'Support data'!$C$1:$D$1,0))-IF($G314="Production of electricity by solar photovoltaic",_xlfn._xlws.FILTER($M$83:$M$163,($A$83:$A$163=$A314)*($B$83:$B$163=$B314)*($F$83:$F$163=$F314)*($H$83:$H$163="Photovoltaic plants")),_xlfn._xlws.FILTER($M$83:$M$163,($A$83:$A$163=$A314)*($B$83:$B$163=$B314)*($F$83:$F$163=$F314)*($H$83:$H$163="Onshore wind plants"))+_xlfn._xlws.FILTER($M$83:$M$163,($A$83:$A$163=$A314)*($B$83:$B$163=$B314)*($F$83:$F$163=$F314)*($H$83:$H$163="Offshore wind plants")))&lt;0,0,INDEX('Support data'!$C$2:$D$2,1,MATCH(ShockMaster!$G314,'Support data'!$C$1:$D$1,0))-IF($G314="Production of electricity by solar photovoltaic",_xlfn._xlws.FILTER($M$83:$M$163,($A$83:$A$163=$A314)*($B$83:$B$163=$B314)*($F$83:$F$163=$F314)*($H$83:$H$163="Photovoltaic plants")),_xlfn._xlws.FILTER($M$83:$M$163,($A$83:$A$163=$A314)*($B$83:$B$163=$B314)*($F$83:$F$163=$F314)*($H$83:$H$163="Onshore wind plants"))+_xlfn._xlws.FILTER($M$83:$M$163,($A$83:$A$163=$A314)*($B$83:$B$163=$B314)*($F$83:$F$163=$F314)*($H$83:$H$163="Offshore wind plants"))))</f>
        <v>0.29815141081849533</v>
      </c>
    </row>
    <row r="315" spans="1:13" x14ac:dyDescent="0.3">
      <c r="A315" t="s">
        <v>20</v>
      </c>
      <c r="B315" s="13">
        <v>2019</v>
      </c>
      <c r="C315" s="4" t="s">
        <v>42</v>
      </c>
      <c r="D315" t="str">
        <f t="shared" si="4"/>
        <v>Constant - 2019 - Average</v>
      </c>
      <c r="F315" t="s">
        <v>2</v>
      </c>
      <c r="G315" t="s">
        <v>15</v>
      </c>
      <c r="I315" t="s">
        <v>30</v>
      </c>
      <c r="J315" t="s">
        <v>35</v>
      </c>
      <c r="M315" s="9" cm="1">
        <f t="array" ref="M315">IF(INDEX('Support data'!$C$2:$D$2,1,MATCH(ShockMaster!$G315,'Support data'!$C$1:$D$1,0))-IF($G315="Production of electricity by solar photovoltaic",_xlfn._xlws.FILTER($M$83:$M$163,($A$83:$A$163=$A315)*($B$83:$B$163=$B315)*($F$83:$F$163=$F315)*($H$83:$H$163="Photovoltaic plants")),_xlfn._xlws.FILTER($M$83:$M$163,($A$83:$A$163=$A315)*($B$83:$B$163=$B315)*($F$83:$F$163=$F315)*($H$83:$H$163="Onshore wind plants"))+_xlfn._xlws.FILTER($M$83:$M$163,($A$83:$A$163=$A315)*($B$83:$B$163=$B315)*($F$83:$F$163=$F315)*($H$83:$H$163="Offshore wind plants")))&lt;0,0,INDEX('Support data'!$C$2:$D$2,1,MATCH(ShockMaster!$G315,'Support data'!$C$1:$D$1,0))-IF($G315="Production of electricity by solar photovoltaic",_xlfn._xlws.FILTER($M$83:$M$163,($A$83:$A$163=$A315)*($B$83:$B$163=$B315)*($F$83:$F$163=$F315)*($H$83:$H$163="Photovoltaic plants")),_xlfn._xlws.FILTER($M$83:$M$163,($A$83:$A$163=$A315)*($B$83:$B$163=$B315)*($F$83:$F$163=$F315)*($H$83:$H$163="Onshore wind plants"))+_xlfn._xlws.FILTER($M$83:$M$163,($A$83:$A$163=$A315)*($B$83:$B$163=$B315)*($F$83:$F$163=$F315)*($H$83:$H$163="Offshore wind plants"))))</f>
        <v>0.24060258853373923</v>
      </c>
    </row>
    <row r="316" spans="1:13" x14ac:dyDescent="0.3">
      <c r="A316" t="s">
        <v>20</v>
      </c>
      <c r="B316" s="13">
        <v>2019</v>
      </c>
      <c r="C316" s="4" t="s">
        <v>42</v>
      </c>
      <c r="D316" t="str">
        <f t="shared" si="4"/>
        <v>Constant - 2019 - Average</v>
      </c>
      <c r="F316" t="s">
        <v>2</v>
      </c>
      <c r="G316" t="s">
        <v>16</v>
      </c>
      <c r="I316" t="s">
        <v>30</v>
      </c>
      <c r="J316" t="s">
        <v>35</v>
      </c>
      <c r="M316" s="9" cm="1">
        <f t="array" ref="M316">IF(INDEX('Support data'!$C$2:$D$2,1,MATCH(ShockMaster!$G316,'Support data'!$C$1:$D$1,0))-IF($G316="Production of electricity by solar photovoltaic",_xlfn._xlws.FILTER($M$83:$M$163,($A$83:$A$163=$A316)*($B$83:$B$163=$B316)*($F$83:$F$163=$F316)*($H$83:$H$163="Photovoltaic plants")),_xlfn._xlws.FILTER($M$83:$M$163,($A$83:$A$163=$A316)*($B$83:$B$163=$B316)*($F$83:$F$163=$F316)*($H$83:$H$163="Onshore wind plants"))+_xlfn._xlws.FILTER($M$83:$M$163,($A$83:$A$163=$A316)*($B$83:$B$163=$B316)*($F$83:$F$163=$F316)*($H$83:$H$163="Offshore wind plants")))&lt;0,0,INDEX('Support data'!$C$2:$D$2,1,MATCH(ShockMaster!$G316,'Support data'!$C$1:$D$1,0))-IF($G316="Production of electricity by solar photovoltaic",_xlfn._xlws.FILTER($M$83:$M$163,($A$83:$A$163=$A316)*($B$83:$B$163=$B316)*($F$83:$F$163=$F316)*($H$83:$H$163="Photovoltaic plants")),_xlfn._xlws.FILTER($M$83:$M$163,($A$83:$A$163=$A316)*($B$83:$B$163=$B316)*($F$83:$F$163=$F316)*($H$83:$H$163="Onshore wind plants"))+_xlfn._xlws.FILTER($M$83:$M$163,($A$83:$A$163=$A316)*($B$83:$B$163=$B316)*($F$83:$F$163=$F316)*($H$83:$H$163="Offshore wind plants"))))</f>
        <v>0.29952685605566426</v>
      </c>
    </row>
    <row r="317" spans="1:13" x14ac:dyDescent="0.3">
      <c r="A317" t="s">
        <v>33</v>
      </c>
      <c r="B317" s="13">
        <v>2011</v>
      </c>
      <c r="C317" s="4" t="s">
        <v>42</v>
      </c>
      <c r="D317" t="str">
        <f t="shared" si="4"/>
        <v>IEA - 2011 - Average</v>
      </c>
      <c r="F317" t="s">
        <v>2</v>
      </c>
      <c r="G317" t="s">
        <v>15</v>
      </c>
      <c r="I317" t="s">
        <v>30</v>
      </c>
      <c r="J317" t="s">
        <v>35</v>
      </c>
      <c r="M317" s="9" cm="1">
        <f t="array" ref="M317">IF(INDEX('Support data'!$C$2:$D$2,1,MATCH(ShockMaster!$G317,'Support data'!$C$1:$D$1,0))-IF($G317="Production of electricity by solar photovoltaic",_xlfn._xlws.FILTER($M$83:$M$163,($A$83:$A$163=$A317)*($B$83:$B$163=$B317)*($F$83:$F$163=$F317)*($H$83:$H$163="Photovoltaic plants")),_xlfn._xlws.FILTER($M$83:$M$163,($A$83:$A$163=$A317)*($B$83:$B$163=$B317)*($F$83:$F$163=$F317)*($H$83:$H$163="Onshore wind plants"))+_xlfn._xlws.FILTER($M$83:$M$163,($A$83:$A$163=$A317)*($B$83:$B$163=$B317)*($F$83:$F$163=$F317)*($H$83:$H$163="Offshore wind plants")))&lt;0,0,INDEX('Support data'!$C$2:$D$2,1,MATCH(ShockMaster!$G317,'Support data'!$C$1:$D$1,0))-IF($G317="Production of electricity by solar photovoltaic",_xlfn._xlws.FILTER($M$83:$M$163,($A$83:$A$163=$A317)*($B$83:$B$163=$B317)*($F$83:$F$163=$F317)*($H$83:$H$163="Photovoltaic plants")),_xlfn._xlws.FILTER($M$83:$M$163,($A$83:$A$163=$A317)*($B$83:$B$163=$B317)*($F$83:$F$163=$F317)*($H$83:$H$163="Onshore wind plants"))+_xlfn._xlws.FILTER($M$83:$M$163,($A$83:$A$163=$A317)*($B$83:$B$163=$B317)*($F$83:$F$163=$F317)*($H$83:$H$163="Offshore wind plants"))))</f>
        <v>0</v>
      </c>
    </row>
    <row r="318" spans="1:13" x14ac:dyDescent="0.3">
      <c r="A318" t="s">
        <v>33</v>
      </c>
      <c r="B318" s="13">
        <v>2011</v>
      </c>
      <c r="C318" s="4" t="s">
        <v>42</v>
      </c>
      <c r="D318" t="str">
        <f t="shared" si="4"/>
        <v>IEA - 2011 - Average</v>
      </c>
      <c r="F318" t="s">
        <v>2</v>
      </c>
      <c r="G318" t="s">
        <v>16</v>
      </c>
      <c r="I318" t="s">
        <v>30</v>
      </c>
      <c r="J318" t="s">
        <v>35</v>
      </c>
      <c r="M318" s="9" cm="1">
        <f t="array" ref="M318">IF(INDEX('Support data'!$C$2:$D$2,1,MATCH(ShockMaster!$G318,'Support data'!$C$1:$D$1,0))-IF($G318="Production of electricity by solar photovoltaic",_xlfn._xlws.FILTER($M$83:$M$163,($A$83:$A$163=$A318)*($B$83:$B$163=$B318)*($F$83:$F$163=$F318)*($H$83:$H$163="Photovoltaic plants")),_xlfn._xlws.FILTER($M$83:$M$163,($A$83:$A$163=$A318)*($B$83:$B$163=$B318)*($F$83:$F$163=$F318)*($H$83:$H$163="Onshore wind plants"))+_xlfn._xlws.FILTER($M$83:$M$163,($A$83:$A$163=$A318)*($B$83:$B$163=$B318)*($F$83:$F$163=$F318)*($H$83:$H$163="Offshore wind plants")))&lt;0,0,INDEX('Support data'!$C$2:$D$2,1,MATCH(ShockMaster!$G318,'Support data'!$C$1:$D$1,0))-IF($G318="Production of electricity by solar photovoltaic",_xlfn._xlws.FILTER($M$83:$M$163,($A$83:$A$163=$A318)*($B$83:$B$163=$B318)*($F$83:$F$163=$F318)*($H$83:$H$163="Photovoltaic plants")),_xlfn._xlws.FILTER($M$83:$M$163,($A$83:$A$163=$A318)*($B$83:$B$163=$B318)*($F$83:$F$163=$F318)*($H$83:$H$163="Onshore wind plants"))+_xlfn._xlws.FILTER($M$83:$M$163,($A$83:$A$163=$A318)*($B$83:$B$163=$B318)*($F$83:$F$163=$F318)*($H$83:$H$163="Offshore wind plants"))))</f>
        <v>4.537716998313196E-2</v>
      </c>
    </row>
    <row r="319" spans="1:13" x14ac:dyDescent="0.3">
      <c r="A319" t="s">
        <v>33</v>
      </c>
      <c r="B319" s="13">
        <v>2012</v>
      </c>
      <c r="C319" s="4" t="s">
        <v>42</v>
      </c>
      <c r="D319" t="str">
        <f t="shared" si="4"/>
        <v>IEA - 2012 - Average</v>
      </c>
      <c r="F319" t="s">
        <v>2</v>
      </c>
      <c r="G319" t="s">
        <v>15</v>
      </c>
      <c r="I319" t="s">
        <v>30</v>
      </c>
      <c r="J319" t="s">
        <v>35</v>
      </c>
      <c r="M319" s="9" cm="1">
        <f t="array" ref="M319">IF(INDEX('Support data'!$C$2:$D$2,1,MATCH(ShockMaster!$G319,'Support data'!$C$1:$D$1,0))-IF($G319="Production of electricity by solar photovoltaic",_xlfn._xlws.FILTER($M$83:$M$163,($A$83:$A$163=$A319)*($B$83:$B$163=$B319)*($F$83:$F$163=$F319)*($H$83:$H$163="Photovoltaic plants")),_xlfn._xlws.FILTER($M$83:$M$163,($A$83:$A$163=$A319)*($B$83:$B$163=$B319)*($F$83:$F$163=$F319)*($H$83:$H$163="Onshore wind plants"))+_xlfn._xlws.FILTER($M$83:$M$163,($A$83:$A$163=$A319)*($B$83:$B$163=$B319)*($F$83:$F$163=$F319)*($H$83:$H$163="Offshore wind plants")))&lt;0,0,INDEX('Support data'!$C$2:$D$2,1,MATCH(ShockMaster!$G319,'Support data'!$C$1:$D$1,0))-IF($G319="Production of electricity by solar photovoltaic",_xlfn._xlws.FILTER($M$83:$M$163,($A$83:$A$163=$A319)*($B$83:$B$163=$B319)*($F$83:$F$163=$F319)*($H$83:$H$163="Photovoltaic plants")),_xlfn._xlws.FILTER($M$83:$M$163,($A$83:$A$163=$A319)*($B$83:$B$163=$B319)*($F$83:$F$163=$F319)*($H$83:$H$163="Onshore wind plants"))+_xlfn._xlws.FILTER($M$83:$M$163,($A$83:$A$163=$A319)*($B$83:$B$163=$B319)*($F$83:$F$163=$F319)*($H$83:$H$163="Offshore wind plants"))))</f>
        <v>0</v>
      </c>
    </row>
    <row r="320" spans="1:13" x14ac:dyDescent="0.3">
      <c r="A320" t="s">
        <v>33</v>
      </c>
      <c r="B320" s="13">
        <v>2012</v>
      </c>
      <c r="C320" s="4" t="s">
        <v>42</v>
      </c>
      <c r="D320" t="str">
        <f t="shared" si="4"/>
        <v>IEA - 2012 - Average</v>
      </c>
      <c r="F320" t="s">
        <v>2</v>
      </c>
      <c r="G320" t="s">
        <v>16</v>
      </c>
      <c r="I320" t="s">
        <v>30</v>
      </c>
      <c r="J320" t="s">
        <v>35</v>
      </c>
      <c r="M320" s="9" cm="1">
        <f t="array" ref="M320">IF(INDEX('Support data'!$C$2:$D$2,1,MATCH(ShockMaster!$G320,'Support data'!$C$1:$D$1,0))-IF($G320="Production of electricity by solar photovoltaic",_xlfn._xlws.FILTER($M$83:$M$163,($A$83:$A$163=$A320)*($B$83:$B$163=$B320)*($F$83:$F$163=$F320)*($H$83:$H$163="Photovoltaic plants")),_xlfn._xlws.FILTER($M$83:$M$163,($A$83:$A$163=$A320)*($B$83:$B$163=$B320)*($F$83:$F$163=$F320)*($H$83:$H$163="Onshore wind plants"))+_xlfn._xlws.FILTER($M$83:$M$163,($A$83:$A$163=$A320)*($B$83:$B$163=$B320)*($F$83:$F$163=$F320)*($H$83:$H$163="Offshore wind plants")))&lt;0,0,INDEX('Support data'!$C$2:$D$2,1,MATCH(ShockMaster!$G320,'Support data'!$C$1:$D$1,0))-IF($G320="Production of electricity by solar photovoltaic",_xlfn._xlws.FILTER($M$83:$M$163,($A$83:$A$163=$A320)*($B$83:$B$163=$B320)*($F$83:$F$163=$F320)*($H$83:$H$163="Photovoltaic plants")),_xlfn._xlws.FILTER($M$83:$M$163,($A$83:$A$163=$A320)*($B$83:$B$163=$B320)*($F$83:$F$163=$F320)*($H$83:$H$163="Onshore wind plants"))+_xlfn._xlws.FILTER($M$83:$M$163,($A$83:$A$163=$A320)*($B$83:$B$163=$B320)*($F$83:$F$163=$F320)*($H$83:$H$163="Offshore wind plants"))))</f>
        <v>4.6178734274645472E-2</v>
      </c>
    </row>
    <row r="321" spans="1:13" x14ac:dyDescent="0.3">
      <c r="A321" t="s">
        <v>33</v>
      </c>
      <c r="B321" s="13">
        <v>2013</v>
      </c>
      <c r="C321" s="4" t="s">
        <v>42</v>
      </c>
      <c r="D321" t="str">
        <f t="shared" si="4"/>
        <v>IEA - 2013 - Average</v>
      </c>
      <c r="F321" t="s">
        <v>2</v>
      </c>
      <c r="G321" t="s">
        <v>15</v>
      </c>
      <c r="I321" t="s">
        <v>30</v>
      </c>
      <c r="J321" t="s">
        <v>35</v>
      </c>
      <c r="M321" s="9" cm="1">
        <f t="array" ref="M321">IF(INDEX('Support data'!$C$2:$D$2,1,MATCH(ShockMaster!$G321,'Support data'!$C$1:$D$1,0))-IF($G321="Production of electricity by solar photovoltaic",_xlfn._xlws.FILTER($M$83:$M$163,($A$83:$A$163=$A321)*($B$83:$B$163=$B321)*($F$83:$F$163=$F321)*($H$83:$H$163="Photovoltaic plants")),_xlfn._xlws.FILTER($M$83:$M$163,($A$83:$A$163=$A321)*($B$83:$B$163=$B321)*($F$83:$F$163=$F321)*($H$83:$H$163="Onshore wind plants"))+_xlfn._xlws.FILTER($M$83:$M$163,($A$83:$A$163=$A321)*($B$83:$B$163=$B321)*($F$83:$F$163=$F321)*($H$83:$H$163="Offshore wind plants")))&lt;0,0,INDEX('Support data'!$C$2:$D$2,1,MATCH(ShockMaster!$G321,'Support data'!$C$1:$D$1,0))-IF($G321="Production of electricity by solar photovoltaic",_xlfn._xlws.FILTER($M$83:$M$163,($A$83:$A$163=$A321)*($B$83:$B$163=$B321)*($F$83:$F$163=$F321)*($H$83:$H$163="Photovoltaic plants")),_xlfn._xlws.FILTER($M$83:$M$163,($A$83:$A$163=$A321)*($B$83:$B$163=$B321)*($F$83:$F$163=$F321)*($H$83:$H$163="Onshore wind plants"))+_xlfn._xlws.FILTER($M$83:$M$163,($A$83:$A$163=$A321)*($B$83:$B$163=$B321)*($F$83:$F$163=$F321)*($H$83:$H$163="Offshore wind plants"))))</f>
        <v>0</v>
      </c>
    </row>
    <row r="322" spans="1:13" x14ac:dyDescent="0.3">
      <c r="A322" t="s">
        <v>33</v>
      </c>
      <c r="B322" s="13">
        <v>2013</v>
      </c>
      <c r="C322" s="4" t="s">
        <v>42</v>
      </c>
      <c r="D322" t="str">
        <f t="shared" si="4"/>
        <v>IEA - 2013 - Average</v>
      </c>
      <c r="F322" t="s">
        <v>2</v>
      </c>
      <c r="G322" t="s">
        <v>16</v>
      </c>
      <c r="I322" t="s">
        <v>30</v>
      </c>
      <c r="J322" t="s">
        <v>35</v>
      </c>
      <c r="M322" s="9" cm="1">
        <f t="array" ref="M322">IF(INDEX('Support data'!$C$2:$D$2,1,MATCH(ShockMaster!$G322,'Support data'!$C$1:$D$1,0))-IF($G322="Production of electricity by solar photovoltaic",_xlfn._xlws.FILTER($M$83:$M$163,($A$83:$A$163=$A322)*($B$83:$B$163=$B322)*($F$83:$F$163=$F322)*($H$83:$H$163="Photovoltaic plants")),_xlfn._xlws.FILTER($M$83:$M$163,($A$83:$A$163=$A322)*($B$83:$B$163=$B322)*($F$83:$F$163=$F322)*($H$83:$H$163="Onshore wind plants"))+_xlfn._xlws.FILTER($M$83:$M$163,($A$83:$A$163=$A322)*($B$83:$B$163=$B322)*($F$83:$F$163=$F322)*($H$83:$H$163="Offshore wind plants")))&lt;0,0,INDEX('Support data'!$C$2:$D$2,1,MATCH(ShockMaster!$G322,'Support data'!$C$1:$D$1,0))-IF($G322="Production of electricity by solar photovoltaic",_xlfn._xlws.FILTER($M$83:$M$163,($A$83:$A$163=$A322)*($B$83:$B$163=$B322)*($F$83:$F$163=$F322)*($H$83:$H$163="Photovoltaic plants")),_xlfn._xlws.FILTER($M$83:$M$163,($A$83:$A$163=$A322)*($B$83:$B$163=$B322)*($F$83:$F$163=$F322)*($H$83:$H$163="Onshore wind plants"))+_xlfn._xlws.FILTER($M$83:$M$163,($A$83:$A$163=$A322)*($B$83:$B$163=$B322)*($F$83:$F$163=$F322)*($H$83:$H$163="Offshore wind plants"))))</f>
        <v>5.2372678572595754E-2</v>
      </c>
    </row>
    <row r="323" spans="1:13" x14ac:dyDescent="0.3">
      <c r="A323" t="s">
        <v>33</v>
      </c>
      <c r="B323" s="13">
        <v>2014</v>
      </c>
      <c r="C323" s="4" t="s">
        <v>42</v>
      </c>
      <c r="D323" t="str">
        <f t="shared" ref="D323:D386" si="5">_xlfn.CONCAT(A323," - ",B323," - ",C323)</f>
        <v>IEA - 2014 - Average</v>
      </c>
      <c r="F323" t="s">
        <v>2</v>
      </c>
      <c r="G323" t="s">
        <v>15</v>
      </c>
      <c r="I323" t="s">
        <v>30</v>
      </c>
      <c r="J323" t="s">
        <v>35</v>
      </c>
      <c r="M323" s="9" cm="1">
        <f t="array" ref="M323">IF(INDEX('Support data'!$C$2:$D$2,1,MATCH(ShockMaster!$G323,'Support data'!$C$1:$D$1,0))-IF($G323="Production of electricity by solar photovoltaic",_xlfn._xlws.FILTER($M$83:$M$163,($A$83:$A$163=$A323)*($B$83:$B$163=$B323)*($F$83:$F$163=$F323)*($H$83:$H$163="Photovoltaic plants")),_xlfn._xlws.FILTER($M$83:$M$163,($A$83:$A$163=$A323)*($B$83:$B$163=$B323)*($F$83:$F$163=$F323)*($H$83:$H$163="Onshore wind plants"))+_xlfn._xlws.FILTER($M$83:$M$163,($A$83:$A$163=$A323)*($B$83:$B$163=$B323)*($F$83:$F$163=$F323)*($H$83:$H$163="Offshore wind plants")))&lt;0,0,INDEX('Support data'!$C$2:$D$2,1,MATCH(ShockMaster!$G323,'Support data'!$C$1:$D$1,0))-IF($G323="Production of electricity by solar photovoltaic",_xlfn._xlws.FILTER($M$83:$M$163,($A$83:$A$163=$A323)*($B$83:$B$163=$B323)*($F$83:$F$163=$F323)*($H$83:$H$163="Photovoltaic plants")),_xlfn._xlws.FILTER($M$83:$M$163,($A$83:$A$163=$A323)*($B$83:$B$163=$B323)*($F$83:$F$163=$F323)*($H$83:$H$163="Onshore wind plants"))+_xlfn._xlws.FILTER($M$83:$M$163,($A$83:$A$163=$A323)*($B$83:$B$163=$B323)*($F$83:$F$163=$F323)*($H$83:$H$163="Offshore wind plants"))))</f>
        <v>0</v>
      </c>
    </row>
    <row r="324" spans="1:13" x14ac:dyDescent="0.3">
      <c r="A324" t="s">
        <v>33</v>
      </c>
      <c r="B324" s="13">
        <v>2014</v>
      </c>
      <c r="C324" s="4" t="s">
        <v>42</v>
      </c>
      <c r="D324" t="str">
        <f t="shared" si="5"/>
        <v>IEA - 2014 - Average</v>
      </c>
      <c r="F324" t="s">
        <v>2</v>
      </c>
      <c r="G324" t="s">
        <v>16</v>
      </c>
      <c r="I324" t="s">
        <v>30</v>
      </c>
      <c r="J324" t="s">
        <v>35</v>
      </c>
      <c r="M324" s="9" cm="1">
        <f t="array" ref="M324">IF(INDEX('Support data'!$C$2:$D$2,1,MATCH(ShockMaster!$G324,'Support data'!$C$1:$D$1,0))-IF($G324="Production of electricity by solar photovoltaic",_xlfn._xlws.FILTER($M$83:$M$163,($A$83:$A$163=$A324)*($B$83:$B$163=$B324)*($F$83:$F$163=$F324)*($H$83:$H$163="Photovoltaic plants")),_xlfn._xlws.FILTER($M$83:$M$163,($A$83:$A$163=$A324)*($B$83:$B$163=$B324)*($F$83:$F$163=$F324)*($H$83:$H$163="Onshore wind plants"))+_xlfn._xlws.FILTER($M$83:$M$163,($A$83:$A$163=$A324)*($B$83:$B$163=$B324)*($F$83:$F$163=$F324)*($H$83:$H$163="Offshore wind plants")))&lt;0,0,INDEX('Support data'!$C$2:$D$2,1,MATCH(ShockMaster!$G324,'Support data'!$C$1:$D$1,0))-IF($G324="Production of electricity by solar photovoltaic",_xlfn._xlws.FILTER($M$83:$M$163,($A$83:$A$163=$A324)*($B$83:$B$163=$B324)*($F$83:$F$163=$F324)*($H$83:$H$163="Photovoltaic plants")),_xlfn._xlws.FILTER($M$83:$M$163,($A$83:$A$163=$A324)*($B$83:$B$163=$B324)*($F$83:$F$163=$F324)*($H$83:$H$163="Onshore wind plants"))+_xlfn._xlws.FILTER($M$83:$M$163,($A$83:$A$163=$A324)*($B$83:$B$163=$B324)*($F$83:$F$163=$F324)*($H$83:$H$163="Offshore wind plants"))))</f>
        <v>4.670480089834822E-2</v>
      </c>
    </row>
    <row r="325" spans="1:13" x14ac:dyDescent="0.3">
      <c r="A325" t="s">
        <v>33</v>
      </c>
      <c r="B325" s="13">
        <v>2015</v>
      </c>
      <c r="C325" s="4" t="s">
        <v>42</v>
      </c>
      <c r="D325" t="str">
        <f t="shared" si="5"/>
        <v>IEA - 2015 - Average</v>
      </c>
      <c r="F325" t="s">
        <v>2</v>
      </c>
      <c r="G325" t="s">
        <v>15</v>
      </c>
      <c r="I325" t="s">
        <v>30</v>
      </c>
      <c r="J325" t="s">
        <v>35</v>
      </c>
      <c r="M325" s="9" cm="1">
        <f t="array" ref="M325">IF(INDEX('Support data'!$C$2:$D$2,1,MATCH(ShockMaster!$G325,'Support data'!$C$1:$D$1,0))-IF($G325="Production of electricity by solar photovoltaic",_xlfn._xlws.FILTER($M$83:$M$163,($A$83:$A$163=$A325)*($B$83:$B$163=$B325)*($F$83:$F$163=$F325)*($H$83:$H$163="Photovoltaic plants")),_xlfn._xlws.FILTER($M$83:$M$163,($A$83:$A$163=$A325)*($B$83:$B$163=$B325)*($F$83:$F$163=$F325)*($H$83:$H$163="Onshore wind plants"))+_xlfn._xlws.FILTER($M$83:$M$163,($A$83:$A$163=$A325)*($B$83:$B$163=$B325)*($F$83:$F$163=$F325)*($H$83:$H$163="Offshore wind plants")))&lt;0,0,INDEX('Support data'!$C$2:$D$2,1,MATCH(ShockMaster!$G325,'Support data'!$C$1:$D$1,0))-IF($G325="Production of electricity by solar photovoltaic",_xlfn._xlws.FILTER($M$83:$M$163,($A$83:$A$163=$A325)*($B$83:$B$163=$B325)*($F$83:$F$163=$F325)*($H$83:$H$163="Photovoltaic plants")),_xlfn._xlws.FILTER($M$83:$M$163,($A$83:$A$163=$A325)*($B$83:$B$163=$B325)*($F$83:$F$163=$F325)*($H$83:$H$163="Onshore wind plants"))+_xlfn._xlws.FILTER($M$83:$M$163,($A$83:$A$163=$A325)*($B$83:$B$163=$B325)*($F$83:$F$163=$F325)*($H$83:$H$163="Offshore wind plants"))))</f>
        <v>0</v>
      </c>
    </row>
    <row r="326" spans="1:13" x14ac:dyDescent="0.3">
      <c r="A326" t="s">
        <v>33</v>
      </c>
      <c r="B326" s="13">
        <v>2015</v>
      </c>
      <c r="C326" s="4" t="s">
        <v>42</v>
      </c>
      <c r="D326" t="str">
        <f t="shared" si="5"/>
        <v>IEA - 2015 - Average</v>
      </c>
      <c r="F326" t="s">
        <v>2</v>
      </c>
      <c r="G326" t="s">
        <v>16</v>
      </c>
      <c r="I326" t="s">
        <v>30</v>
      </c>
      <c r="J326" t="s">
        <v>35</v>
      </c>
      <c r="M326" s="9" cm="1">
        <f t="array" ref="M326">IF(INDEX('Support data'!$C$2:$D$2,1,MATCH(ShockMaster!$G326,'Support data'!$C$1:$D$1,0))-IF($G326="Production of electricity by solar photovoltaic",_xlfn._xlws.FILTER($M$83:$M$163,($A$83:$A$163=$A326)*($B$83:$B$163=$B326)*($F$83:$F$163=$F326)*($H$83:$H$163="Photovoltaic plants")),_xlfn._xlws.FILTER($M$83:$M$163,($A$83:$A$163=$A326)*($B$83:$B$163=$B326)*($F$83:$F$163=$F326)*($H$83:$H$163="Onshore wind plants"))+_xlfn._xlws.FILTER($M$83:$M$163,($A$83:$A$163=$A326)*($B$83:$B$163=$B326)*($F$83:$F$163=$F326)*($H$83:$H$163="Offshore wind plants")))&lt;0,0,INDEX('Support data'!$C$2:$D$2,1,MATCH(ShockMaster!$G326,'Support data'!$C$1:$D$1,0))-IF($G326="Production of electricity by solar photovoltaic",_xlfn._xlws.FILTER($M$83:$M$163,($A$83:$A$163=$A326)*($B$83:$B$163=$B326)*($F$83:$F$163=$F326)*($H$83:$H$163="Photovoltaic plants")),_xlfn._xlws.FILTER($M$83:$M$163,($A$83:$A$163=$A326)*($B$83:$B$163=$B326)*($F$83:$F$163=$F326)*($H$83:$H$163="Onshore wind plants"))+_xlfn._xlws.FILTER($M$83:$M$163,($A$83:$A$163=$A326)*($B$83:$B$163=$B326)*($F$83:$F$163=$F326)*($H$83:$H$163="Offshore wind plants"))))</f>
        <v>4.034746970432479E-2</v>
      </c>
    </row>
    <row r="327" spans="1:13" x14ac:dyDescent="0.3">
      <c r="A327" t="s">
        <v>33</v>
      </c>
      <c r="B327" s="13">
        <v>2016</v>
      </c>
      <c r="C327" s="4" t="s">
        <v>42</v>
      </c>
      <c r="D327" t="str">
        <f t="shared" si="5"/>
        <v>IEA - 2016 - Average</v>
      </c>
      <c r="F327" t="s">
        <v>2</v>
      </c>
      <c r="G327" t="s">
        <v>15</v>
      </c>
      <c r="I327" t="s">
        <v>30</v>
      </c>
      <c r="J327" t="s">
        <v>35</v>
      </c>
      <c r="M327" s="9" cm="1">
        <f t="array" ref="M327">IF(INDEX('Support data'!$C$2:$D$2,1,MATCH(ShockMaster!$G327,'Support data'!$C$1:$D$1,0))-IF($G327="Production of electricity by solar photovoltaic",_xlfn._xlws.FILTER($M$83:$M$163,($A$83:$A$163=$A327)*($B$83:$B$163=$B327)*($F$83:$F$163=$F327)*($H$83:$H$163="Photovoltaic plants")),_xlfn._xlws.FILTER($M$83:$M$163,($A$83:$A$163=$A327)*($B$83:$B$163=$B327)*($F$83:$F$163=$F327)*($H$83:$H$163="Onshore wind plants"))+_xlfn._xlws.FILTER($M$83:$M$163,($A$83:$A$163=$A327)*($B$83:$B$163=$B327)*($F$83:$F$163=$F327)*($H$83:$H$163="Offshore wind plants")))&lt;0,0,INDEX('Support data'!$C$2:$D$2,1,MATCH(ShockMaster!$G327,'Support data'!$C$1:$D$1,0))-IF($G327="Production of electricity by solar photovoltaic",_xlfn._xlws.FILTER($M$83:$M$163,($A$83:$A$163=$A327)*($B$83:$B$163=$B327)*($F$83:$F$163=$F327)*($H$83:$H$163="Photovoltaic plants")),_xlfn._xlws.FILTER($M$83:$M$163,($A$83:$A$163=$A327)*($B$83:$B$163=$B327)*($F$83:$F$163=$F327)*($H$83:$H$163="Onshore wind plants"))+_xlfn._xlws.FILTER($M$83:$M$163,($A$83:$A$163=$A327)*($B$83:$B$163=$B327)*($F$83:$F$163=$F327)*($H$83:$H$163="Offshore wind plants"))))</f>
        <v>0</v>
      </c>
    </row>
    <row r="328" spans="1:13" x14ac:dyDescent="0.3">
      <c r="A328" t="s">
        <v>33</v>
      </c>
      <c r="B328" s="13">
        <v>2016</v>
      </c>
      <c r="C328" s="4" t="s">
        <v>42</v>
      </c>
      <c r="D328" t="str">
        <f t="shared" si="5"/>
        <v>IEA - 2016 - Average</v>
      </c>
      <c r="F328" t="s">
        <v>2</v>
      </c>
      <c r="G328" t="s">
        <v>16</v>
      </c>
      <c r="I328" t="s">
        <v>30</v>
      </c>
      <c r="J328" t="s">
        <v>35</v>
      </c>
      <c r="M328" s="9" cm="1">
        <f t="array" ref="M328">IF(INDEX('Support data'!$C$2:$D$2,1,MATCH(ShockMaster!$G328,'Support data'!$C$1:$D$1,0))-IF($G328="Production of electricity by solar photovoltaic",_xlfn._xlws.FILTER($M$83:$M$163,($A$83:$A$163=$A328)*($B$83:$B$163=$B328)*($F$83:$F$163=$F328)*($H$83:$H$163="Photovoltaic plants")),_xlfn._xlws.FILTER($M$83:$M$163,($A$83:$A$163=$A328)*($B$83:$B$163=$B328)*($F$83:$F$163=$F328)*($H$83:$H$163="Onshore wind plants"))+_xlfn._xlws.FILTER($M$83:$M$163,($A$83:$A$163=$A328)*($B$83:$B$163=$B328)*($F$83:$F$163=$F328)*($H$83:$H$163="Offshore wind plants")))&lt;0,0,INDEX('Support data'!$C$2:$D$2,1,MATCH(ShockMaster!$G328,'Support data'!$C$1:$D$1,0))-IF($G328="Production of electricity by solar photovoltaic",_xlfn._xlws.FILTER($M$83:$M$163,($A$83:$A$163=$A328)*($B$83:$B$163=$B328)*($F$83:$F$163=$F328)*($H$83:$H$163="Photovoltaic plants")),_xlfn._xlws.FILTER($M$83:$M$163,($A$83:$A$163=$A328)*($B$83:$B$163=$B328)*($F$83:$F$163=$F328)*($H$83:$H$163="Onshore wind plants"))+_xlfn._xlws.FILTER($M$83:$M$163,($A$83:$A$163=$A328)*($B$83:$B$163=$B328)*($F$83:$F$163=$F328)*($H$83:$H$163="Offshore wind plants"))))</f>
        <v>2.464980732392702E-2</v>
      </c>
    </row>
    <row r="329" spans="1:13" x14ac:dyDescent="0.3">
      <c r="A329" t="s">
        <v>33</v>
      </c>
      <c r="B329" s="13">
        <v>2017</v>
      </c>
      <c r="C329" s="4" t="s">
        <v>42</v>
      </c>
      <c r="D329" t="str">
        <f t="shared" si="5"/>
        <v>IEA - 2017 - Average</v>
      </c>
      <c r="F329" t="s">
        <v>2</v>
      </c>
      <c r="G329" t="s">
        <v>15</v>
      </c>
      <c r="I329" t="s">
        <v>30</v>
      </c>
      <c r="J329" t="s">
        <v>35</v>
      </c>
      <c r="M329" s="9" cm="1">
        <f t="array" ref="M329">IF(INDEX('Support data'!$C$2:$D$2,1,MATCH(ShockMaster!$G329,'Support data'!$C$1:$D$1,0))-IF($G329="Production of electricity by solar photovoltaic",_xlfn._xlws.FILTER($M$83:$M$163,($A$83:$A$163=$A329)*($B$83:$B$163=$B329)*($F$83:$F$163=$F329)*($H$83:$H$163="Photovoltaic plants")),_xlfn._xlws.FILTER($M$83:$M$163,($A$83:$A$163=$A329)*($B$83:$B$163=$B329)*($F$83:$F$163=$F329)*($H$83:$H$163="Onshore wind plants"))+_xlfn._xlws.FILTER($M$83:$M$163,($A$83:$A$163=$A329)*($B$83:$B$163=$B329)*($F$83:$F$163=$F329)*($H$83:$H$163="Offshore wind plants")))&lt;0,0,INDEX('Support data'!$C$2:$D$2,1,MATCH(ShockMaster!$G329,'Support data'!$C$1:$D$1,0))-IF($G329="Production of electricity by solar photovoltaic",_xlfn._xlws.FILTER($M$83:$M$163,($A$83:$A$163=$A329)*($B$83:$B$163=$B329)*($F$83:$F$163=$F329)*($H$83:$H$163="Photovoltaic plants")),_xlfn._xlws.FILTER($M$83:$M$163,($A$83:$A$163=$A329)*($B$83:$B$163=$B329)*($F$83:$F$163=$F329)*($H$83:$H$163="Onshore wind plants"))+_xlfn._xlws.FILTER($M$83:$M$163,($A$83:$A$163=$A329)*($B$83:$B$163=$B329)*($F$83:$F$163=$F329)*($H$83:$H$163="Offshore wind plants"))))</f>
        <v>0</v>
      </c>
    </row>
    <row r="330" spans="1:13" x14ac:dyDescent="0.3">
      <c r="A330" t="s">
        <v>33</v>
      </c>
      <c r="B330" s="13">
        <v>2017</v>
      </c>
      <c r="C330" s="4" t="s">
        <v>42</v>
      </c>
      <c r="D330" t="str">
        <f t="shared" si="5"/>
        <v>IEA - 2017 - Average</v>
      </c>
      <c r="F330" t="s">
        <v>2</v>
      </c>
      <c r="G330" t="s">
        <v>16</v>
      </c>
      <c r="I330" t="s">
        <v>30</v>
      </c>
      <c r="J330" t="s">
        <v>35</v>
      </c>
      <c r="M330" s="9" cm="1">
        <f t="array" ref="M330">IF(INDEX('Support data'!$C$2:$D$2,1,MATCH(ShockMaster!$G330,'Support data'!$C$1:$D$1,0))-IF($G330="Production of electricity by solar photovoltaic",_xlfn._xlws.FILTER($M$83:$M$163,($A$83:$A$163=$A330)*($B$83:$B$163=$B330)*($F$83:$F$163=$F330)*($H$83:$H$163="Photovoltaic plants")),_xlfn._xlws.FILTER($M$83:$M$163,($A$83:$A$163=$A330)*($B$83:$B$163=$B330)*($F$83:$F$163=$F330)*($H$83:$H$163="Onshore wind plants"))+_xlfn._xlws.FILTER($M$83:$M$163,($A$83:$A$163=$A330)*($B$83:$B$163=$B330)*($F$83:$F$163=$F330)*($H$83:$H$163="Offshore wind plants")))&lt;0,0,INDEX('Support data'!$C$2:$D$2,1,MATCH(ShockMaster!$G330,'Support data'!$C$1:$D$1,0))-IF($G330="Production of electricity by solar photovoltaic",_xlfn._xlws.FILTER($M$83:$M$163,($A$83:$A$163=$A330)*($B$83:$B$163=$B330)*($F$83:$F$163=$F330)*($H$83:$H$163="Photovoltaic plants")),_xlfn._xlws.FILTER($M$83:$M$163,($A$83:$A$163=$A330)*($B$83:$B$163=$B330)*($F$83:$F$163=$F330)*($H$83:$H$163="Onshore wind plants"))+_xlfn._xlws.FILTER($M$83:$M$163,($A$83:$A$163=$A330)*($B$83:$B$163=$B330)*($F$83:$F$163=$F330)*($H$83:$H$163="Offshore wind plants"))))</f>
        <v>2.7511253951581716E-2</v>
      </c>
    </row>
    <row r="331" spans="1:13" x14ac:dyDescent="0.3">
      <c r="A331" t="s">
        <v>33</v>
      </c>
      <c r="B331" s="13">
        <v>2018</v>
      </c>
      <c r="C331" s="4" t="s">
        <v>42</v>
      </c>
      <c r="D331" t="str">
        <f t="shared" si="5"/>
        <v>IEA - 2018 - Average</v>
      </c>
      <c r="F331" t="s">
        <v>2</v>
      </c>
      <c r="G331" t="s">
        <v>15</v>
      </c>
      <c r="I331" t="s">
        <v>30</v>
      </c>
      <c r="J331" t="s">
        <v>35</v>
      </c>
      <c r="M331" s="9" cm="1">
        <f t="array" ref="M331">IF(INDEX('Support data'!$C$2:$D$2,1,MATCH(ShockMaster!$G331,'Support data'!$C$1:$D$1,0))-IF($G331="Production of electricity by solar photovoltaic",_xlfn._xlws.FILTER($M$83:$M$163,($A$83:$A$163=$A331)*($B$83:$B$163=$B331)*($F$83:$F$163=$F331)*($H$83:$H$163="Photovoltaic plants")),_xlfn._xlws.FILTER($M$83:$M$163,($A$83:$A$163=$A331)*($B$83:$B$163=$B331)*($F$83:$F$163=$F331)*($H$83:$H$163="Onshore wind plants"))+_xlfn._xlws.FILTER($M$83:$M$163,($A$83:$A$163=$A331)*($B$83:$B$163=$B331)*($F$83:$F$163=$F331)*($H$83:$H$163="Offshore wind plants")))&lt;0,0,INDEX('Support data'!$C$2:$D$2,1,MATCH(ShockMaster!$G331,'Support data'!$C$1:$D$1,0))-IF($G331="Production of electricity by solar photovoltaic",_xlfn._xlws.FILTER($M$83:$M$163,($A$83:$A$163=$A331)*($B$83:$B$163=$B331)*($F$83:$F$163=$F331)*($H$83:$H$163="Photovoltaic plants")),_xlfn._xlws.FILTER($M$83:$M$163,($A$83:$A$163=$A331)*($B$83:$B$163=$B331)*($F$83:$F$163=$F331)*($H$83:$H$163="Onshore wind plants"))+_xlfn._xlws.FILTER($M$83:$M$163,($A$83:$A$163=$A331)*($B$83:$B$163=$B331)*($F$83:$F$163=$F331)*($H$83:$H$163="Offshore wind plants"))))</f>
        <v>0</v>
      </c>
    </row>
    <row r="332" spans="1:13" x14ac:dyDescent="0.3">
      <c r="A332" t="s">
        <v>33</v>
      </c>
      <c r="B332" s="13">
        <v>2018</v>
      </c>
      <c r="C332" s="4" t="s">
        <v>42</v>
      </c>
      <c r="D332" t="str">
        <f t="shared" si="5"/>
        <v>IEA - 2018 - Average</v>
      </c>
      <c r="F332" t="s">
        <v>2</v>
      </c>
      <c r="G332" t="s">
        <v>16</v>
      </c>
      <c r="I332" t="s">
        <v>30</v>
      </c>
      <c r="J332" t="s">
        <v>35</v>
      </c>
      <c r="M332" s="9" cm="1">
        <f t="array" ref="M332">IF(INDEX('Support data'!$C$2:$D$2,1,MATCH(ShockMaster!$G332,'Support data'!$C$1:$D$1,0))-IF($G332="Production of electricity by solar photovoltaic",_xlfn._xlws.FILTER($M$83:$M$163,($A$83:$A$163=$A332)*($B$83:$B$163=$B332)*($F$83:$F$163=$F332)*($H$83:$H$163="Photovoltaic plants")),_xlfn._xlws.FILTER($M$83:$M$163,($A$83:$A$163=$A332)*($B$83:$B$163=$B332)*($F$83:$F$163=$F332)*($H$83:$H$163="Onshore wind plants"))+_xlfn._xlws.FILTER($M$83:$M$163,($A$83:$A$163=$A332)*($B$83:$B$163=$B332)*($F$83:$F$163=$F332)*($H$83:$H$163="Offshore wind plants")))&lt;0,0,INDEX('Support data'!$C$2:$D$2,1,MATCH(ShockMaster!$G332,'Support data'!$C$1:$D$1,0))-IF($G332="Production of electricity by solar photovoltaic",_xlfn._xlws.FILTER($M$83:$M$163,($A$83:$A$163=$A332)*($B$83:$B$163=$B332)*($F$83:$F$163=$F332)*($H$83:$H$163="Photovoltaic plants")),_xlfn._xlws.FILTER($M$83:$M$163,($A$83:$A$163=$A332)*($B$83:$B$163=$B332)*($F$83:$F$163=$F332)*($H$83:$H$163="Onshore wind plants"))+_xlfn._xlws.FILTER($M$83:$M$163,($A$83:$A$163=$A332)*($B$83:$B$163=$B332)*($F$83:$F$163=$F332)*($H$83:$H$163="Offshore wind plants"))))</f>
        <v>5.4728649339721547E-2</v>
      </c>
    </row>
    <row r="333" spans="1:13" x14ac:dyDescent="0.3">
      <c r="A333" t="s">
        <v>33</v>
      </c>
      <c r="B333" s="13">
        <v>2019</v>
      </c>
      <c r="C333" s="4" t="s">
        <v>42</v>
      </c>
      <c r="D333" t="str">
        <f t="shared" si="5"/>
        <v>IEA - 2019 - Average</v>
      </c>
      <c r="F333" t="s">
        <v>2</v>
      </c>
      <c r="G333" t="s">
        <v>15</v>
      </c>
      <c r="I333" t="s">
        <v>30</v>
      </c>
      <c r="J333" t="s">
        <v>35</v>
      </c>
      <c r="M333" s="9" cm="1">
        <f t="array" ref="M333">IF(INDEX('Support data'!$C$2:$D$2,1,MATCH(ShockMaster!$G333,'Support data'!$C$1:$D$1,0))-IF($G333="Production of electricity by solar photovoltaic",_xlfn._xlws.FILTER($M$83:$M$163,($A$83:$A$163=$A333)*($B$83:$B$163=$B333)*($F$83:$F$163=$F333)*($H$83:$H$163="Photovoltaic plants")),_xlfn._xlws.FILTER($M$83:$M$163,($A$83:$A$163=$A333)*($B$83:$B$163=$B333)*($F$83:$F$163=$F333)*($H$83:$H$163="Onshore wind plants"))+_xlfn._xlws.FILTER($M$83:$M$163,($A$83:$A$163=$A333)*($B$83:$B$163=$B333)*($F$83:$F$163=$F333)*($H$83:$H$163="Offshore wind plants")))&lt;0,0,INDEX('Support data'!$C$2:$D$2,1,MATCH(ShockMaster!$G333,'Support data'!$C$1:$D$1,0))-IF($G333="Production of electricity by solar photovoltaic",_xlfn._xlws.FILTER($M$83:$M$163,($A$83:$A$163=$A333)*($B$83:$B$163=$B333)*($F$83:$F$163=$F333)*($H$83:$H$163="Photovoltaic plants")),_xlfn._xlws.FILTER($M$83:$M$163,($A$83:$A$163=$A333)*($B$83:$B$163=$B333)*($F$83:$F$163=$F333)*($H$83:$H$163="Onshore wind plants"))+_xlfn._xlws.FILTER($M$83:$M$163,($A$83:$A$163=$A333)*($B$83:$B$163=$B333)*($F$83:$F$163=$F333)*($H$83:$H$163="Offshore wind plants"))))</f>
        <v>0</v>
      </c>
    </row>
    <row r="334" spans="1:13" x14ac:dyDescent="0.3">
      <c r="A334" t="s">
        <v>33</v>
      </c>
      <c r="B334" s="13">
        <v>2019</v>
      </c>
      <c r="C334" s="4" t="s">
        <v>42</v>
      </c>
      <c r="D334" t="str">
        <f t="shared" si="5"/>
        <v>IEA - 2019 - Average</v>
      </c>
      <c r="F334" t="s">
        <v>2</v>
      </c>
      <c r="G334" t="s">
        <v>16</v>
      </c>
      <c r="I334" t="s">
        <v>30</v>
      </c>
      <c r="J334" t="s">
        <v>35</v>
      </c>
      <c r="M334" s="9" cm="1">
        <f t="array" ref="M334">IF(INDEX('Support data'!$C$2:$D$2,1,MATCH(ShockMaster!$G334,'Support data'!$C$1:$D$1,0))-IF($G334="Production of electricity by solar photovoltaic",_xlfn._xlws.FILTER($M$83:$M$163,($A$83:$A$163=$A334)*($B$83:$B$163=$B334)*($F$83:$F$163=$F334)*($H$83:$H$163="Photovoltaic plants")),_xlfn._xlws.FILTER($M$83:$M$163,($A$83:$A$163=$A334)*($B$83:$B$163=$B334)*($F$83:$F$163=$F334)*($H$83:$H$163="Onshore wind plants"))+_xlfn._xlws.FILTER($M$83:$M$163,($A$83:$A$163=$A334)*($B$83:$B$163=$B334)*($F$83:$F$163=$F334)*($H$83:$H$163="Offshore wind plants")))&lt;0,0,INDEX('Support data'!$C$2:$D$2,1,MATCH(ShockMaster!$G334,'Support data'!$C$1:$D$1,0))-IF($G334="Production of electricity by solar photovoltaic",_xlfn._xlws.FILTER($M$83:$M$163,($A$83:$A$163=$A334)*($B$83:$B$163=$B334)*($F$83:$F$163=$F334)*($H$83:$H$163="Photovoltaic plants")),_xlfn._xlws.FILTER($M$83:$M$163,($A$83:$A$163=$A334)*($B$83:$B$163=$B334)*($F$83:$F$163=$F334)*($H$83:$H$163="Onshore wind plants"))+_xlfn._xlws.FILTER($M$83:$M$163,($A$83:$A$163=$A334)*($B$83:$B$163=$B334)*($F$83:$F$163=$F334)*($H$83:$H$163="Offshore wind plants"))))</f>
        <v>6.6234144333528588E-2</v>
      </c>
    </row>
    <row r="335" spans="1:13" x14ac:dyDescent="0.3">
      <c r="A335" t="s">
        <v>34</v>
      </c>
      <c r="B335" s="13">
        <v>2011</v>
      </c>
      <c r="C335" s="4" t="s">
        <v>42</v>
      </c>
      <c r="D335" t="str">
        <f t="shared" si="5"/>
        <v>EXIOHSUT - 2011 - Average</v>
      </c>
      <c r="F335" t="s">
        <v>2</v>
      </c>
      <c r="G335" t="s">
        <v>15</v>
      </c>
      <c r="I335" t="s">
        <v>30</v>
      </c>
      <c r="J335" t="s">
        <v>35</v>
      </c>
      <c r="M335" s="9" cm="1">
        <f t="array" ref="M335">IF(INDEX('Support data'!$C$2:$D$2,1,MATCH(ShockMaster!$G335,'Support data'!$C$1:$D$1,0))-IF($G335="Production of electricity by solar photovoltaic",_xlfn._xlws.FILTER($M$83:$M$163,($A$83:$A$163=$A335)*($B$83:$B$163=$B335)*($F$83:$F$163=$F335)*($H$83:$H$163="Photovoltaic plants")),_xlfn._xlws.FILTER($M$83:$M$163,($A$83:$A$163=$A335)*($B$83:$B$163=$B335)*($F$83:$F$163=$F335)*($H$83:$H$163="Onshore wind plants"))+_xlfn._xlws.FILTER($M$83:$M$163,($A$83:$A$163=$A335)*($B$83:$B$163=$B335)*($F$83:$F$163=$F335)*($H$83:$H$163="Offshore wind plants")))&lt;0,0,INDEX('Support data'!$C$2:$D$2,1,MATCH(ShockMaster!$G335,'Support data'!$C$1:$D$1,0))-IF($G335="Production of electricity by solar photovoltaic",_xlfn._xlws.FILTER($M$83:$M$163,($A$83:$A$163=$A335)*($B$83:$B$163=$B335)*($F$83:$F$163=$F335)*($H$83:$H$163="Photovoltaic plants")),_xlfn._xlws.FILTER($M$83:$M$163,($A$83:$A$163=$A335)*($B$83:$B$163=$B335)*($F$83:$F$163=$F335)*($H$83:$H$163="Onshore wind plants"))+_xlfn._xlws.FILTER($M$83:$M$163,($A$83:$A$163=$A335)*($B$83:$B$163=$B335)*($F$83:$F$163=$F335)*($H$83:$H$163="Offshore wind plants"))))</f>
        <v>0</v>
      </c>
    </row>
    <row r="336" spans="1:13" x14ac:dyDescent="0.3">
      <c r="A336" t="s">
        <v>34</v>
      </c>
      <c r="B336" s="13">
        <v>2011</v>
      </c>
      <c r="C336" s="4" t="s">
        <v>42</v>
      </c>
      <c r="D336" t="str">
        <f t="shared" si="5"/>
        <v>EXIOHSUT - 2011 - Average</v>
      </c>
      <c r="F336" t="s">
        <v>2</v>
      </c>
      <c r="G336" t="s">
        <v>16</v>
      </c>
      <c r="I336" t="s">
        <v>30</v>
      </c>
      <c r="J336" t="s">
        <v>35</v>
      </c>
      <c r="M336" s="9" cm="1">
        <f t="array" ref="M336">IF(INDEX('Support data'!$C$2:$D$2,1,MATCH(ShockMaster!$G336,'Support data'!$C$1:$D$1,0))-IF($G336="Production of electricity by solar photovoltaic",_xlfn._xlws.FILTER($M$83:$M$163,($A$83:$A$163=$A336)*($B$83:$B$163=$B336)*($F$83:$F$163=$F336)*($H$83:$H$163="Photovoltaic plants")),_xlfn._xlws.FILTER($M$83:$M$163,($A$83:$A$163=$A336)*($B$83:$B$163=$B336)*($F$83:$F$163=$F336)*($H$83:$H$163="Onshore wind plants"))+_xlfn._xlws.FILTER($M$83:$M$163,($A$83:$A$163=$A336)*($B$83:$B$163=$B336)*($F$83:$F$163=$F336)*($H$83:$H$163="Offshore wind plants")))&lt;0,0,INDEX('Support data'!$C$2:$D$2,1,MATCH(ShockMaster!$G336,'Support data'!$C$1:$D$1,0))-IF($G336="Production of electricity by solar photovoltaic",_xlfn._xlws.FILTER($M$83:$M$163,($A$83:$A$163=$A336)*($B$83:$B$163=$B336)*($F$83:$F$163=$F336)*($H$83:$H$163="Photovoltaic plants")),_xlfn._xlws.FILTER($M$83:$M$163,($A$83:$A$163=$A336)*($B$83:$B$163=$B336)*($F$83:$F$163=$F336)*($H$83:$H$163="Onshore wind plants"))+_xlfn._xlws.FILTER($M$83:$M$163,($A$83:$A$163=$A336)*($B$83:$B$163=$B336)*($F$83:$F$163=$F336)*($H$83:$H$163="Offshore wind plants"))))</f>
        <v>5.6490702279729854E-2</v>
      </c>
    </row>
    <row r="337" spans="1:13" x14ac:dyDescent="0.3">
      <c r="A337" t="s">
        <v>34</v>
      </c>
      <c r="B337" s="13">
        <v>2012</v>
      </c>
      <c r="C337" s="4" t="s">
        <v>42</v>
      </c>
      <c r="D337" t="str">
        <f t="shared" si="5"/>
        <v>EXIOHSUT - 2012 - Average</v>
      </c>
      <c r="F337" t="s">
        <v>2</v>
      </c>
      <c r="G337" t="s">
        <v>15</v>
      </c>
      <c r="I337" t="s">
        <v>30</v>
      </c>
      <c r="J337" t="s">
        <v>35</v>
      </c>
      <c r="M337" s="9" cm="1">
        <f t="array" ref="M337">IF(INDEX('Support data'!$C$2:$D$2,1,MATCH(ShockMaster!$G337,'Support data'!$C$1:$D$1,0))-IF($G337="Production of electricity by solar photovoltaic",_xlfn._xlws.FILTER($M$83:$M$163,($A$83:$A$163=$A337)*($B$83:$B$163=$B337)*($F$83:$F$163=$F337)*($H$83:$H$163="Photovoltaic plants")),_xlfn._xlws.FILTER($M$83:$M$163,($A$83:$A$163=$A337)*($B$83:$B$163=$B337)*($F$83:$F$163=$F337)*($H$83:$H$163="Onshore wind plants"))+_xlfn._xlws.FILTER($M$83:$M$163,($A$83:$A$163=$A337)*($B$83:$B$163=$B337)*($F$83:$F$163=$F337)*($H$83:$H$163="Offshore wind plants")))&lt;0,0,INDEX('Support data'!$C$2:$D$2,1,MATCH(ShockMaster!$G337,'Support data'!$C$1:$D$1,0))-IF($G337="Production of electricity by solar photovoltaic",_xlfn._xlws.FILTER($M$83:$M$163,($A$83:$A$163=$A337)*($B$83:$B$163=$B337)*($F$83:$F$163=$F337)*($H$83:$H$163="Photovoltaic plants")),_xlfn._xlws.FILTER($M$83:$M$163,($A$83:$A$163=$A337)*($B$83:$B$163=$B337)*($F$83:$F$163=$F337)*($H$83:$H$163="Onshore wind plants"))+_xlfn._xlws.FILTER($M$83:$M$163,($A$83:$A$163=$A337)*($B$83:$B$163=$B337)*($F$83:$F$163=$F337)*($H$83:$H$163="Offshore wind plants"))))</f>
        <v>0</v>
      </c>
    </row>
    <row r="338" spans="1:13" x14ac:dyDescent="0.3">
      <c r="A338" t="s">
        <v>34</v>
      </c>
      <c r="B338" s="13">
        <v>2012</v>
      </c>
      <c r="C338" s="4" t="s">
        <v>42</v>
      </c>
      <c r="D338" t="str">
        <f t="shared" si="5"/>
        <v>EXIOHSUT - 2012 - Average</v>
      </c>
      <c r="F338" t="s">
        <v>2</v>
      </c>
      <c r="G338" t="s">
        <v>16</v>
      </c>
      <c r="I338" t="s">
        <v>30</v>
      </c>
      <c r="J338" t="s">
        <v>35</v>
      </c>
      <c r="M338" s="9" cm="1">
        <f t="array" ref="M338">IF(INDEX('Support data'!$C$2:$D$2,1,MATCH(ShockMaster!$G338,'Support data'!$C$1:$D$1,0))-IF($G338="Production of electricity by solar photovoltaic",_xlfn._xlws.FILTER($M$83:$M$163,($A$83:$A$163=$A338)*($B$83:$B$163=$B338)*($F$83:$F$163=$F338)*($H$83:$H$163="Photovoltaic plants")),_xlfn._xlws.FILTER($M$83:$M$163,($A$83:$A$163=$A338)*($B$83:$B$163=$B338)*($F$83:$F$163=$F338)*($H$83:$H$163="Onshore wind plants"))+_xlfn._xlws.FILTER($M$83:$M$163,($A$83:$A$163=$A338)*($B$83:$B$163=$B338)*($F$83:$F$163=$F338)*($H$83:$H$163="Offshore wind plants")))&lt;0,0,INDEX('Support data'!$C$2:$D$2,1,MATCH(ShockMaster!$G338,'Support data'!$C$1:$D$1,0))-IF($G338="Production of electricity by solar photovoltaic",_xlfn._xlws.FILTER($M$83:$M$163,($A$83:$A$163=$A338)*($B$83:$B$163=$B338)*($F$83:$F$163=$F338)*($H$83:$H$163="Photovoltaic plants")),_xlfn._xlws.FILTER($M$83:$M$163,($A$83:$A$163=$A338)*($B$83:$B$163=$B338)*($F$83:$F$163=$F338)*($H$83:$H$163="Onshore wind plants"))+_xlfn._xlws.FILTER($M$83:$M$163,($A$83:$A$163=$A338)*($B$83:$B$163=$B338)*($F$83:$F$163=$F338)*($H$83:$H$163="Offshore wind plants"))))</f>
        <v>5.6490702279729854E-2</v>
      </c>
    </row>
    <row r="339" spans="1:13" x14ac:dyDescent="0.3">
      <c r="A339" t="s">
        <v>34</v>
      </c>
      <c r="B339" s="13">
        <v>2013</v>
      </c>
      <c r="C339" s="4" t="s">
        <v>42</v>
      </c>
      <c r="D339" t="str">
        <f t="shared" si="5"/>
        <v>EXIOHSUT - 2013 - Average</v>
      </c>
      <c r="F339" t="s">
        <v>2</v>
      </c>
      <c r="G339" t="s">
        <v>15</v>
      </c>
      <c r="I339" t="s">
        <v>30</v>
      </c>
      <c r="J339" t="s">
        <v>35</v>
      </c>
      <c r="M339" s="9" cm="1">
        <f t="array" ref="M339">IF(INDEX('Support data'!$C$2:$D$2,1,MATCH(ShockMaster!$G339,'Support data'!$C$1:$D$1,0))-IF($G339="Production of electricity by solar photovoltaic",_xlfn._xlws.FILTER($M$83:$M$163,($A$83:$A$163=$A339)*($B$83:$B$163=$B339)*($F$83:$F$163=$F339)*($H$83:$H$163="Photovoltaic plants")),_xlfn._xlws.FILTER($M$83:$M$163,($A$83:$A$163=$A339)*($B$83:$B$163=$B339)*($F$83:$F$163=$F339)*($H$83:$H$163="Onshore wind plants"))+_xlfn._xlws.FILTER($M$83:$M$163,($A$83:$A$163=$A339)*($B$83:$B$163=$B339)*($F$83:$F$163=$F339)*($H$83:$H$163="Offshore wind plants")))&lt;0,0,INDEX('Support data'!$C$2:$D$2,1,MATCH(ShockMaster!$G339,'Support data'!$C$1:$D$1,0))-IF($G339="Production of electricity by solar photovoltaic",_xlfn._xlws.FILTER($M$83:$M$163,($A$83:$A$163=$A339)*($B$83:$B$163=$B339)*($F$83:$F$163=$F339)*($H$83:$H$163="Photovoltaic plants")),_xlfn._xlws.FILTER($M$83:$M$163,($A$83:$A$163=$A339)*($B$83:$B$163=$B339)*($F$83:$F$163=$F339)*($H$83:$H$163="Onshore wind plants"))+_xlfn._xlws.FILTER($M$83:$M$163,($A$83:$A$163=$A339)*($B$83:$B$163=$B339)*($F$83:$F$163=$F339)*($H$83:$H$163="Offshore wind plants"))))</f>
        <v>0</v>
      </c>
    </row>
    <row r="340" spans="1:13" x14ac:dyDescent="0.3">
      <c r="A340" t="s">
        <v>34</v>
      </c>
      <c r="B340" s="13">
        <v>2013</v>
      </c>
      <c r="C340" s="4" t="s">
        <v>42</v>
      </c>
      <c r="D340" t="str">
        <f t="shared" si="5"/>
        <v>EXIOHSUT - 2013 - Average</v>
      </c>
      <c r="F340" t="s">
        <v>2</v>
      </c>
      <c r="G340" t="s">
        <v>16</v>
      </c>
      <c r="I340" t="s">
        <v>30</v>
      </c>
      <c r="J340" t="s">
        <v>35</v>
      </c>
      <c r="M340" s="9" cm="1">
        <f t="array" ref="M340">IF(INDEX('Support data'!$C$2:$D$2,1,MATCH(ShockMaster!$G340,'Support data'!$C$1:$D$1,0))-IF($G340="Production of electricity by solar photovoltaic",_xlfn._xlws.FILTER($M$83:$M$163,($A$83:$A$163=$A340)*($B$83:$B$163=$B340)*($F$83:$F$163=$F340)*($H$83:$H$163="Photovoltaic plants")),_xlfn._xlws.FILTER($M$83:$M$163,($A$83:$A$163=$A340)*($B$83:$B$163=$B340)*($F$83:$F$163=$F340)*($H$83:$H$163="Onshore wind plants"))+_xlfn._xlws.FILTER($M$83:$M$163,($A$83:$A$163=$A340)*($B$83:$B$163=$B340)*($F$83:$F$163=$F340)*($H$83:$H$163="Offshore wind plants")))&lt;0,0,INDEX('Support data'!$C$2:$D$2,1,MATCH(ShockMaster!$G340,'Support data'!$C$1:$D$1,0))-IF($G340="Production of electricity by solar photovoltaic",_xlfn._xlws.FILTER($M$83:$M$163,($A$83:$A$163=$A340)*($B$83:$B$163=$B340)*($F$83:$F$163=$F340)*($H$83:$H$163="Photovoltaic plants")),_xlfn._xlws.FILTER($M$83:$M$163,($A$83:$A$163=$A340)*($B$83:$B$163=$B340)*($F$83:$F$163=$F340)*($H$83:$H$163="Onshore wind plants"))+_xlfn._xlws.FILTER($M$83:$M$163,($A$83:$A$163=$A340)*($B$83:$B$163=$B340)*($F$83:$F$163=$F340)*($H$83:$H$163="Offshore wind plants"))))</f>
        <v>5.6490702279729854E-2</v>
      </c>
    </row>
    <row r="341" spans="1:13" x14ac:dyDescent="0.3">
      <c r="A341" t="s">
        <v>34</v>
      </c>
      <c r="B341" s="13">
        <v>2014</v>
      </c>
      <c r="C341" s="4" t="s">
        <v>42</v>
      </c>
      <c r="D341" t="str">
        <f t="shared" si="5"/>
        <v>EXIOHSUT - 2014 - Average</v>
      </c>
      <c r="F341" t="s">
        <v>2</v>
      </c>
      <c r="G341" t="s">
        <v>15</v>
      </c>
      <c r="I341" t="s">
        <v>30</v>
      </c>
      <c r="J341" t="s">
        <v>35</v>
      </c>
      <c r="M341" s="9" cm="1">
        <f t="array" ref="M341">IF(INDEX('Support data'!$C$2:$D$2,1,MATCH(ShockMaster!$G341,'Support data'!$C$1:$D$1,0))-IF($G341="Production of electricity by solar photovoltaic",_xlfn._xlws.FILTER($M$83:$M$163,($A$83:$A$163=$A341)*($B$83:$B$163=$B341)*($F$83:$F$163=$F341)*($H$83:$H$163="Photovoltaic plants")),_xlfn._xlws.FILTER($M$83:$M$163,($A$83:$A$163=$A341)*($B$83:$B$163=$B341)*($F$83:$F$163=$F341)*($H$83:$H$163="Onshore wind plants"))+_xlfn._xlws.FILTER($M$83:$M$163,($A$83:$A$163=$A341)*($B$83:$B$163=$B341)*($F$83:$F$163=$F341)*($H$83:$H$163="Offshore wind plants")))&lt;0,0,INDEX('Support data'!$C$2:$D$2,1,MATCH(ShockMaster!$G341,'Support data'!$C$1:$D$1,0))-IF($G341="Production of electricity by solar photovoltaic",_xlfn._xlws.FILTER($M$83:$M$163,($A$83:$A$163=$A341)*($B$83:$B$163=$B341)*($F$83:$F$163=$F341)*($H$83:$H$163="Photovoltaic plants")),_xlfn._xlws.FILTER($M$83:$M$163,($A$83:$A$163=$A341)*($B$83:$B$163=$B341)*($F$83:$F$163=$F341)*($H$83:$H$163="Onshore wind plants"))+_xlfn._xlws.FILTER($M$83:$M$163,($A$83:$A$163=$A341)*($B$83:$B$163=$B341)*($F$83:$F$163=$F341)*($H$83:$H$163="Offshore wind plants"))))</f>
        <v>0</v>
      </c>
    </row>
    <row r="342" spans="1:13" x14ac:dyDescent="0.3">
      <c r="A342" t="s">
        <v>34</v>
      </c>
      <c r="B342" s="13">
        <v>2014</v>
      </c>
      <c r="C342" s="4" t="s">
        <v>42</v>
      </c>
      <c r="D342" t="str">
        <f t="shared" si="5"/>
        <v>EXIOHSUT - 2014 - Average</v>
      </c>
      <c r="F342" t="s">
        <v>2</v>
      </c>
      <c r="G342" t="s">
        <v>16</v>
      </c>
      <c r="I342" t="s">
        <v>30</v>
      </c>
      <c r="J342" t="s">
        <v>35</v>
      </c>
      <c r="M342" s="9" cm="1">
        <f t="array" ref="M342">IF(INDEX('Support data'!$C$2:$D$2,1,MATCH(ShockMaster!$G342,'Support data'!$C$1:$D$1,0))-IF($G342="Production of electricity by solar photovoltaic",_xlfn._xlws.FILTER($M$83:$M$163,($A$83:$A$163=$A342)*($B$83:$B$163=$B342)*($F$83:$F$163=$F342)*($H$83:$H$163="Photovoltaic plants")),_xlfn._xlws.FILTER($M$83:$M$163,($A$83:$A$163=$A342)*($B$83:$B$163=$B342)*($F$83:$F$163=$F342)*($H$83:$H$163="Onshore wind plants"))+_xlfn._xlws.FILTER($M$83:$M$163,($A$83:$A$163=$A342)*($B$83:$B$163=$B342)*($F$83:$F$163=$F342)*($H$83:$H$163="Offshore wind plants")))&lt;0,0,INDEX('Support data'!$C$2:$D$2,1,MATCH(ShockMaster!$G342,'Support data'!$C$1:$D$1,0))-IF($G342="Production of electricity by solar photovoltaic",_xlfn._xlws.FILTER($M$83:$M$163,($A$83:$A$163=$A342)*($B$83:$B$163=$B342)*($F$83:$F$163=$F342)*($H$83:$H$163="Photovoltaic plants")),_xlfn._xlws.FILTER($M$83:$M$163,($A$83:$A$163=$A342)*($B$83:$B$163=$B342)*($F$83:$F$163=$F342)*($H$83:$H$163="Onshore wind plants"))+_xlfn._xlws.FILTER($M$83:$M$163,($A$83:$A$163=$A342)*($B$83:$B$163=$B342)*($F$83:$F$163=$F342)*($H$83:$H$163="Offshore wind plants"))))</f>
        <v>5.6490702279729854E-2</v>
      </c>
    </row>
    <row r="343" spans="1:13" x14ac:dyDescent="0.3">
      <c r="A343" t="s">
        <v>34</v>
      </c>
      <c r="B343" s="13">
        <v>2015</v>
      </c>
      <c r="C343" s="4" t="s">
        <v>42</v>
      </c>
      <c r="D343" t="str">
        <f t="shared" si="5"/>
        <v>EXIOHSUT - 2015 - Average</v>
      </c>
      <c r="F343" t="s">
        <v>2</v>
      </c>
      <c r="G343" t="s">
        <v>15</v>
      </c>
      <c r="I343" t="s">
        <v>30</v>
      </c>
      <c r="J343" t="s">
        <v>35</v>
      </c>
      <c r="M343" s="9" cm="1">
        <f t="array" ref="M343">IF(INDEX('Support data'!$C$2:$D$2,1,MATCH(ShockMaster!$G343,'Support data'!$C$1:$D$1,0))-IF($G343="Production of electricity by solar photovoltaic",_xlfn._xlws.FILTER($M$83:$M$163,($A$83:$A$163=$A343)*($B$83:$B$163=$B343)*($F$83:$F$163=$F343)*($H$83:$H$163="Photovoltaic plants")),_xlfn._xlws.FILTER($M$83:$M$163,($A$83:$A$163=$A343)*($B$83:$B$163=$B343)*($F$83:$F$163=$F343)*($H$83:$H$163="Onshore wind plants"))+_xlfn._xlws.FILTER($M$83:$M$163,($A$83:$A$163=$A343)*($B$83:$B$163=$B343)*($F$83:$F$163=$F343)*($H$83:$H$163="Offshore wind plants")))&lt;0,0,INDEX('Support data'!$C$2:$D$2,1,MATCH(ShockMaster!$G343,'Support data'!$C$1:$D$1,0))-IF($G343="Production of electricity by solar photovoltaic",_xlfn._xlws.FILTER($M$83:$M$163,($A$83:$A$163=$A343)*($B$83:$B$163=$B343)*($F$83:$F$163=$F343)*($H$83:$H$163="Photovoltaic plants")),_xlfn._xlws.FILTER($M$83:$M$163,($A$83:$A$163=$A343)*($B$83:$B$163=$B343)*($F$83:$F$163=$F343)*($H$83:$H$163="Onshore wind plants"))+_xlfn._xlws.FILTER($M$83:$M$163,($A$83:$A$163=$A343)*($B$83:$B$163=$B343)*($F$83:$F$163=$F343)*($H$83:$H$163="Offshore wind plants"))))</f>
        <v>0</v>
      </c>
    </row>
    <row r="344" spans="1:13" x14ac:dyDescent="0.3">
      <c r="A344" t="s">
        <v>34</v>
      </c>
      <c r="B344" s="13">
        <v>2015</v>
      </c>
      <c r="C344" s="4" t="s">
        <v>42</v>
      </c>
      <c r="D344" t="str">
        <f t="shared" si="5"/>
        <v>EXIOHSUT - 2015 - Average</v>
      </c>
      <c r="F344" t="s">
        <v>2</v>
      </c>
      <c r="G344" t="s">
        <v>16</v>
      </c>
      <c r="I344" t="s">
        <v>30</v>
      </c>
      <c r="J344" t="s">
        <v>35</v>
      </c>
      <c r="M344" s="9" cm="1">
        <f t="array" ref="M344">IF(INDEX('Support data'!$C$2:$D$2,1,MATCH(ShockMaster!$G344,'Support data'!$C$1:$D$1,0))-IF($G344="Production of electricity by solar photovoltaic",_xlfn._xlws.FILTER($M$83:$M$163,($A$83:$A$163=$A344)*($B$83:$B$163=$B344)*($F$83:$F$163=$F344)*($H$83:$H$163="Photovoltaic plants")),_xlfn._xlws.FILTER($M$83:$M$163,($A$83:$A$163=$A344)*($B$83:$B$163=$B344)*($F$83:$F$163=$F344)*($H$83:$H$163="Onshore wind plants"))+_xlfn._xlws.FILTER($M$83:$M$163,($A$83:$A$163=$A344)*($B$83:$B$163=$B344)*($F$83:$F$163=$F344)*($H$83:$H$163="Offshore wind plants")))&lt;0,0,INDEX('Support data'!$C$2:$D$2,1,MATCH(ShockMaster!$G344,'Support data'!$C$1:$D$1,0))-IF($G344="Production of electricity by solar photovoltaic",_xlfn._xlws.FILTER($M$83:$M$163,($A$83:$A$163=$A344)*($B$83:$B$163=$B344)*($F$83:$F$163=$F344)*($H$83:$H$163="Photovoltaic plants")),_xlfn._xlws.FILTER($M$83:$M$163,($A$83:$A$163=$A344)*($B$83:$B$163=$B344)*($F$83:$F$163=$F344)*($H$83:$H$163="Onshore wind plants"))+_xlfn._xlws.FILTER($M$83:$M$163,($A$83:$A$163=$A344)*($B$83:$B$163=$B344)*($F$83:$F$163=$F344)*($H$83:$H$163="Offshore wind plants"))))</f>
        <v>5.6490702279729854E-2</v>
      </c>
    </row>
    <row r="345" spans="1:13" x14ac:dyDescent="0.3">
      <c r="A345" t="s">
        <v>34</v>
      </c>
      <c r="B345" s="13">
        <v>2016</v>
      </c>
      <c r="C345" s="4" t="s">
        <v>42</v>
      </c>
      <c r="D345" t="str">
        <f t="shared" si="5"/>
        <v>EXIOHSUT - 2016 - Average</v>
      </c>
      <c r="F345" t="s">
        <v>2</v>
      </c>
      <c r="G345" t="s">
        <v>15</v>
      </c>
      <c r="I345" t="s">
        <v>30</v>
      </c>
      <c r="J345" t="s">
        <v>35</v>
      </c>
      <c r="M345" s="9" cm="1">
        <f t="array" ref="M345">IF(INDEX('Support data'!$C$2:$D$2,1,MATCH(ShockMaster!$G345,'Support data'!$C$1:$D$1,0))-IF($G345="Production of electricity by solar photovoltaic",_xlfn._xlws.FILTER($M$83:$M$163,($A$83:$A$163=$A345)*($B$83:$B$163=$B345)*($F$83:$F$163=$F345)*($H$83:$H$163="Photovoltaic plants")),_xlfn._xlws.FILTER($M$83:$M$163,($A$83:$A$163=$A345)*($B$83:$B$163=$B345)*($F$83:$F$163=$F345)*($H$83:$H$163="Onshore wind plants"))+_xlfn._xlws.FILTER($M$83:$M$163,($A$83:$A$163=$A345)*($B$83:$B$163=$B345)*($F$83:$F$163=$F345)*($H$83:$H$163="Offshore wind plants")))&lt;0,0,INDEX('Support data'!$C$2:$D$2,1,MATCH(ShockMaster!$G345,'Support data'!$C$1:$D$1,0))-IF($G345="Production of electricity by solar photovoltaic",_xlfn._xlws.FILTER($M$83:$M$163,($A$83:$A$163=$A345)*($B$83:$B$163=$B345)*($F$83:$F$163=$F345)*($H$83:$H$163="Photovoltaic plants")),_xlfn._xlws.FILTER($M$83:$M$163,($A$83:$A$163=$A345)*($B$83:$B$163=$B345)*($F$83:$F$163=$F345)*($H$83:$H$163="Onshore wind plants"))+_xlfn._xlws.FILTER($M$83:$M$163,($A$83:$A$163=$A345)*($B$83:$B$163=$B345)*($F$83:$F$163=$F345)*($H$83:$H$163="Offshore wind plants"))))</f>
        <v>0</v>
      </c>
    </row>
    <row r="346" spans="1:13" x14ac:dyDescent="0.3">
      <c r="A346" t="s">
        <v>34</v>
      </c>
      <c r="B346" s="13">
        <v>2016</v>
      </c>
      <c r="C346" s="4" t="s">
        <v>42</v>
      </c>
      <c r="D346" t="str">
        <f t="shared" si="5"/>
        <v>EXIOHSUT - 2016 - Average</v>
      </c>
      <c r="F346" t="s">
        <v>2</v>
      </c>
      <c r="G346" t="s">
        <v>16</v>
      </c>
      <c r="I346" t="s">
        <v>30</v>
      </c>
      <c r="J346" t="s">
        <v>35</v>
      </c>
      <c r="M346" s="9" cm="1">
        <f t="array" ref="M346">IF(INDEX('Support data'!$C$2:$D$2,1,MATCH(ShockMaster!$G346,'Support data'!$C$1:$D$1,0))-IF($G346="Production of electricity by solar photovoltaic",_xlfn._xlws.FILTER($M$83:$M$163,($A$83:$A$163=$A346)*($B$83:$B$163=$B346)*($F$83:$F$163=$F346)*($H$83:$H$163="Photovoltaic plants")),_xlfn._xlws.FILTER($M$83:$M$163,($A$83:$A$163=$A346)*($B$83:$B$163=$B346)*($F$83:$F$163=$F346)*($H$83:$H$163="Onshore wind plants"))+_xlfn._xlws.FILTER($M$83:$M$163,($A$83:$A$163=$A346)*($B$83:$B$163=$B346)*($F$83:$F$163=$F346)*($H$83:$H$163="Offshore wind plants")))&lt;0,0,INDEX('Support data'!$C$2:$D$2,1,MATCH(ShockMaster!$G346,'Support data'!$C$1:$D$1,0))-IF($G346="Production of electricity by solar photovoltaic",_xlfn._xlws.FILTER($M$83:$M$163,($A$83:$A$163=$A346)*($B$83:$B$163=$B346)*($F$83:$F$163=$F346)*($H$83:$H$163="Photovoltaic plants")),_xlfn._xlws.FILTER($M$83:$M$163,($A$83:$A$163=$A346)*($B$83:$B$163=$B346)*($F$83:$F$163=$F346)*($H$83:$H$163="Onshore wind plants"))+_xlfn._xlws.FILTER($M$83:$M$163,($A$83:$A$163=$A346)*($B$83:$B$163=$B346)*($F$83:$F$163=$F346)*($H$83:$H$163="Offshore wind plants"))))</f>
        <v>5.6490702279729854E-2</v>
      </c>
    </row>
    <row r="347" spans="1:13" x14ac:dyDescent="0.3">
      <c r="A347" t="s">
        <v>34</v>
      </c>
      <c r="B347" s="13">
        <v>2017</v>
      </c>
      <c r="C347" s="4" t="s">
        <v>42</v>
      </c>
      <c r="D347" t="str">
        <f t="shared" si="5"/>
        <v>EXIOHSUT - 2017 - Average</v>
      </c>
      <c r="F347" t="s">
        <v>2</v>
      </c>
      <c r="G347" t="s">
        <v>15</v>
      </c>
      <c r="I347" t="s">
        <v>30</v>
      </c>
      <c r="J347" t="s">
        <v>35</v>
      </c>
      <c r="M347" s="9" cm="1">
        <f t="array" ref="M347">IF(INDEX('Support data'!$C$2:$D$2,1,MATCH(ShockMaster!$G347,'Support data'!$C$1:$D$1,0))-IF($G347="Production of electricity by solar photovoltaic",_xlfn._xlws.FILTER($M$83:$M$163,($A$83:$A$163=$A347)*($B$83:$B$163=$B347)*($F$83:$F$163=$F347)*($H$83:$H$163="Photovoltaic plants")),_xlfn._xlws.FILTER($M$83:$M$163,($A$83:$A$163=$A347)*($B$83:$B$163=$B347)*($F$83:$F$163=$F347)*($H$83:$H$163="Onshore wind plants"))+_xlfn._xlws.FILTER($M$83:$M$163,($A$83:$A$163=$A347)*($B$83:$B$163=$B347)*($F$83:$F$163=$F347)*($H$83:$H$163="Offshore wind plants")))&lt;0,0,INDEX('Support data'!$C$2:$D$2,1,MATCH(ShockMaster!$G347,'Support data'!$C$1:$D$1,0))-IF($G347="Production of electricity by solar photovoltaic",_xlfn._xlws.FILTER($M$83:$M$163,($A$83:$A$163=$A347)*($B$83:$B$163=$B347)*($F$83:$F$163=$F347)*($H$83:$H$163="Photovoltaic plants")),_xlfn._xlws.FILTER($M$83:$M$163,($A$83:$A$163=$A347)*($B$83:$B$163=$B347)*($F$83:$F$163=$F347)*($H$83:$H$163="Onshore wind plants"))+_xlfn._xlws.FILTER($M$83:$M$163,($A$83:$A$163=$A347)*($B$83:$B$163=$B347)*($F$83:$F$163=$F347)*($H$83:$H$163="Offshore wind plants"))))</f>
        <v>0</v>
      </c>
    </row>
    <row r="348" spans="1:13" x14ac:dyDescent="0.3">
      <c r="A348" t="s">
        <v>34</v>
      </c>
      <c r="B348" s="13">
        <v>2017</v>
      </c>
      <c r="C348" s="4" t="s">
        <v>42</v>
      </c>
      <c r="D348" t="str">
        <f t="shared" si="5"/>
        <v>EXIOHSUT - 2017 - Average</v>
      </c>
      <c r="F348" t="s">
        <v>2</v>
      </c>
      <c r="G348" t="s">
        <v>16</v>
      </c>
      <c r="I348" t="s">
        <v>30</v>
      </c>
      <c r="J348" t="s">
        <v>35</v>
      </c>
      <c r="M348" s="9" cm="1">
        <f t="array" ref="M348">IF(INDEX('Support data'!$C$2:$D$2,1,MATCH(ShockMaster!$G348,'Support data'!$C$1:$D$1,0))-IF($G348="Production of electricity by solar photovoltaic",_xlfn._xlws.FILTER($M$83:$M$163,($A$83:$A$163=$A348)*($B$83:$B$163=$B348)*($F$83:$F$163=$F348)*($H$83:$H$163="Photovoltaic plants")),_xlfn._xlws.FILTER($M$83:$M$163,($A$83:$A$163=$A348)*($B$83:$B$163=$B348)*($F$83:$F$163=$F348)*($H$83:$H$163="Onshore wind plants"))+_xlfn._xlws.FILTER($M$83:$M$163,($A$83:$A$163=$A348)*($B$83:$B$163=$B348)*($F$83:$F$163=$F348)*($H$83:$H$163="Offshore wind plants")))&lt;0,0,INDEX('Support data'!$C$2:$D$2,1,MATCH(ShockMaster!$G348,'Support data'!$C$1:$D$1,0))-IF($G348="Production of electricity by solar photovoltaic",_xlfn._xlws.FILTER($M$83:$M$163,($A$83:$A$163=$A348)*($B$83:$B$163=$B348)*($F$83:$F$163=$F348)*($H$83:$H$163="Photovoltaic plants")),_xlfn._xlws.FILTER($M$83:$M$163,($A$83:$A$163=$A348)*($B$83:$B$163=$B348)*($F$83:$F$163=$F348)*($H$83:$H$163="Onshore wind plants"))+_xlfn._xlws.FILTER($M$83:$M$163,($A$83:$A$163=$A348)*($B$83:$B$163=$B348)*($F$83:$F$163=$F348)*($H$83:$H$163="Offshore wind plants"))))</f>
        <v>5.6490702279729854E-2</v>
      </c>
    </row>
    <row r="349" spans="1:13" x14ac:dyDescent="0.3">
      <c r="A349" t="s">
        <v>34</v>
      </c>
      <c r="B349" s="13">
        <v>2018</v>
      </c>
      <c r="C349" s="4" t="s">
        <v>42</v>
      </c>
      <c r="D349" t="str">
        <f t="shared" si="5"/>
        <v>EXIOHSUT - 2018 - Average</v>
      </c>
      <c r="F349" t="s">
        <v>2</v>
      </c>
      <c r="G349" t="s">
        <v>15</v>
      </c>
      <c r="I349" t="s">
        <v>30</v>
      </c>
      <c r="J349" t="s">
        <v>35</v>
      </c>
      <c r="M349" s="9" cm="1">
        <f t="array" ref="M349">IF(INDEX('Support data'!$C$2:$D$2,1,MATCH(ShockMaster!$G349,'Support data'!$C$1:$D$1,0))-IF($G349="Production of electricity by solar photovoltaic",_xlfn._xlws.FILTER($M$83:$M$163,($A$83:$A$163=$A349)*($B$83:$B$163=$B349)*($F$83:$F$163=$F349)*($H$83:$H$163="Photovoltaic plants")),_xlfn._xlws.FILTER($M$83:$M$163,($A$83:$A$163=$A349)*($B$83:$B$163=$B349)*($F$83:$F$163=$F349)*($H$83:$H$163="Onshore wind plants"))+_xlfn._xlws.FILTER($M$83:$M$163,($A$83:$A$163=$A349)*($B$83:$B$163=$B349)*($F$83:$F$163=$F349)*($H$83:$H$163="Offshore wind plants")))&lt;0,0,INDEX('Support data'!$C$2:$D$2,1,MATCH(ShockMaster!$G349,'Support data'!$C$1:$D$1,0))-IF($G349="Production of electricity by solar photovoltaic",_xlfn._xlws.FILTER($M$83:$M$163,($A$83:$A$163=$A349)*($B$83:$B$163=$B349)*($F$83:$F$163=$F349)*($H$83:$H$163="Photovoltaic plants")),_xlfn._xlws.FILTER($M$83:$M$163,($A$83:$A$163=$A349)*($B$83:$B$163=$B349)*($F$83:$F$163=$F349)*($H$83:$H$163="Onshore wind plants"))+_xlfn._xlws.FILTER($M$83:$M$163,($A$83:$A$163=$A349)*($B$83:$B$163=$B349)*($F$83:$F$163=$F349)*($H$83:$H$163="Offshore wind plants"))))</f>
        <v>0</v>
      </c>
    </row>
    <row r="350" spans="1:13" x14ac:dyDescent="0.3">
      <c r="A350" t="s">
        <v>34</v>
      </c>
      <c r="B350" s="13">
        <v>2018</v>
      </c>
      <c r="C350" s="4" t="s">
        <v>42</v>
      </c>
      <c r="D350" t="str">
        <f t="shared" si="5"/>
        <v>EXIOHSUT - 2018 - Average</v>
      </c>
      <c r="F350" t="s">
        <v>2</v>
      </c>
      <c r="G350" t="s">
        <v>16</v>
      </c>
      <c r="I350" t="s">
        <v>30</v>
      </c>
      <c r="J350" t="s">
        <v>35</v>
      </c>
      <c r="M350" s="9" cm="1">
        <f t="array" ref="M350">IF(INDEX('Support data'!$C$2:$D$2,1,MATCH(ShockMaster!$G350,'Support data'!$C$1:$D$1,0))-IF($G350="Production of electricity by solar photovoltaic",_xlfn._xlws.FILTER($M$83:$M$163,($A$83:$A$163=$A350)*($B$83:$B$163=$B350)*($F$83:$F$163=$F350)*($H$83:$H$163="Photovoltaic plants")),_xlfn._xlws.FILTER($M$83:$M$163,($A$83:$A$163=$A350)*($B$83:$B$163=$B350)*($F$83:$F$163=$F350)*($H$83:$H$163="Onshore wind plants"))+_xlfn._xlws.FILTER($M$83:$M$163,($A$83:$A$163=$A350)*($B$83:$B$163=$B350)*($F$83:$F$163=$F350)*($H$83:$H$163="Offshore wind plants")))&lt;0,0,INDEX('Support data'!$C$2:$D$2,1,MATCH(ShockMaster!$G350,'Support data'!$C$1:$D$1,0))-IF($G350="Production of electricity by solar photovoltaic",_xlfn._xlws.FILTER($M$83:$M$163,($A$83:$A$163=$A350)*($B$83:$B$163=$B350)*($F$83:$F$163=$F350)*($H$83:$H$163="Photovoltaic plants")),_xlfn._xlws.FILTER($M$83:$M$163,($A$83:$A$163=$A350)*($B$83:$B$163=$B350)*($F$83:$F$163=$F350)*($H$83:$H$163="Onshore wind plants"))+_xlfn._xlws.FILTER($M$83:$M$163,($A$83:$A$163=$A350)*($B$83:$B$163=$B350)*($F$83:$F$163=$F350)*($H$83:$H$163="Offshore wind plants"))))</f>
        <v>5.6490702279729854E-2</v>
      </c>
    </row>
    <row r="351" spans="1:13" x14ac:dyDescent="0.3">
      <c r="A351" t="s">
        <v>34</v>
      </c>
      <c r="B351" s="13">
        <v>2019</v>
      </c>
      <c r="C351" s="4" t="s">
        <v>42</v>
      </c>
      <c r="D351" t="str">
        <f t="shared" si="5"/>
        <v>EXIOHSUT - 2019 - Average</v>
      </c>
      <c r="F351" t="s">
        <v>2</v>
      </c>
      <c r="G351" t="s">
        <v>15</v>
      </c>
      <c r="I351" t="s">
        <v>30</v>
      </c>
      <c r="J351" t="s">
        <v>35</v>
      </c>
      <c r="M351" s="9" cm="1">
        <f t="array" ref="M351">IF(INDEX('Support data'!$C$2:$D$2,1,MATCH(ShockMaster!$G351,'Support data'!$C$1:$D$1,0))-IF($G351="Production of electricity by solar photovoltaic",_xlfn._xlws.FILTER($M$83:$M$163,($A$83:$A$163=$A351)*($B$83:$B$163=$B351)*($F$83:$F$163=$F351)*($H$83:$H$163="Photovoltaic plants")),_xlfn._xlws.FILTER($M$83:$M$163,($A$83:$A$163=$A351)*($B$83:$B$163=$B351)*($F$83:$F$163=$F351)*($H$83:$H$163="Onshore wind plants"))+_xlfn._xlws.FILTER($M$83:$M$163,($A$83:$A$163=$A351)*($B$83:$B$163=$B351)*($F$83:$F$163=$F351)*($H$83:$H$163="Offshore wind plants")))&lt;0,0,INDEX('Support data'!$C$2:$D$2,1,MATCH(ShockMaster!$G351,'Support data'!$C$1:$D$1,0))-IF($G351="Production of electricity by solar photovoltaic",_xlfn._xlws.FILTER($M$83:$M$163,($A$83:$A$163=$A351)*($B$83:$B$163=$B351)*($F$83:$F$163=$F351)*($H$83:$H$163="Photovoltaic plants")),_xlfn._xlws.FILTER($M$83:$M$163,($A$83:$A$163=$A351)*($B$83:$B$163=$B351)*($F$83:$F$163=$F351)*($H$83:$H$163="Onshore wind plants"))+_xlfn._xlws.FILTER($M$83:$M$163,($A$83:$A$163=$A351)*($B$83:$B$163=$B351)*($F$83:$F$163=$F351)*($H$83:$H$163="Offshore wind plants"))))</f>
        <v>0</v>
      </c>
    </row>
    <row r="352" spans="1:13" x14ac:dyDescent="0.3">
      <c r="A352" t="s">
        <v>34</v>
      </c>
      <c r="B352" s="13">
        <v>2019</v>
      </c>
      <c r="C352" s="4" t="s">
        <v>42</v>
      </c>
      <c r="D352" t="str">
        <f t="shared" si="5"/>
        <v>EXIOHSUT - 2019 - Average</v>
      </c>
      <c r="F352" t="s">
        <v>2</v>
      </c>
      <c r="G352" t="s">
        <v>16</v>
      </c>
      <c r="I352" t="s">
        <v>30</v>
      </c>
      <c r="J352" t="s">
        <v>35</v>
      </c>
      <c r="M352" s="9" cm="1">
        <f t="array" ref="M352">IF(INDEX('Support data'!$C$2:$D$2,1,MATCH(ShockMaster!$G352,'Support data'!$C$1:$D$1,0))-IF($G352="Production of electricity by solar photovoltaic",_xlfn._xlws.FILTER($M$83:$M$163,($A$83:$A$163=$A352)*($B$83:$B$163=$B352)*($F$83:$F$163=$F352)*($H$83:$H$163="Photovoltaic plants")),_xlfn._xlws.FILTER($M$83:$M$163,($A$83:$A$163=$A352)*($B$83:$B$163=$B352)*($F$83:$F$163=$F352)*($H$83:$H$163="Onshore wind plants"))+_xlfn._xlws.FILTER($M$83:$M$163,($A$83:$A$163=$A352)*($B$83:$B$163=$B352)*($F$83:$F$163=$F352)*($H$83:$H$163="Offshore wind plants")))&lt;0,0,INDEX('Support data'!$C$2:$D$2,1,MATCH(ShockMaster!$G352,'Support data'!$C$1:$D$1,0))-IF($G352="Production of electricity by solar photovoltaic",_xlfn._xlws.FILTER($M$83:$M$163,($A$83:$A$163=$A352)*($B$83:$B$163=$B352)*($F$83:$F$163=$F352)*($H$83:$H$163="Photovoltaic plants")),_xlfn._xlws.FILTER($M$83:$M$163,($A$83:$A$163=$A352)*($B$83:$B$163=$B352)*($F$83:$F$163=$F352)*($H$83:$H$163="Onshore wind plants"))+_xlfn._xlws.FILTER($M$83:$M$163,($A$83:$A$163=$A352)*($B$83:$B$163=$B352)*($F$83:$F$163=$F352)*($H$83:$H$163="Offshore wind plants"))))</f>
        <v>5.6490702279729854E-2</v>
      </c>
    </row>
    <row r="353" spans="1:13" x14ac:dyDescent="0.3">
      <c r="A353" t="s">
        <v>20</v>
      </c>
      <c r="B353" s="13">
        <v>2011</v>
      </c>
      <c r="C353" s="4" t="s">
        <v>44</v>
      </c>
      <c r="D353" t="str">
        <f t="shared" si="5"/>
        <v>Constant - 2011 - Best</v>
      </c>
      <c r="F353" t="s">
        <v>2</v>
      </c>
      <c r="G353" t="s">
        <v>15</v>
      </c>
      <c r="I353" t="s">
        <v>30</v>
      </c>
      <c r="J353" t="s">
        <v>35</v>
      </c>
      <c r="M353" s="9" cm="1">
        <f t="array" ref="M353">IF(INDEX('Support data'!$C$2:$D$2,1,MATCH(ShockMaster!$G353,'Support data'!$C$1:$D$1,0))-IF($G353="Production of electricity by solar photovoltaic",_xlfn._xlws.FILTER($M$164:$M$244,($A$164:$A$244=$A353)*($B$164:$B$244=$B353)*($F$164:$F$244=$F353)*($H$164:$H$244="Photovoltaic plants")),_xlfn._xlws.FILTER($M$164:$M$244,($A$164:$A$244=$A353)*($B$164:$B$244=$B353)*($F$164:$F$244=$F353)*($H$164:$H$244="Onshore wind plants"))+_xlfn._xlws.FILTER($M$164:$M$244,($A$164:$A$244=$A353)*($B$164:$B$244=$B353)*($F$164:$F$244=$F353)*($H$164:$H$244="Offshore wind plants")))&lt;0,0,INDEX('Support data'!$C$2:$D$2,1,MATCH(ShockMaster!$G353,'Support data'!$C$1:$D$1,0))-IF($G353="Production of electricity by solar photovoltaic",_xlfn._xlws.FILTER($M$164:$M$244,($A$164:$A$244=$A353)*($B$164:$B$244=$B353)*($F$164:$F$244=$F353)*($H$164:$H$244="Photovoltaic plants")),_xlfn._xlws.FILTER($M$164:$M$244,($A$164:$A$244=$A353)*($B$164:$B$244=$B353)*($F$164:$F$244=$F353)*($H$164:$H$244="Onshore wind plants"))+_xlfn._xlws.FILTER($M$164:$M$244,($A$164:$A$244=$A353)*($B$164:$B$244=$B353)*($F$164:$F$244=$F353)*($H$164:$H$244="Offshore wind plants"))))</f>
        <v>0.28355244879404107</v>
      </c>
    </row>
    <row r="354" spans="1:13" x14ac:dyDescent="0.3">
      <c r="A354" t="s">
        <v>20</v>
      </c>
      <c r="B354" s="13">
        <v>2011</v>
      </c>
      <c r="C354" s="4" t="s">
        <v>44</v>
      </c>
      <c r="D354" t="str">
        <f t="shared" si="5"/>
        <v>Constant - 2011 - Best</v>
      </c>
      <c r="F354" t="s">
        <v>2</v>
      </c>
      <c r="G354" t="s">
        <v>16</v>
      </c>
      <c r="I354" t="s">
        <v>30</v>
      </c>
      <c r="J354" t="s">
        <v>35</v>
      </c>
      <c r="M354" s="9" cm="1">
        <f t="array" ref="M354">IF(INDEX('Support data'!$C$2:$D$2,1,MATCH(ShockMaster!$G354,'Support data'!$C$1:$D$1,0))-IF($G354="Production of electricity by solar photovoltaic",_xlfn._xlws.FILTER($M$164:$M$244,($A$164:$A$244=$A354)*($B$164:$B$244=$B354)*($F$164:$F$244=$F354)*($H$164:$H$244="Photovoltaic plants")),_xlfn._xlws.FILTER($M$164:$M$244,($A$164:$A$244=$A354)*($B$164:$B$244=$B354)*($F$164:$F$244=$F354)*($H$164:$H$244="Onshore wind plants"))+_xlfn._xlws.FILTER($M$164:$M$244,($A$164:$A$244=$A354)*($B$164:$B$244=$B354)*($F$164:$F$244=$F354)*($H$164:$H$244="Offshore wind plants")))&lt;0,0,INDEX('Support data'!$C$2:$D$2,1,MATCH(ShockMaster!$G354,'Support data'!$C$1:$D$1,0))-IF($G354="Production of electricity by solar photovoltaic",_xlfn._xlws.FILTER($M$164:$M$244,($A$164:$A$244=$A354)*($B$164:$B$244=$B354)*($F$164:$F$244=$F354)*($H$164:$H$244="Photovoltaic plants")),_xlfn._xlws.FILTER($M$164:$M$244,($A$164:$A$244=$A354)*($B$164:$B$244=$B354)*($F$164:$F$244=$F354)*($H$164:$H$244="Onshore wind plants"))+_xlfn._xlws.FILTER($M$164:$M$244,($A$164:$A$244=$A354)*($B$164:$B$244=$B354)*($F$164:$F$244=$F354)*($H$164:$H$244="Offshore wind plants"))))</f>
        <v>0.34041129914404022</v>
      </c>
    </row>
    <row r="355" spans="1:13" x14ac:dyDescent="0.3">
      <c r="A355" t="s">
        <v>20</v>
      </c>
      <c r="B355" s="13">
        <v>2012</v>
      </c>
      <c r="C355" s="4" t="s">
        <v>44</v>
      </c>
      <c r="D355" t="str">
        <f t="shared" si="5"/>
        <v>Constant - 2012 - Best</v>
      </c>
      <c r="F355" t="s">
        <v>2</v>
      </c>
      <c r="G355" t="s">
        <v>15</v>
      </c>
      <c r="I355" t="s">
        <v>30</v>
      </c>
      <c r="J355" t="s">
        <v>35</v>
      </c>
      <c r="M355" s="9" cm="1">
        <f t="array" ref="M355">IF(INDEX('Support data'!$C$2:$D$2,1,MATCH(ShockMaster!$G355,'Support data'!$C$1:$D$1,0))-IF($G355="Production of electricity by solar photovoltaic",_xlfn._xlws.FILTER($M$164:$M$244,($A$164:$A$244=$A355)*($B$164:$B$244=$B355)*($F$164:$F$244=$F355)*($H$164:$H$244="Photovoltaic plants")),_xlfn._xlws.FILTER($M$164:$M$244,($A$164:$A$244=$A355)*($B$164:$B$244=$B355)*($F$164:$F$244=$F355)*($H$164:$H$244="Onshore wind plants"))+_xlfn._xlws.FILTER($M$164:$M$244,($A$164:$A$244=$A355)*($B$164:$B$244=$B355)*($F$164:$F$244=$F355)*($H$164:$H$244="Offshore wind plants")))&lt;0,0,INDEX('Support data'!$C$2:$D$2,1,MATCH(ShockMaster!$G355,'Support data'!$C$1:$D$1,0))-IF($G355="Production of electricity by solar photovoltaic",_xlfn._xlws.FILTER($M$164:$M$244,($A$164:$A$244=$A355)*($B$164:$B$244=$B355)*($F$164:$F$244=$F355)*($H$164:$H$244="Photovoltaic plants")),_xlfn._xlws.FILTER($M$164:$M$244,($A$164:$A$244=$A355)*($B$164:$B$244=$B355)*($F$164:$F$244=$F355)*($H$164:$H$244="Onshore wind plants"))+_xlfn._xlws.FILTER($M$164:$M$244,($A$164:$A$244=$A355)*($B$164:$B$244=$B355)*($F$164:$F$244=$F355)*($H$164:$H$244="Offshore wind plants"))))</f>
        <v>0.28693723705116253</v>
      </c>
    </row>
    <row r="356" spans="1:13" x14ac:dyDescent="0.3">
      <c r="A356" t="s">
        <v>20</v>
      </c>
      <c r="B356" s="13">
        <v>2012</v>
      </c>
      <c r="C356" s="4" t="s">
        <v>44</v>
      </c>
      <c r="D356" t="str">
        <f t="shared" si="5"/>
        <v>Constant - 2012 - Best</v>
      </c>
      <c r="F356" t="s">
        <v>2</v>
      </c>
      <c r="G356" t="s">
        <v>16</v>
      </c>
      <c r="I356" t="s">
        <v>30</v>
      </c>
      <c r="J356" t="s">
        <v>35</v>
      </c>
      <c r="M356" s="9" cm="1">
        <f t="array" ref="M356">IF(INDEX('Support data'!$C$2:$D$2,1,MATCH(ShockMaster!$G356,'Support data'!$C$1:$D$1,0))-IF($G356="Production of electricity by solar photovoltaic",_xlfn._xlws.FILTER($M$164:$M$244,($A$164:$A$244=$A356)*($B$164:$B$244=$B356)*($F$164:$F$244=$F356)*($H$164:$H$244="Photovoltaic plants")),_xlfn._xlws.FILTER($M$164:$M$244,($A$164:$A$244=$A356)*($B$164:$B$244=$B356)*($F$164:$F$244=$F356)*($H$164:$H$244="Onshore wind plants"))+_xlfn._xlws.FILTER($M$164:$M$244,($A$164:$A$244=$A356)*($B$164:$B$244=$B356)*($F$164:$F$244=$F356)*($H$164:$H$244="Offshore wind plants")))&lt;0,0,INDEX('Support data'!$C$2:$D$2,1,MATCH(ShockMaster!$G356,'Support data'!$C$1:$D$1,0))-IF($G356="Production of electricity by solar photovoltaic",_xlfn._xlws.FILTER($M$164:$M$244,($A$164:$A$244=$A356)*($B$164:$B$244=$B356)*($F$164:$F$244=$F356)*($H$164:$H$244="Photovoltaic plants")),_xlfn._xlws.FILTER($M$164:$M$244,($A$164:$A$244=$A356)*($B$164:$B$244=$B356)*($F$164:$F$244=$F356)*($H$164:$H$244="Onshore wind plants"))+_xlfn._xlws.FILTER($M$164:$M$244,($A$164:$A$244=$A356)*($B$164:$B$244=$B356)*($F$164:$F$244=$F356)*($H$164:$H$244="Offshore wind plants"))))</f>
        <v>0.34244709463464579</v>
      </c>
    </row>
    <row r="357" spans="1:13" x14ac:dyDescent="0.3">
      <c r="A357" t="s">
        <v>20</v>
      </c>
      <c r="B357" s="13">
        <v>2013</v>
      </c>
      <c r="C357" s="4" t="s">
        <v>44</v>
      </c>
      <c r="D357" t="str">
        <f t="shared" si="5"/>
        <v>Constant - 2013 - Best</v>
      </c>
      <c r="F357" t="s">
        <v>2</v>
      </c>
      <c r="G357" t="s">
        <v>15</v>
      </c>
      <c r="I357" t="s">
        <v>30</v>
      </c>
      <c r="J357" t="s">
        <v>35</v>
      </c>
      <c r="M357" s="9" cm="1">
        <f t="array" ref="M357">IF(INDEX('Support data'!$C$2:$D$2,1,MATCH(ShockMaster!$G357,'Support data'!$C$1:$D$1,0))-IF($G357="Production of electricity by solar photovoltaic",_xlfn._xlws.FILTER($M$164:$M$244,($A$164:$A$244=$A357)*($B$164:$B$244=$B357)*($F$164:$F$244=$F357)*($H$164:$H$244="Photovoltaic plants")),_xlfn._xlws.FILTER($M$164:$M$244,($A$164:$A$244=$A357)*($B$164:$B$244=$B357)*($F$164:$F$244=$F357)*($H$164:$H$244="Onshore wind plants"))+_xlfn._xlws.FILTER($M$164:$M$244,($A$164:$A$244=$A357)*($B$164:$B$244=$B357)*($F$164:$F$244=$F357)*($H$164:$H$244="Offshore wind plants")))&lt;0,0,INDEX('Support data'!$C$2:$D$2,1,MATCH(ShockMaster!$G357,'Support data'!$C$1:$D$1,0))-IF($G357="Production of electricity by solar photovoltaic",_xlfn._xlws.FILTER($M$164:$M$244,($A$164:$A$244=$A357)*($B$164:$B$244=$B357)*($F$164:$F$244=$F357)*($H$164:$H$244="Photovoltaic plants")),_xlfn._xlws.FILTER($M$164:$M$244,($A$164:$A$244=$A357)*($B$164:$B$244=$B357)*($F$164:$F$244=$F357)*($H$164:$H$244="Onshore wind plants"))+_xlfn._xlws.FILTER($M$164:$M$244,($A$164:$A$244=$A357)*($B$164:$B$244=$B357)*($F$164:$F$244=$F357)*($H$164:$H$244="Offshore wind plants"))))</f>
        <v>0.28693723705116253</v>
      </c>
    </row>
    <row r="358" spans="1:13" x14ac:dyDescent="0.3">
      <c r="A358" t="s">
        <v>20</v>
      </c>
      <c r="B358" s="13">
        <v>2013</v>
      </c>
      <c r="C358" s="4" t="s">
        <v>44</v>
      </c>
      <c r="D358" t="str">
        <f t="shared" si="5"/>
        <v>Constant - 2013 - Best</v>
      </c>
      <c r="F358" t="s">
        <v>2</v>
      </c>
      <c r="G358" t="s">
        <v>16</v>
      </c>
      <c r="I358" t="s">
        <v>30</v>
      </c>
      <c r="J358" t="s">
        <v>35</v>
      </c>
      <c r="M358" s="9" cm="1">
        <f t="array" ref="M358">IF(INDEX('Support data'!$C$2:$D$2,1,MATCH(ShockMaster!$G358,'Support data'!$C$1:$D$1,0))-IF($G358="Production of electricity by solar photovoltaic",_xlfn._xlws.FILTER($M$164:$M$244,($A$164:$A$244=$A358)*($B$164:$B$244=$B358)*($F$164:$F$244=$F358)*($H$164:$H$244="Photovoltaic plants")),_xlfn._xlws.FILTER($M$164:$M$244,($A$164:$A$244=$A358)*($B$164:$B$244=$B358)*($F$164:$F$244=$F358)*($H$164:$H$244="Onshore wind plants"))+_xlfn._xlws.FILTER($M$164:$M$244,($A$164:$A$244=$A358)*($B$164:$B$244=$B358)*($F$164:$F$244=$F358)*($H$164:$H$244="Offshore wind plants")))&lt;0,0,INDEX('Support data'!$C$2:$D$2,1,MATCH(ShockMaster!$G358,'Support data'!$C$1:$D$1,0))-IF($G358="Production of electricity by solar photovoltaic",_xlfn._xlws.FILTER($M$164:$M$244,($A$164:$A$244=$A358)*($B$164:$B$244=$B358)*($F$164:$F$244=$F358)*($H$164:$H$244="Photovoltaic plants")),_xlfn._xlws.FILTER($M$164:$M$244,($A$164:$A$244=$A358)*($B$164:$B$244=$B358)*($F$164:$F$244=$F358)*($H$164:$H$244="Onshore wind plants"))+_xlfn._xlws.FILTER($M$164:$M$244,($A$164:$A$244=$A358)*($B$164:$B$244=$B358)*($F$164:$F$244=$F358)*($H$164:$H$244="Offshore wind plants"))))</f>
        <v>0.34244709463464579</v>
      </c>
    </row>
    <row r="359" spans="1:13" x14ac:dyDescent="0.3">
      <c r="A359" t="s">
        <v>20</v>
      </c>
      <c r="B359" s="13">
        <v>2014</v>
      </c>
      <c r="C359" s="4" t="s">
        <v>44</v>
      </c>
      <c r="D359" t="str">
        <f t="shared" si="5"/>
        <v>Constant - 2014 - Best</v>
      </c>
      <c r="F359" t="s">
        <v>2</v>
      </c>
      <c r="G359" t="s">
        <v>15</v>
      </c>
      <c r="I359" t="s">
        <v>30</v>
      </c>
      <c r="J359" t="s">
        <v>35</v>
      </c>
      <c r="M359" s="9" cm="1">
        <f t="array" ref="M359">IF(INDEX('Support data'!$C$2:$D$2,1,MATCH(ShockMaster!$G359,'Support data'!$C$1:$D$1,0))-IF($G359="Production of electricity by solar photovoltaic",_xlfn._xlws.FILTER($M$164:$M$244,($A$164:$A$244=$A359)*($B$164:$B$244=$B359)*($F$164:$F$244=$F359)*($H$164:$H$244="Photovoltaic plants")),_xlfn._xlws.FILTER($M$164:$M$244,($A$164:$A$244=$A359)*($B$164:$B$244=$B359)*($F$164:$F$244=$F359)*($H$164:$H$244="Onshore wind plants"))+_xlfn._xlws.FILTER($M$164:$M$244,($A$164:$A$244=$A359)*($B$164:$B$244=$B359)*($F$164:$F$244=$F359)*($H$164:$H$244="Offshore wind plants")))&lt;0,0,INDEX('Support data'!$C$2:$D$2,1,MATCH(ShockMaster!$G359,'Support data'!$C$1:$D$1,0))-IF($G359="Production of electricity by solar photovoltaic",_xlfn._xlws.FILTER($M$164:$M$244,($A$164:$A$244=$A359)*($B$164:$B$244=$B359)*($F$164:$F$244=$F359)*($H$164:$H$244="Photovoltaic plants")),_xlfn._xlws.FILTER($M$164:$M$244,($A$164:$A$244=$A359)*($B$164:$B$244=$B359)*($F$164:$F$244=$F359)*($H$164:$H$244="Onshore wind plants"))+_xlfn._xlws.FILTER($M$164:$M$244,($A$164:$A$244=$A359)*($B$164:$B$244=$B359)*($F$164:$F$244=$F359)*($H$164:$H$244="Offshore wind plants"))))</f>
        <v>0.28776437562300416</v>
      </c>
    </row>
    <row r="360" spans="1:13" x14ac:dyDescent="0.3">
      <c r="A360" t="s">
        <v>20</v>
      </c>
      <c r="B360" s="13">
        <v>2014</v>
      </c>
      <c r="C360" s="4" t="s">
        <v>44</v>
      </c>
      <c r="D360" t="str">
        <f t="shared" si="5"/>
        <v>Constant - 2014 - Best</v>
      </c>
      <c r="F360" t="s">
        <v>2</v>
      </c>
      <c r="G360" t="s">
        <v>16</v>
      </c>
      <c r="I360" t="s">
        <v>30</v>
      </c>
      <c r="J360" t="s">
        <v>35</v>
      </c>
      <c r="M360" s="9" cm="1">
        <f t="array" ref="M360">IF(INDEX('Support data'!$C$2:$D$2,1,MATCH(ShockMaster!$G360,'Support data'!$C$1:$D$1,0))-IF($G360="Production of electricity by solar photovoltaic",_xlfn._xlws.FILTER($M$164:$M$244,($A$164:$A$244=$A360)*($B$164:$B$244=$B360)*($F$164:$F$244=$F360)*($H$164:$H$244="Photovoltaic plants")),_xlfn._xlws.FILTER($M$164:$M$244,($A$164:$A$244=$A360)*($B$164:$B$244=$B360)*($F$164:$F$244=$F360)*($H$164:$H$244="Onshore wind plants"))+_xlfn._xlws.FILTER($M$164:$M$244,($A$164:$A$244=$A360)*($B$164:$B$244=$B360)*($F$164:$F$244=$F360)*($H$164:$H$244="Offshore wind plants")))&lt;0,0,INDEX('Support data'!$C$2:$D$2,1,MATCH(ShockMaster!$G360,'Support data'!$C$1:$D$1,0))-IF($G360="Production of electricity by solar photovoltaic",_xlfn._xlws.FILTER($M$164:$M$244,($A$164:$A$244=$A360)*($B$164:$B$244=$B360)*($F$164:$F$244=$F360)*($H$164:$H$244="Photovoltaic plants")),_xlfn._xlws.FILTER($M$164:$M$244,($A$164:$A$244=$A360)*($B$164:$B$244=$B360)*($F$164:$F$244=$F360)*($H$164:$H$244="Onshore wind plants"))+_xlfn._xlws.FILTER($M$164:$M$244,($A$164:$A$244=$A360)*($B$164:$B$244=$B360)*($F$164:$F$244=$F360)*($H$164:$H$244="Offshore wind plants"))))</f>
        <v>0.34294458069485012</v>
      </c>
    </row>
    <row r="361" spans="1:13" x14ac:dyDescent="0.3">
      <c r="A361" t="s">
        <v>20</v>
      </c>
      <c r="B361" s="13">
        <v>2015</v>
      </c>
      <c r="C361" s="4" t="s">
        <v>44</v>
      </c>
      <c r="D361" t="str">
        <f t="shared" si="5"/>
        <v>Constant - 2015 - Best</v>
      </c>
      <c r="F361" t="s">
        <v>2</v>
      </c>
      <c r="G361" t="s">
        <v>15</v>
      </c>
      <c r="I361" t="s">
        <v>30</v>
      </c>
      <c r="J361" t="s">
        <v>35</v>
      </c>
      <c r="M361" s="9" cm="1">
        <f t="array" ref="M361">IF(INDEX('Support data'!$C$2:$D$2,1,MATCH(ShockMaster!$G361,'Support data'!$C$1:$D$1,0))-IF($G361="Production of electricity by solar photovoltaic",_xlfn._xlws.FILTER($M$164:$M$244,($A$164:$A$244=$A361)*($B$164:$B$244=$B361)*($F$164:$F$244=$F361)*($H$164:$H$244="Photovoltaic plants")),_xlfn._xlws.FILTER($M$164:$M$244,($A$164:$A$244=$A361)*($B$164:$B$244=$B361)*($F$164:$F$244=$F361)*($H$164:$H$244="Onshore wind plants"))+_xlfn._xlws.FILTER($M$164:$M$244,($A$164:$A$244=$A361)*($B$164:$B$244=$B361)*($F$164:$F$244=$F361)*($H$164:$H$244="Offshore wind plants")))&lt;0,0,INDEX('Support data'!$C$2:$D$2,1,MATCH(ShockMaster!$G361,'Support data'!$C$1:$D$1,0))-IF($G361="Production of electricity by solar photovoltaic",_xlfn._xlws.FILTER($M$164:$M$244,($A$164:$A$244=$A361)*($B$164:$B$244=$B361)*($F$164:$F$244=$F361)*($H$164:$H$244="Photovoltaic plants")),_xlfn._xlws.FILTER($M$164:$M$244,($A$164:$A$244=$A361)*($B$164:$B$244=$B361)*($F$164:$F$244=$F361)*($H$164:$H$244="Onshore wind plants"))+_xlfn._xlws.FILTER($M$164:$M$244,($A$164:$A$244=$A361)*($B$164:$B$244=$B361)*($F$164:$F$244=$F361)*($H$164:$H$244="Offshore wind plants"))))</f>
        <v>0.28693723705116253</v>
      </c>
    </row>
    <row r="362" spans="1:13" x14ac:dyDescent="0.3">
      <c r="A362" t="s">
        <v>20</v>
      </c>
      <c r="B362" s="13">
        <v>2015</v>
      </c>
      <c r="C362" s="4" t="s">
        <v>44</v>
      </c>
      <c r="D362" t="str">
        <f t="shared" si="5"/>
        <v>Constant - 2015 - Best</v>
      </c>
      <c r="F362" t="s">
        <v>2</v>
      </c>
      <c r="G362" t="s">
        <v>16</v>
      </c>
      <c r="I362" t="s">
        <v>30</v>
      </c>
      <c r="J362" t="s">
        <v>35</v>
      </c>
      <c r="M362" s="9" cm="1">
        <f t="array" ref="M362">IF(INDEX('Support data'!$C$2:$D$2,1,MATCH(ShockMaster!$G362,'Support data'!$C$1:$D$1,0))-IF($G362="Production of electricity by solar photovoltaic",_xlfn._xlws.FILTER($M$164:$M$244,($A$164:$A$244=$A362)*($B$164:$B$244=$B362)*($F$164:$F$244=$F362)*($H$164:$H$244="Photovoltaic plants")),_xlfn._xlws.FILTER($M$164:$M$244,($A$164:$A$244=$A362)*($B$164:$B$244=$B362)*($F$164:$F$244=$F362)*($H$164:$H$244="Onshore wind plants"))+_xlfn._xlws.FILTER($M$164:$M$244,($A$164:$A$244=$A362)*($B$164:$B$244=$B362)*($F$164:$F$244=$F362)*($H$164:$H$244="Offshore wind plants")))&lt;0,0,INDEX('Support data'!$C$2:$D$2,1,MATCH(ShockMaster!$G362,'Support data'!$C$1:$D$1,0))-IF($G362="Production of electricity by solar photovoltaic",_xlfn._xlws.FILTER($M$164:$M$244,($A$164:$A$244=$A362)*($B$164:$B$244=$B362)*($F$164:$F$244=$F362)*($H$164:$H$244="Photovoltaic plants")),_xlfn._xlws.FILTER($M$164:$M$244,($A$164:$A$244=$A362)*($B$164:$B$244=$B362)*($F$164:$F$244=$F362)*($H$164:$H$244="Onshore wind plants"))+_xlfn._xlws.FILTER($M$164:$M$244,($A$164:$A$244=$A362)*($B$164:$B$244=$B362)*($F$164:$F$244=$F362)*($H$164:$H$244="Offshore wind plants"))))</f>
        <v>0.34244709463464579</v>
      </c>
    </row>
    <row r="363" spans="1:13" x14ac:dyDescent="0.3">
      <c r="A363" t="s">
        <v>20</v>
      </c>
      <c r="B363" s="13">
        <v>2016</v>
      </c>
      <c r="C363" s="4" t="s">
        <v>44</v>
      </c>
      <c r="D363" t="str">
        <f t="shared" si="5"/>
        <v>Constant - 2016 - Best</v>
      </c>
      <c r="F363" t="s">
        <v>2</v>
      </c>
      <c r="G363" t="s">
        <v>15</v>
      </c>
      <c r="I363" t="s">
        <v>30</v>
      </c>
      <c r="J363" t="s">
        <v>35</v>
      </c>
      <c r="M363" s="9" cm="1">
        <f t="array" ref="M363">IF(INDEX('Support data'!$C$2:$D$2,1,MATCH(ShockMaster!$G363,'Support data'!$C$1:$D$1,0))-IF($G363="Production of electricity by solar photovoltaic",_xlfn._xlws.FILTER($M$164:$M$244,($A$164:$A$244=$A363)*($B$164:$B$244=$B363)*($F$164:$F$244=$F363)*($H$164:$H$244="Photovoltaic plants")),_xlfn._xlws.FILTER($M$164:$M$244,($A$164:$A$244=$A363)*($B$164:$B$244=$B363)*($F$164:$F$244=$F363)*($H$164:$H$244="Onshore wind plants"))+_xlfn._xlws.FILTER($M$164:$M$244,($A$164:$A$244=$A363)*($B$164:$B$244=$B363)*($F$164:$F$244=$F363)*($H$164:$H$244="Offshore wind plants")))&lt;0,0,INDEX('Support data'!$C$2:$D$2,1,MATCH(ShockMaster!$G363,'Support data'!$C$1:$D$1,0))-IF($G363="Production of electricity by solar photovoltaic",_xlfn._xlws.FILTER($M$164:$M$244,($A$164:$A$244=$A363)*($B$164:$B$244=$B363)*($F$164:$F$244=$F363)*($H$164:$H$244="Photovoltaic plants")),_xlfn._xlws.FILTER($M$164:$M$244,($A$164:$A$244=$A363)*($B$164:$B$244=$B363)*($F$164:$F$244=$F363)*($H$164:$H$244="Onshore wind plants"))+_xlfn._xlws.FILTER($M$164:$M$244,($A$164:$A$244=$A363)*($B$164:$B$244=$B363)*($F$164:$F$244=$F363)*($H$164:$H$244="Offshore wind plants"))))</f>
        <v>0.28610257903775871</v>
      </c>
    </row>
    <row r="364" spans="1:13" x14ac:dyDescent="0.3">
      <c r="A364" t="s">
        <v>20</v>
      </c>
      <c r="B364" s="13">
        <v>2016</v>
      </c>
      <c r="C364" s="4" t="s">
        <v>44</v>
      </c>
      <c r="D364" t="str">
        <f t="shared" si="5"/>
        <v>Constant - 2016 - Best</v>
      </c>
      <c r="F364" t="s">
        <v>2</v>
      </c>
      <c r="G364" t="s">
        <v>16</v>
      </c>
      <c r="I364" t="s">
        <v>30</v>
      </c>
      <c r="J364" t="s">
        <v>35</v>
      </c>
      <c r="M364" s="9" cm="1">
        <f t="array" ref="M364">IF(INDEX('Support data'!$C$2:$D$2,1,MATCH(ShockMaster!$G364,'Support data'!$C$1:$D$1,0))-IF($G364="Production of electricity by solar photovoltaic",_xlfn._xlws.FILTER($M$164:$M$244,($A$164:$A$244=$A364)*($B$164:$B$244=$B364)*($F$164:$F$244=$F364)*($H$164:$H$244="Photovoltaic plants")),_xlfn._xlws.FILTER($M$164:$M$244,($A$164:$A$244=$A364)*($B$164:$B$244=$B364)*($F$164:$F$244=$F364)*($H$164:$H$244="Onshore wind plants"))+_xlfn._xlws.FILTER($M$164:$M$244,($A$164:$A$244=$A364)*($B$164:$B$244=$B364)*($F$164:$F$244=$F364)*($H$164:$H$244="Offshore wind plants")))&lt;0,0,INDEX('Support data'!$C$2:$D$2,1,MATCH(ShockMaster!$G364,'Support data'!$C$1:$D$1,0))-IF($G364="Production of electricity by solar photovoltaic",_xlfn._xlws.FILTER($M$164:$M$244,($A$164:$A$244=$A364)*($B$164:$B$244=$B364)*($F$164:$F$244=$F364)*($H$164:$H$244="Photovoltaic plants")),_xlfn._xlws.FILTER($M$164:$M$244,($A$164:$A$244=$A364)*($B$164:$B$244=$B364)*($F$164:$F$244=$F364)*($H$164:$H$244="Onshore wind plants"))+_xlfn._xlws.FILTER($M$164:$M$244,($A$164:$A$244=$A364)*($B$164:$B$244=$B364)*($F$164:$F$244=$F364)*($H$164:$H$244="Offshore wind plants"))))</f>
        <v>0.34194508597389417</v>
      </c>
    </row>
    <row r="365" spans="1:13" x14ac:dyDescent="0.3">
      <c r="A365" t="s">
        <v>20</v>
      </c>
      <c r="B365" s="13">
        <v>2017</v>
      </c>
      <c r="C365" s="4" t="s">
        <v>44</v>
      </c>
      <c r="D365" t="str">
        <f t="shared" si="5"/>
        <v>Constant - 2017 - Best</v>
      </c>
      <c r="F365" t="s">
        <v>2</v>
      </c>
      <c r="G365" t="s">
        <v>15</v>
      </c>
      <c r="I365" t="s">
        <v>30</v>
      </c>
      <c r="J365" t="s">
        <v>35</v>
      </c>
      <c r="M365" s="9" cm="1">
        <f t="array" ref="M365">IF(INDEX('Support data'!$C$2:$D$2,1,MATCH(ShockMaster!$G365,'Support data'!$C$1:$D$1,0))-IF($G365="Production of electricity by solar photovoltaic",_xlfn._xlws.FILTER($M$164:$M$244,($A$164:$A$244=$A365)*($B$164:$B$244=$B365)*($F$164:$F$244=$F365)*($H$164:$H$244="Photovoltaic plants")),_xlfn._xlws.FILTER($M$164:$M$244,($A$164:$A$244=$A365)*($B$164:$B$244=$B365)*($F$164:$F$244=$F365)*($H$164:$H$244="Onshore wind plants"))+_xlfn._xlws.FILTER($M$164:$M$244,($A$164:$A$244=$A365)*($B$164:$B$244=$B365)*($F$164:$F$244=$F365)*($H$164:$H$244="Offshore wind plants")))&lt;0,0,INDEX('Support data'!$C$2:$D$2,1,MATCH(ShockMaster!$G365,'Support data'!$C$1:$D$1,0))-IF($G365="Production of electricity by solar photovoltaic",_xlfn._xlws.FILTER($M$164:$M$244,($A$164:$A$244=$A365)*($B$164:$B$244=$B365)*($F$164:$F$244=$F365)*($H$164:$H$244="Photovoltaic plants")),_xlfn._xlws.FILTER($M$164:$M$244,($A$164:$A$244=$A365)*($B$164:$B$244=$B365)*($F$164:$F$244=$F365)*($H$164:$H$244="Onshore wind plants"))+_xlfn._xlws.FILTER($M$164:$M$244,($A$164:$A$244=$A365)*($B$164:$B$244=$B365)*($F$164:$F$244=$F365)*($H$164:$H$244="Offshore wind plants"))))</f>
        <v>0.28693723705116253</v>
      </c>
    </row>
    <row r="366" spans="1:13" x14ac:dyDescent="0.3">
      <c r="A366" t="s">
        <v>20</v>
      </c>
      <c r="B366" s="13">
        <v>2017</v>
      </c>
      <c r="C366" s="4" t="s">
        <v>44</v>
      </c>
      <c r="D366" t="str">
        <f t="shared" si="5"/>
        <v>Constant - 2017 - Best</v>
      </c>
      <c r="F366" t="s">
        <v>2</v>
      </c>
      <c r="G366" t="s">
        <v>16</v>
      </c>
      <c r="I366" t="s">
        <v>30</v>
      </c>
      <c r="J366" t="s">
        <v>35</v>
      </c>
      <c r="M366" s="9" cm="1">
        <f t="array" ref="M366">IF(INDEX('Support data'!$C$2:$D$2,1,MATCH(ShockMaster!$G366,'Support data'!$C$1:$D$1,0))-IF($G366="Production of electricity by solar photovoltaic",_xlfn._xlws.FILTER($M$164:$M$244,($A$164:$A$244=$A366)*($B$164:$B$244=$B366)*($F$164:$F$244=$F366)*($H$164:$H$244="Photovoltaic plants")),_xlfn._xlws.FILTER($M$164:$M$244,($A$164:$A$244=$A366)*($B$164:$B$244=$B366)*($F$164:$F$244=$F366)*($H$164:$H$244="Onshore wind plants"))+_xlfn._xlws.FILTER($M$164:$M$244,($A$164:$A$244=$A366)*($B$164:$B$244=$B366)*($F$164:$F$244=$F366)*($H$164:$H$244="Offshore wind plants")))&lt;0,0,INDEX('Support data'!$C$2:$D$2,1,MATCH(ShockMaster!$G366,'Support data'!$C$1:$D$1,0))-IF($G366="Production of electricity by solar photovoltaic",_xlfn._xlws.FILTER($M$164:$M$244,($A$164:$A$244=$A366)*($B$164:$B$244=$B366)*($F$164:$F$244=$F366)*($H$164:$H$244="Photovoltaic plants")),_xlfn._xlws.FILTER($M$164:$M$244,($A$164:$A$244=$A366)*($B$164:$B$244=$B366)*($F$164:$F$244=$F366)*($H$164:$H$244="Onshore wind plants"))+_xlfn._xlws.FILTER($M$164:$M$244,($A$164:$A$244=$A366)*($B$164:$B$244=$B366)*($F$164:$F$244=$F366)*($H$164:$H$244="Offshore wind plants"))))</f>
        <v>0.34244709463464579</v>
      </c>
    </row>
    <row r="367" spans="1:13" x14ac:dyDescent="0.3">
      <c r="A367" t="s">
        <v>20</v>
      </c>
      <c r="B367" s="13">
        <v>2018</v>
      </c>
      <c r="C367" s="4" t="s">
        <v>44</v>
      </c>
      <c r="D367" t="str">
        <f t="shared" si="5"/>
        <v>Constant - 2018 - Best</v>
      </c>
      <c r="F367" t="s">
        <v>2</v>
      </c>
      <c r="G367" t="s">
        <v>15</v>
      </c>
      <c r="I367" t="s">
        <v>30</v>
      </c>
      <c r="J367" t="s">
        <v>35</v>
      </c>
      <c r="M367" s="9" cm="1">
        <f t="array" ref="M367">IF(INDEX('Support data'!$C$2:$D$2,1,MATCH(ShockMaster!$G367,'Support data'!$C$1:$D$1,0))-IF($G367="Production of electricity by solar photovoltaic",_xlfn._xlws.FILTER($M$164:$M$244,($A$164:$A$244=$A367)*($B$164:$B$244=$B367)*($F$164:$F$244=$F367)*($H$164:$H$244="Photovoltaic plants")),_xlfn._xlws.FILTER($M$164:$M$244,($A$164:$A$244=$A367)*($B$164:$B$244=$B367)*($F$164:$F$244=$F367)*($H$164:$H$244="Onshore wind plants"))+_xlfn._xlws.FILTER($M$164:$M$244,($A$164:$A$244=$A367)*($B$164:$B$244=$B367)*($F$164:$F$244=$F367)*($H$164:$H$244="Offshore wind plants")))&lt;0,0,INDEX('Support data'!$C$2:$D$2,1,MATCH(ShockMaster!$G367,'Support data'!$C$1:$D$1,0))-IF($G367="Production of electricity by solar photovoltaic",_xlfn._xlws.FILTER($M$164:$M$244,($A$164:$A$244=$A367)*($B$164:$B$244=$B367)*($F$164:$F$244=$F367)*($H$164:$H$244="Photovoltaic plants")),_xlfn._xlws.FILTER($M$164:$M$244,($A$164:$A$244=$A367)*($B$164:$B$244=$B367)*($F$164:$F$244=$F367)*($H$164:$H$244="Onshore wind plants"))+_xlfn._xlws.FILTER($M$164:$M$244,($A$164:$A$244=$A367)*($B$164:$B$244=$B367)*($F$164:$F$244=$F367)*($H$164:$H$244="Offshore wind plants"))))</f>
        <v>0.28858409591169021</v>
      </c>
    </row>
    <row r="368" spans="1:13" x14ac:dyDescent="0.3">
      <c r="A368" t="s">
        <v>20</v>
      </c>
      <c r="B368" s="13">
        <v>2018</v>
      </c>
      <c r="C368" s="4" t="s">
        <v>44</v>
      </c>
      <c r="D368" t="str">
        <f t="shared" si="5"/>
        <v>Constant - 2018 - Best</v>
      </c>
      <c r="F368" t="s">
        <v>2</v>
      </c>
      <c r="G368" t="s">
        <v>16</v>
      </c>
      <c r="I368" t="s">
        <v>30</v>
      </c>
      <c r="J368" t="s">
        <v>35</v>
      </c>
      <c r="M368" s="9" cm="1">
        <f t="array" ref="M368">IF(INDEX('Support data'!$C$2:$D$2,1,MATCH(ShockMaster!$G368,'Support data'!$C$1:$D$1,0))-IF($G368="Production of electricity by solar photovoltaic",_xlfn._xlws.FILTER($M$164:$M$244,($A$164:$A$244=$A368)*($B$164:$B$244=$B368)*($F$164:$F$244=$F368)*($H$164:$H$244="Photovoltaic plants")),_xlfn._xlws.FILTER($M$164:$M$244,($A$164:$A$244=$A368)*($B$164:$B$244=$B368)*($F$164:$F$244=$F368)*($H$164:$H$244="Onshore wind plants"))+_xlfn._xlws.FILTER($M$164:$M$244,($A$164:$A$244=$A368)*($B$164:$B$244=$B368)*($F$164:$F$244=$F368)*($H$164:$H$244="Offshore wind plants")))&lt;0,0,INDEX('Support data'!$C$2:$D$2,1,MATCH(ShockMaster!$G368,'Support data'!$C$1:$D$1,0))-IF($G368="Production of electricity by solar photovoltaic",_xlfn._xlws.FILTER($M$164:$M$244,($A$164:$A$244=$A368)*($B$164:$B$244=$B368)*($F$164:$F$244=$F368)*($H$164:$H$244="Photovoltaic plants")),_xlfn._xlws.FILTER($M$164:$M$244,($A$164:$A$244=$A368)*($B$164:$B$244=$B368)*($F$164:$F$244=$F368)*($H$164:$H$244="Onshore wind plants"))+_xlfn._xlws.FILTER($M$164:$M$244,($A$164:$A$244=$A368)*($B$164:$B$244=$B368)*($F$164:$F$244=$F368)*($H$164:$H$244="Offshore wind plants"))))</f>
        <v>0.34343760499666692</v>
      </c>
    </row>
    <row r="369" spans="1:13" x14ac:dyDescent="0.3">
      <c r="A369" t="s">
        <v>20</v>
      </c>
      <c r="B369" s="13">
        <v>2019</v>
      </c>
      <c r="C369" s="4" t="s">
        <v>44</v>
      </c>
      <c r="D369" t="str">
        <f t="shared" si="5"/>
        <v>Constant - 2019 - Best</v>
      </c>
      <c r="F369" t="s">
        <v>2</v>
      </c>
      <c r="G369" t="s">
        <v>15</v>
      </c>
      <c r="I369" t="s">
        <v>30</v>
      </c>
      <c r="J369" t="s">
        <v>35</v>
      </c>
      <c r="M369" s="9" cm="1">
        <f t="array" ref="M369">IF(INDEX('Support data'!$C$2:$D$2,1,MATCH(ShockMaster!$G369,'Support data'!$C$1:$D$1,0))-IF($G369="Production of electricity by solar photovoltaic",_xlfn._xlws.FILTER($M$164:$M$244,($A$164:$A$244=$A369)*($B$164:$B$244=$B369)*($F$164:$F$244=$F369)*($H$164:$H$244="Photovoltaic plants")),_xlfn._xlws.FILTER($M$164:$M$244,($A$164:$A$244=$A369)*($B$164:$B$244=$B369)*($F$164:$F$244=$F369)*($H$164:$H$244="Onshore wind plants"))+_xlfn._xlws.FILTER($M$164:$M$244,($A$164:$A$244=$A369)*($B$164:$B$244=$B369)*($F$164:$F$244=$F369)*($H$164:$H$244="Offshore wind plants")))&lt;0,0,INDEX('Support data'!$C$2:$D$2,1,MATCH(ShockMaster!$G369,'Support data'!$C$1:$D$1,0))-IF($G369="Production of electricity by solar photovoltaic",_xlfn._xlws.FILTER($M$164:$M$244,($A$164:$A$244=$A369)*($B$164:$B$244=$B369)*($F$164:$F$244=$F369)*($H$164:$H$244="Photovoltaic plants")),_xlfn._xlws.FILTER($M$164:$M$244,($A$164:$A$244=$A369)*($B$164:$B$244=$B369)*($F$164:$F$244=$F369)*($H$164:$H$244="Onshore wind plants"))+_xlfn._xlws.FILTER($M$164:$M$244,($A$164:$A$244=$A369)*($B$164:$B$244=$B369)*($F$164:$F$244=$F369)*($H$164:$H$244="Offshore wind plants"))))</f>
        <v>0.29020167728136409</v>
      </c>
    </row>
    <row r="370" spans="1:13" x14ac:dyDescent="0.3">
      <c r="A370" t="s">
        <v>20</v>
      </c>
      <c r="B370" s="13">
        <v>2019</v>
      </c>
      <c r="C370" s="4" t="s">
        <v>44</v>
      </c>
      <c r="D370" t="str">
        <f t="shared" si="5"/>
        <v>Constant - 2019 - Best</v>
      </c>
      <c r="F370" t="s">
        <v>2</v>
      </c>
      <c r="G370" t="s">
        <v>16</v>
      </c>
      <c r="I370" t="s">
        <v>30</v>
      </c>
      <c r="J370" t="s">
        <v>35</v>
      </c>
      <c r="M370" s="9" cm="1">
        <f t="array" ref="M370">IF(INDEX('Support data'!$C$2:$D$2,1,MATCH(ShockMaster!$G370,'Support data'!$C$1:$D$1,0))-IF($G370="Production of electricity by solar photovoltaic",_xlfn._xlws.FILTER($M$164:$M$244,($A$164:$A$244=$A370)*($B$164:$B$244=$B370)*($F$164:$F$244=$F370)*($H$164:$H$244="Photovoltaic plants")),_xlfn._xlws.FILTER($M$164:$M$244,($A$164:$A$244=$A370)*($B$164:$B$244=$B370)*($F$164:$F$244=$F370)*($H$164:$H$244="Onshore wind plants"))+_xlfn._xlws.FILTER($M$164:$M$244,($A$164:$A$244=$A370)*($B$164:$B$244=$B370)*($F$164:$F$244=$F370)*($H$164:$H$244="Offshore wind plants")))&lt;0,0,INDEX('Support data'!$C$2:$D$2,1,MATCH(ShockMaster!$G370,'Support data'!$C$1:$D$1,0))-IF($G370="Production of electricity by solar photovoltaic",_xlfn._xlws.FILTER($M$164:$M$244,($A$164:$A$244=$A370)*($B$164:$B$244=$B370)*($F$164:$F$244=$F370)*($H$164:$H$244="Photovoltaic plants")),_xlfn._xlws.FILTER($M$164:$M$244,($A$164:$A$244=$A370)*($B$164:$B$244=$B370)*($F$164:$F$244=$F370)*($H$164:$H$244="Onshore wind plants"))+_xlfn._xlws.FILTER($M$164:$M$244,($A$164:$A$244=$A370)*($B$164:$B$244=$B370)*($F$164:$F$244=$F370)*($H$164:$H$244="Offshore wind plants"))))</f>
        <v>0.34441050628558545</v>
      </c>
    </row>
    <row r="371" spans="1:13" x14ac:dyDescent="0.3">
      <c r="A371" t="s">
        <v>33</v>
      </c>
      <c r="B371" s="13">
        <v>2011</v>
      </c>
      <c r="C371" s="4" t="s">
        <v>44</v>
      </c>
      <c r="D371" t="str">
        <f t="shared" si="5"/>
        <v>IEA - 2011 - Best</v>
      </c>
      <c r="F371" t="s">
        <v>2</v>
      </c>
      <c r="G371" t="s">
        <v>15</v>
      </c>
      <c r="I371" t="s">
        <v>30</v>
      </c>
      <c r="J371" t="s">
        <v>35</v>
      </c>
      <c r="M371" s="9" cm="1">
        <f t="array" ref="M371">IF(INDEX('Support data'!$C$2:$D$2,1,MATCH(ShockMaster!$G371,'Support data'!$C$1:$D$1,0))-IF($G371="Production of electricity by solar photovoltaic",_xlfn._xlws.FILTER($M$164:$M$244,($A$164:$A$244=$A371)*($B$164:$B$244=$B371)*($F$164:$F$244=$F371)*($H$164:$H$244="Photovoltaic plants")),_xlfn._xlws.FILTER($M$164:$M$244,($A$164:$A$244=$A371)*($B$164:$B$244=$B371)*($F$164:$F$244=$F371)*($H$164:$H$244="Onshore wind plants"))+_xlfn._xlws.FILTER($M$164:$M$244,($A$164:$A$244=$A371)*($B$164:$B$244=$B371)*($F$164:$F$244=$F371)*($H$164:$H$244="Offshore wind plants")))&lt;0,0,INDEX('Support data'!$C$2:$D$2,1,MATCH(ShockMaster!$G371,'Support data'!$C$1:$D$1,0))-IF($G371="Production of electricity by solar photovoltaic",_xlfn._xlws.FILTER($M$164:$M$244,($A$164:$A$244=$A371)*($B$164:$B$244=$B371)*($F$164:$F$244=$F371)*($H$164:$H$244="Photovoltaic plants")),_xlfn._xlws.FILTER($M$164:$M$244,($A$164:$A$244=$A371)*($B$164:$B$244=$B371)*($F$164:$F$244=$F371)*($H$164:$H$244="Onshore wind plants"))+_xlfn._xlws.FILTER($M$164:$M$244,($A$164:$A$244=$A371)*($B$164:$B$244=$B371)*($F$164:$F$244=$F371)*($H$164:$H$244="Offshore wind plants"))))</f>
        <v>0</v>
      </c>
    </row>
    <row r="372" spans="1:13" x14ac:dyDescent="0.3">
      <c r="A372" t="s">
        <v>33</v>
      </c>
      <c r="B372" s="13">
        <v>2011</v>
      </c>
      <c r="C372" s="4" t="s">
        <v>44</v>
      </c>
      <c r="D372" t="str">
        <f t="shared" si="5"/>
        <v>IEA - 2011 - Best</v>
      </c>
      <c r="F372" t="s">
        <v>2</v>
      </c>
      <c r="G372" t="s">
        <v>16</v>
      </c>
      <c r="I372" t="s">
        <v>30</v>
      </c>
      <c r="J372" t="s">
        <v>35</v>
      </c>
      <c r="M372" s="9" cm="1">
        <f t="array" ref="M372">IF(INDEX('Support data'!$C$2:$D$2,1,MATCH(ShockMaster!$G372,'Support data'!$C$1:$D$1,0))-IF($G372="Production of electricity by solar photovoltaic",_xlfn._xlws.FILTER($M$164:$M$244,($A$164:$A$244=$A372)*($B$164:$B$244=$B372)*($F$164:$F$244=$F372)*($H$164:$H$244="Photovoltaic plants")),_xlfn._xlws.FILTER($M$164:$M$244,($A$164:$A$244=$A372)*($B$164:$B$244=$B372)*($F$164:$F$244=$F372)*($H$164:$H$244="Onshore wind plants"))+_xlfn._xlws.FILTER($M$164:$M$244,($A$164:$A$244=$A372)*($B$164:$B$244=$B372)*($F$164:$F$244=$F372)*($H$164:$H$244="Offshore wind plants")))&lt;0,0,INDEX('Support data'!$C$2:$D$2,1,MATCH(ShockMaster!$G372,'Support data'!$C$1:$D$1,0))-IF($G372="Production of electricity by solar photovoltaic",_xlfn._xlws.FILTER($M$164:$M$244,($A$164:$A$244=$A372)*($B$164:$B$244=$B372)*($F$164:$F$244=$F372)*($H$164:$H$244="Photovoltaic plants")),_xlfn._xlws.FILTER($M$164:$M$244,($A$164:$A$244=$A372)*($B$164:$B$244=$B372)*($F$164:$F$244=$F372)*($H$164:$H$244="Onshore wind plants"))+_xlfn._xlws.FILTER($M$164:$M$244,($A$164:$A$244=$A372)*($B$164:$B$244=$B372)*($F$164:$F$244=$F372)*($H$164:$H$244="Offshore wind plants"))))</f>
        <v>0.16464140281539436</v>
      </c>
    </row>
    <row r="373" spans="1:13" x14ac:dyDescent="0.3">
      <c r="A373" t="s">
        <v>33</v>
      </c>
      <c r="B373" s="13">
        <v>2012</v>
      </c>
      <c r="C373" s="4" t="s">
        <v>44</v>
      </c>
      <c r="D373" t="str">
        <f t="shared" si="5"/>
        <v>IEA - 2012 - Best</v>
      </c>
      <c r="F373" t="s">
        <v>2</v>
      </c>
      <c r="G373" t="s">
        <v>15</v>
      </c>
      <c r="I373" t="s">
        <v>30</v>
      </c>
      <c r="J373" t="s">
        <v>35</v>
      </c>
      <c r="M373" s="9" cm="1">
        <f t="array" ref="M373">IF(INDEX('Support data'!$C$2:$D$2,1,MATCH(ShockMaster!$G373,'Support data'!$C$1:$D$1,0))-IF($G373="Production of electricity by solar photovoltaic",_xlfn._xlws.FILTER($M$164:$M$244,($A$164:$A$244=$A373)*($B$164:$B$244=$B373)*($F$164:$F$244=$F373)*($H$164:$H$244="Photovoltaic plants")),_xlfn._xlws.FILTER($M$164:$M$244,($A$164:$A$244=$A373)*($B$164:$B$244=$B373)*($F$164:$F$244=$F373)*($H$164:$H$244="Onshore wind plants"))+_xlfn._xlws.FILTER($M$164:$M$244,($A$164:$A$244=$A373)*($B$164:$B$244=$B373)*($F$164:$F$244=$F373)*($H$164:$H$244="Offshore wind plants")))&lt;0,0,INDEX('Support data'!$C$2:$D$2,1,MATCH(ShockMaster!$G373,'Support data'!$C$1:$D$1,0))-IF($G373="Production of electricity by solar photovoltaic",_xlfn._xlws.FILTER($M$164:$M$244,($A$164:$A$244=$A373)*($B$164:$B$244=$B373)*($F$164:$F$244=$F373)*($H$164:$H$244="Photovoltaic plants")),_xlfn._xlws.FILTER($M$164:$M$244,($A$164:$A$244=$A373)*($B$164:$B$244=$B373)*($F$164:$F$244=$F373)*($H$164:$H$244="Onshore wind plants"))+_xlfn._xlws.FILTER($M$164:$M$244,($A$164:$A$244=$A373)*($B$164:$B$244=$B373)*($F$164:$F$244=$F373)*($H$164:$H$244="Offshore wind plants"))))</f>
        <v>0</v>
      </c>
    </row>
    <row r="374" spans="1:13" x14ac:dyDescent="0.3">
      <c r="A374" t="s">
        <v>33</v>
      </c>
      <c r="B374" s="13">
        <v>2012</v>
      </c>
      <c r="C374" s="4" t="s">
        <v>44</v>
      </c>
      <c r="D374" t="str">
        <f t="shared" si="5"/>
        <v>IEA - 2012 - Best</v>
      </c>
      <c r="F374" t="s">
        <v>2</v>
      </c>
      <c r="G374" t="s">
        <v>16</v>
      </c>
      <c r="I374" t="s">
        <v>30</v>
      </c>
      <c r="J374" t="s">
        <v>35</v>
      </c>
      <c r="M374" s="9" cm="1">
        <f t="array" ref="M374">IF(INDEX('Support data'!$C$2:$D$2,1,MATCH(ShockMaster!$G374,'Support data'!$C$1:$D$1,0))-IF($G374="Production of electricity by solar photovoltaic",_xlfn._xlws.FILTER($M$164:$M$244,($A$164:$A$244=$A374)*($B$164:$B$244=$B374)*($F$164:$F$244=$F374)*($H$164:$H$244="Photovoltaic plants")),_xlfn._xlws.FILTER($M$164:$M$244,($A$164:$A$244=$A374)*($B$164:$B$244=$B374)*($F$164:$F$244=$F374)*($H$164:$H$244="Onshore wind plants"))+_xlfn._xlws.FILTER($M$164:$M$244,($A$164:$A$244=$A374)*($B$164:$B$244=$B374)*($F$164:$F$244=$F374)*($H$164:$H$244="Offshore wind plants")))&lt;0,0,INDEX('Support data'!$C$2:$D$2,1,MATCH(ShockMaster!$G374,'Support data'!$C$1:$D$1,0))-IF($G374="Production of electricity by solar photovoltaic",_xlfn._xlws.FILTER($M$164:$M$244,($A$164:$A$244=$A374)*($B$164:$B$244=$B374)*($F$164:$F$244=$F374)*($H$164:$H$244="Photovoltaic plants")),_xlfn._xlws.FILTER($M$164:$M$244,($A$164:$A$244=$A374)*($B$164:$B$244=$B374)*($F$164:$F$244=$F374)*($H$164:$H$244="Onshore wind plants"))+_xlfn._xlws.FILTER($M$164:$M$244,($A$164:$A$244=$A374)*($B$164:$B$244=$B374)*($F$164:$F$244=$F374)*($H$164:$H$244="Offshore wind plants"))))</f>
        <v>0.1652083777201675</v>
      </c>
    </row>
    <row r="375" spans="1:13" x14ac:dyDescent="0.3">
      <c r="A375" t="s">
        <v>33</v>
      </c>
      <c r="B375" s="13">
        <v>2013</v>
      </c>
      <c r="C375" s="4" t="s">
        <v>44</v>
      </c>
      <c r="D375" t="str">
        <f t="shared" si="5"/>
        <v>IEA - 2013 - Best</v>
      </c>
      <c r="F375" t="s">
        <v>2</v>
      </c>
      <c r="G375" t="s">
        <v>15</v>
      </c>
      <c r="I375" t="s">
        <v>30</v>
      </c>
      <c r="J375" t="s">
        <v>35</v>
      </c>
      <c r="M375" s="9" cm="1">
        <f t="array" ref="M375">IF(INDEX('Support data'!$C$2:$D$2,1,MATCH(ShockMaster!$G375,'Support data'!$C$1:$D$1,0))-IF($G375="Production of electricity by solar photovoltaic",_xlfn._xlws.FILTER($M$164:$M$244,($A$164:$A$244=$A375)*($B$164:$B$244=$B375)*($F$164:$F$244=$F375)*($H$164:$H$244="Photovoltaic plants")),_xlfn._xlws.FILTER($M$164:$M$244,($A$164:$A$244=$A375)*($B$164:$B$244=$B375)*($F$164:$F$244=$F375)*($H$164:$H$244="Onshore wind plants"))+_xlfn._xlws.FILTER($M$164:$M$244,($A$164:$A$244=$A375)*($B$164:$B$244=$B375)*($F$164:$F$244=$F375)*($H$164:$H$244="Offshore wind plants")))&lt;0,0,INDEX('Support data'!$C$2:$D$2,1,MATCH(ShockMaster!$G375,'Support data'!$C$1:$D$1,0))-IF($G375="Production of electricity by solar photovoltaic",_xlfn._xlws.FILTER($M$164:$M$244,($A$164:$A$244=$A375)*($B$164:$B$244=$B375)*($F$164:$F$244=$F375)*($H$164:$H$244="Photovoltaic plants")),_xlfn._xlws.FILTER($M$164:$M$244,($A$164:$A$244=$A375)*($B$164:$B$244=$B375)*($F$164:$F$244=$F375)*($H$164:$H$244="Onshore wind plants"))+_xlfn._xlws.FILTER($M$164:$M$244,($A$164:$A$244=$A375)*($B$164:$B$244=$B375)*($F$164:$F$244=$F375)*($H$164:$H$244="Offshore wind plants"))))</f>
        <v>0</v>
      </c>
    </row>
    <row r="376" spans="1:13" x14ac:dyDescent="0.3">
      <c r="A376" t="s">
        <v>33</v>
      </c>
      <c r="B376" s="13">
        <v>2013</v>
      </c>
      <c r="C376" s="4" t="s">
        <v>44</v>
      </c>
      <c r="D376" t="str">
        <f t="shared" si="5"/>
        <v>IEA - 2013 - Best</v>
      </c>
      <c r="F376" t="s">
        <v>2</v>
      </c>
      <c r="G376" t="s">
        <v>16</v>
      </c>
      <c r="I376" t="s">
        <v>30</v>
      </c>
      <c r="J376" t="s">
        <v>35</v>
      </c>
      <c r="M376" s="9" cm="1">
        <f t="array" ref="M376">IF(INDEX('Support data'!$C$2:$D$2,1,MATCH(ShockMaster!$G376,'Support data'!$C$1:$D$1,0))-IF($G376="Production of electricity by solar photovoltaic",_xlfn._xlws.FILTER($M$164:$M$244,($A$164:$A$244=$A376)*($B$164:$B$244=$B376)*($F$164:$F$244=$F376)*($H$164:$H$244="Photovoltaic plants")),_xlfn._xlws.FILTER($M$164:$M$244,($A$164:$A$244=$A376)*($B$164:$B$244=$B376)*($F$164:$F$244=$F376)*($H$164:$H$244="Onshore wind plants"))+_xlfn._xlws.FILTER($M$164:$M$244,($A$164:$A$244=$A376)*($B$164:$B$244=$B376)*($F$164:$F$244=$F376)*($H$164:$H$244="Offshore wind plants")))&lt;0,0,INDEX('Support data'!$C$2:$D$2,1,MATCH(ShockMaster!$G376,'Support data'!$C$1:$D$1,0))-IF($G376="Production of electricity by solar photovoltaic",_xlfn._xlws.FILTER($M$164:$M$244,($A$164:$A$244=$A376)*($B$164:$B$244=$B376)*($F$164:$F$244=$F376)*($H$164:$H$244="Photovoltaic plants")),_xlfn._xlws.FILTER($M$164:$M$244,($A$164:$A$244=$A376)*($B$164:$B$244=$B376)*($F$164:$F$244=$F376)*($H$164:$H$244="Onshore wind plants"))+_xlfn._xlws.FILTER($M$164:$M$244,($A$164:$A$244=$A376)*($B$164:$B$244=$B376)*($F$164:$F$244=$F376)*($H$164:$H$244="Offshore wind plants"))))</f>
        <v>0.16958957460690705</v>
      </c>
    </row>
    <row r="377" spans="1:13" x14ac:dyDescent="0.3">
      <c r="A377" t="s">
        <v>33</v>
      </c>
      <c r="B377" s="13">
        <v>2014</v>
      </c>
      <c r="C377" s="4" t="s">
        <v>44</v>
      </c>
      <c r="D377" t="str">
        <f t="shared" si="5"/>
        <v>IEA - 2014 - Best</v>
      </c>
      <c r="F377" t="s">
        <v>2</v>
      </c>
      <c r="G377" t="s">
        <v>15</v>
      </c>
      <c r="I377" t="s">
        <v>30</v>
      </c>
      <c r="J377" t="s">
        <v>35</v>
      </c>
      <c r="M377" s="9" cm="1">
        <f t="array" ref="M377">IF(INDEX('Support data'!$C$2:$D$2,1,MATCH(ShockMaster!$G377,'Support data'!$C$1:$D$1,0))-IF($G377="Production of electricity by solar photovoltaic",_xlfn._xlws.FILTER($M$164:$M$244,($A$164:$A$244=$A377)*($B$164:$B$244=$B377)*($F$164:$F$244=$F377)*($H$164:$H$244="Photovoltaic plants")),_xlfn._xlws.FILTER($M$164:$M$244,($A$164:$A$244=$A377)*($B$164:$B$244=$B377)*($F$164:$F$244=$F377)*($H$164:$H$244="Onshore wind plants"))+_xlfn._xlws.FILTER($M$164:$M$244,($A$164:$A$244=$A377)*($B$164:$B$244=$B377)*($F$164:$F$244=$F377)*($H$164:$H$244="Offshore wind plants")))&lt;0,0,INDEX('Support data'!$C$2:$D$2,1,MATCH(ShockMaster!$G377,'Support data'!$C$1:$D$1,0))-IF($G377="Production of electricity by solar photovoltaic",_xlfn._xlws.FILTER($M$164:$M$244,($A$164:$A$244=$A377)*($B$164:$B$244=$B377)*($F$164:$F$244=$F377)*($H$164:$H$244="Photovoltaic plants")),_xlfn._xlws.FILTER($M$164:$M$244,($A$164:$A$244=$A377)*($B$164:$B$244=$B377)*($F$164:$F$244=$F377)*($H$164:$H$244="Onshore wind plants"))+_xlfn._xlws.FILTER($M$164:$M$244,($A$164:$A$244=$A377)*($B$164:$B$244=$B377)*($F$164:$F$244=$F377)*($H$164:$H$244="Offshore wind plants"))))</f>
        <v>0</v>
      </c>
    </row>
    <row r="378" spans="1:13" x14ac:dyDescent="0.3">
      <c r="A378" t="s">
        <v>33</v>
      </c>
      <c r="B378" s="13">
        <v>2014</v>
      </c>
      <c r="C378" s="4" t="s">
        <v>44</v>
      </c>
      <c r="D378" t="str">
        <f t="shared" si="5"/>
        <v>IEA - 2014 - Best</v>
      </c>
      <c r="F378" t="s">
        <v>2</v>
      </c>
      <c r="G378" t="s">
        <v>16</v>
      </c>
      <c r="I378" t="s">
        <v>30</v>
      </c>
      <c r="J378" t="s">
        <v>35</v>
      </c>
      <c r="M378" s="9" cm="1">
        <f t="array" ref="M378">IF(INDEX('Support data'!$C$2:$D$2,1,MATCH(ShockMaster!$G378,'Support data'!$C$1:$D$1,0))-IF($G378="Production of electricity by solar photovoltaic",_xlfn._xlws.FILTER($M$164:$M$244,($A$164:$A$244=$A378)*($B$164:$B$244=$B378)*($F$164:$F$244=$F378)*($H$164:$H$244="Photovoltaic plants")),_xlfn._xlws.FILTER($M$164:$M$244,($A$164:$A$244=$A378)*($B$164:$B$244=$B378)*($F$164:$F$244=$F378)*($H$164:$H$244="Onshore wind plants"))+_xlfn._xlws.FILTER($M$164:$M$244,($A$164:$A$244=$A378)*($B$164:$B$244=$B378)*($F$164:$F$244=$F378)*($H$164:$H$244="Offshore wind plants")))&lt;0,0,INDEX('Support data'!$C$2:$D$2,1,MATCH(ShockMaster!$G378,'Support data'!$C$1:$D$1,0))-IF($G378="Production of electricity by solar photovoltaic",_xlfn._xlws.FILTER($M$164:$M$244,($A$164:$A$244=$A378)*($B$164:$B$244=$B378)*($F$164:$F$244=$F378)*($H$164:$H$244="Photovoltaic plants")),_xlfn._xlws.FILTER($M$164:$M$244,($A$164:$A$244=$A378)*($B$164:$B$244=$B378)*($F$164:$F$244=$F378)*($H$164:$H$244="Onshore wind plants"))+_xlfn._xlws.FILTER($M$164:$M$244,($A$164:$A$244=$A378)*($B$164:$B$244=$B378)*($F$164:$F$244=$F378)*($H$164:$H$244="Offshore wind plants"))))</f>
        <v>0.16558048333544517</v>
      </c>
    </row>
    <row r="379" spans="1:13" x14ac:dyDescent="0.3">
      <c r="A379" t="s">
        <v>33</v>
      </c>
      <c r="B379" s="13">
        <v>2015</v>
      </c>
      <c r="C379" s="4" t="s">
        <v>44</v>
      </c>
      <c r="D379" t="str">
        <f t="shared" si="5"/>
        <v>IEA - 2015 - Best</v>
      </c>
      <c r="F379" t="s">
        <v>2</v>
      </c>
      <c r="G379" t="s">
        <v>15</v>
      </c>
      <c r="I379" t="s">
        <v>30</v>
      </c>
      <c r="J379" t="s">
        <v>35</v>
      </c>
      <c r="M379" s="9" cm="1">
        <f t="array" ref="M379">IF(INDEX('Support data'!$C$2:$D$2,1,MATCH(ShockMaster!$G379,'Support data'!$C$1:$D$1,0))-IF($G379="Production of electricity by solar photovoltaic",_xlfn._xlws.FILTER($M$164:$M$244,($A$164:$A$244=$A379)*($B$164:$B$244=$B379)*($F$164:$F$244=$F379)*($H$164:$H$244="Photovoltaic plants")),_xlfn._xlws.FILTER($M$164:$M$244,($A$164:$A$244=$A379)*($B$164:$B$244=$B379)*($F$164:$F$244=$F379)*($H$164:$H$244="Onshore wind plants"))+_xlfn._xlws.FILTER($M$164:$M$244,($A$164:$A$244=$A379)*($B$164:$B$244=$B379)*($F$164:$F$244=$F379)*($H$164:$H$244="Offshore wind plants")))&lt;0,0,INDEX('Support data'!$C$2:$D$2,1,MATCH(ShockMaster!$G379,'Support data'!$C$1:$D$1,0))-IF($G379="Production of electricity by solar photovoltaic",_xlfn._xlws.FILTER($M$164:$M$244,($A$164:$A$244=$A379)*($B$164:$B$244=$B379)*($F$164:$F$244=$F379)*($H$164:$H$244="Photovoltaic plants")),_xlfn._xlws.FILTER($M$164:$M$244,($A$164:$A$244=$A379)*($B$164:$B$244=$B379)*($F$164:$F$244=$F379)*($H$164:$H$244="Onshore wind plants"))+_xlfn._xlws.FILTER($M$164:$M$244,($A$164:$A$244=$A379)*($B$164:$B$244=$B379)*($F$164:$F$244=$F379)*($H$164:$H$244="Offshore wind plants"))))</f>
        <v>0</v>
      </c>
    </row>
    <row r="380" spans="1:13" x14ac:dyDescent="0.3">
      <c r="A380" t="s">
        <v>33</v>
      </c>
      <c r="B380" s="13">
        <v>2015</v>
      </c>
      <c r="C380" s="4" t="s">
        <v>44</v>
      </c>
      <c r="D380" t="str">
        <f t="shared" si="5"/>
        <v>IEA - 2015 - Best</v>
      </c>
      <c r="F380" t="s">
        <v>2</v>
      </c>
      <c r="G380" t="s">
        <v>16</v>
      </c>
      <c r="I380" t="s">
        <v>30</v>
      </c>
      <c r="J380" t="s">
        <v>35</v>
      </c>
      <c r="M380" s="9" cm="1">
        <f t="array" ref="M380">IF(INDEX('Support data'!$C$2:$D$2,1,MATCH(ShockMaster!$G380,'Support data'!$C$1:$D$1,0))-IF($G380="Production of electricity by solar photovoltaic",_xlfn._xlws.FILTER($M$164:$M$244,($A$164:$A$244=$A380)*($B$164:$B$244=$B380)*($F$164:$F$244=$F380)*($H$164:$H$244="Photovoltaic plants")),_xlfn._xlws.FILTER($M$164:$M$244,($A$164:$A$244=$A380)*($B$164:$B$244=$B380)*($F$164:$F$244=$F380)*($H$164:$H$244="Onshore wind plants"))+_xlfn._xlws.FILTER($M$164:$M$244,($A$164:$A$244=$A380)*($B$164:$B$244=$B380)*($F$164:$F$244=$F380)*($H$164:$H$244="Offshore wind plants")))&lt;0,0,INDEX('Support data'!$C$2:$D$2,1,MATCH(ShockMaster!$G380,'Support data'!$C$1:$D$1,0))-IF($G380="Production of electricity by solar photovoltaic",_xlfn._xlws.FILTER($M$164:$M$244,($A$164:$A$244=$A380)*($B$164:$B$244=$B380)*($F$164:$F$244=$F380)*($H$164:$H$244="Photovoltaic plants")),_xlfn._xlws.FILTER($M$164:$M$244,($A$164:$A$244=$A380)*($B$164:$B$244=$B380)*($F$164:$F$244=$F380)*($H$164:$H$244="Onshore wind plants"))+_xlfn._xlws.FILTER($M$164:$M$244,($A$164:$A$244=$A380)*($B$164:$B$244=$B380)*($F$164:$F$244=$F380)*($H$164:$H$244="Offshore wind plants"))))</f>
        <v>0.1610837170916084</v>
      </c>
    </row>
    <row r="381" spans="1:13" x14ac:dyDescent="0.3">
      <c r="A381" t="s">
        <v>33</v>
      </c>
      <c r="B381" s="13">
        <v>2016</v>
      </c>
      <c r="C381" s="4" t="s">
        <v>44</v>
      </c>
      <c r="D381" t="str">
        <f t="shared" si="5"/>
        <v>IEA - 2016 - Best</v>
      </c>
      <c r="F381" t="s">
        <v>2</v>
      </c>
      <c r="G381" t="s">
        <v>15</v>
      </c>
      <c r="I381" t="s">
        <v>30</v>
      </c>
      <c r="J381" t="s">
        <v>35</v>
      </c>
      <c r="M381" s="9" cm="1">
        <f t="array" ref="M381">IF(INDEX('Support data'!$C$2:$D$2,1,MATCH(ShockMaster!$G381,'Support data'!$C$1:$D$1,0))-IF($G381="Production of electricity by solar photovoltaic",_xlfn._xlws.FILTER($M$164:$M$244,($A$164:$A$244=$A381)*($B$164:$B$244=$B381)*($F$164:$F$244=$F381)*($H$164:$H$244="Photovoltaic plants")),_xlfn._xlws.FILTER($M$164:$M$244,($A$164:$A$244=$A381)*($B$164:$B$244=$B381)*($F$164:$F$244=$F381)*($H$164:$H$244="Onshore wind plants"))+_xlfn._xlws.FILTER($M$164:$M$244,($A$164:$A$244=$A381)*($B$164:$B$244=$B381)*($F$164:$F$244=$F381)*($H$164:$H$244="Offshore wind plants")))&lt;0,0,INDEX('Support data'!$C$2:$D$2,1,MATCH(ShockMaster!$G381,'Support data'!$C$1:$D$1,0))-IF($G381="Production of electricity by solar photovoltaic",_xlfn._xlws.FILTER($M$164:$M$244,($A$164:$A$244=$A381)*($B$164:$B$244=$B381)*($F$164:$F$244=$F381)*($H$164:$H$244="Photovoltaic plants")),_xlfn._xlws.FILTER($M$164:$M$244,($A$164:$A$244=$A381)*($B$164:$B$244=$B381)*($F$164:$F$244=$F381)*($H$164:$H$244="Onshore wind plants"))+_xlfn._xlws.FILTER($M$164:$M$244,($A$164:$A$244=$A381)*($B$164:$B$244=$B381)*($F$164:$F$244=$F381)*($H$164:$H$244="Offshore wind plants"))))</f>
        <v>0</v>
      </c>
    </row>
    <row r="382" spans="1:13" x14ac:dyDescent="0.3">
      <c r="A382" t="s">
        <v>33</v>
      </c>
      <c r="B382" s="13">
        <v>2016</v>
      </c>
      <c r="C382" s="4" t="s">
        <v>44</v>
      </c>
      <c r="D382" t="str">
        <f t="shared" si="5"/>
        <v>IEA - 2016 - Best</v>
      </c>
      <c r="F382" t="s">
        <v>2</v>
      </c>
      <c r="G382" t="s">
        <v>16</v>
      </c>
      <c r="I382" t="s">
        <v>30</v>
      </c>
      <c r="J382" t="s">
        <v>35</v>
      </c>
      <c r="M382" s="9" cm="1">
        <f t="array" ref="M382">IF(INDEX('Support data'!$C$2:$D$2,1,MATCH(ShockMaster!$G382,'Support data'!$C$1:$D$1,0))-IF($G382="Production of electricity by solar photovoltaic",_xlfn._xlws.FILTER($M$164:$M$244,($A$164:$A$244=$A382)*($B$164:$B$244=$B382)*($F$164:$F$244=$F382)*($H$164:$H$244="Photovoltaic plants")),_xlfn._xlws.FILTER($M$164:$M$244,($A$164:$A$244=$A382)*($B$164:$B$244=$B382)*($F$164:$F$244=$F382)*($H$164:$H$244="Onshore wind plants"))+_xlfn._xlws.FILTER($M$164:$M$244,($A$164:$A$244=$A382)*($B$164:$B$244=$B382)*($F$164:$F$244=$F382)*($H$164:$H$244="Offshore wind plants")))&lt;0,0,INDEX('Support data'!$C$2:$D$2,1,MATCH(ShockMaster!$G382,'Support data'!$C$1:$D$1,0))-IF($G382="Production of electricity by solar photovoltaic",_xlfn._xlws.FILTER($M$164:$M$244,($A$164:$A$244=$A382)*($B$164:$B$244=$B382)*($F$164:$F$244=$F382)*($H$164:$H$244="Photovoltaic plants")),_xlfn._xlws.FILTER($M$164:$M$244,($A$164:$A$244=$A382)*($B$164:$B$244=$B382)*($F$164:$F$244=$F382)*($H$164:$H$244="Onshore wind plants"))+_xlfn._xlws.FILTER($M$164:$M$244,($A$164:$A$244=$A382)*($B$164:$B$244=$B382)*($F$164:$F$244=$F382)*($H$164:$H$244="Offshore wind plants"))))</f>
        <v>0.14998020271663298</v>
      </c>
    </row>
    <row r="383" spans="1:13" x14ac:dyDescent="0.3">
      <c r="A383" t="s">
        <v>33</v>
      </c>
      <c r="B383" s="13">
        <v>2017</v>
      </c>
      <c r="C383" s="4" t="s">
        <v>44</v>
      </c>
      <c r="D383" t="str">
        <f t="shared" si="5"/>
        <v>IEA - 2017 - Best</v>
      </c>
      <c r="F383" t="s">
        <v>2</v>
      </c>
      <c r="G383" t="s">
        <v>15</v>
      </c>
      <c r="I383" t="s">
        <v>30</v>
      </c>
      <c r="J383" t="s">
        <v>35</v>
      </c>
      <c r="M383" s="9" cm="1">
        <f t="array" ref="M383">IF(INDEX('Support data'!$C$2:$D$2,1,MATCH(ShockMaster!$G383,'Support data'!$C$1:$D$1,0))-IF($G383="Production of electricity by solar photovoltaic",_xlfn._xlws.FILTER($M$164:$M$244,($A$164:$A$244=$A383)*($B$164:$B$244=$B383)*($F$164:$F$244=$F383)*($H$164:$H$244="Photovoltaic plants")),_xlfn._xlws.FILTER($M$164:$M$244,($A$164:$A$244=$A383)*($B$164:$B$244=$B383)*($F$164:$F$244=$F383)*($H$164:$H$244="Onshore wind plants"))+_xlfn._xlws.FILTER($M$164:$M$244,($A$164:$A$244=$A383)*($B$164:$B$244=$B383)*($F$164:$F$244=$F383)*($H$164:$H$244="Offshore wind plants")))&lt;0,0,INDEX('Support data'!$C$2:$D$2,1,MATCH(ShockMaster!$G383,'Support data'!$C$1:$D$1,0))-IF($G383="Production of electricity by solar photovoltaic",_xlfn._xlws.FILTER($M$164:$M$244,($A$164:$A$244=$A383)*($B$164:$B$244=$B383)*($F$164:$F$244=$F383)*($H$164:$H$244="Photovoltaic plants")),_xlfn._xlws.FILTER($M$164:$M$244,($A$164:$A$244=$A383)*($B$164:$B$244=$B383)*($F$164:$F$244=$F383)*($H$164:$H$244="Onshore wind plants"))+_xlfn._xlws.FILTER($M$164:$M$244,($A$164:$A$244=$A383)*($B$164:$B$244=$B383)*($F$164:$F$244=$F383)*($H$164:$H$244="Offshore wind plants"))))</f>
        <v>0</v>
      </c>
    </row>
    <row r="384" spans="1:13" x14ac:dyDescent="0.3">
      <c r="A384" t="s">
        <v>33</v>
      </c>
      <c r="B384" s="13">
        <v>2017</v>
      </c>
      <c r="C384" s="4" t="s">
        <v>44</v>
      </c>
      <c r="D384" t="str">
        <f t="shared" si="5"/>
        <v>IEA - 2017 - Best</v>
      </c>
      <c r="F384" t="s">
        <v>2</v>
      </c>
      <c r="G384" t="s">
        <v>16</v>
      </c>
      <c r="I384" t="s">
        <v>30</v>
      </c>
      <c r="J384" t="s">
        <v>35</v>
      </c>
      <c r="M384" s="9" cm="1">
        <f t="array" ref="M384">IF(INDEX('Support data'!$C$2:$D$2,1,MATCH(ShockMaster!$G384,'Support data'!$C$1:$D$1,0))-IF($G384="Production of electricity by solar photovoltaic",_xlfn._xlws.FILTER($M$164:$M$244,($A$164:$A$244=$A384)*($B$164:$B$244=$B384)*($F$164:$F$244=$F384)*($H$164:$H$244="Photovoltaic plants")),_xlfn._xlws.FILTER($M$164:$M$244,($A$164:$A$244=$A384)*($B$164:$B$244=$B384)*($F$164:$F$244=$F384)*($H$164:$H$244="Onshore wind plants"))+_xlfn._xlws.FILTER($M$164:$M$244,($A$164:$A$244=$A384)*($B$164:$B$244=$B384)*($F$164:$F$244=$F384)*($H$164:$H$244="Offshore wind plants")))&lt;0,0,INDEX('Support data'!$C$2:$D$2,1,MATCH(ShockMaster!$G384,'Support data'!$C$1:$D$1,0))-IF($G384="Production of electricity by solar photovoltaic",_xlfn._xlws.FILTER($M$164:$M$244,($A$164:$A$244=$A384)*($B$164:$B$244=$B384)*($F$164:$F$244=$F384)*($H$164:$H$244="Photovoltaic plants")),_xlfn._xlws.FILTER($M$164:$M$244,($A$164:$A$244=$A384)*($B$164:$B$244=$B384)*($F$164:$F$244=$F384)*($H$164:$H$244="Onshore wind plants"))+_xlfn._xlws.FILTER($M$164:$M$244,($A$164:$A$244=$A384)*($B$164:$B$244=$B384)*($F$164:$F$244=$F384)*($H$164:$H$244="Offshore wind plants"))))</f>
        <v>0.15200420559002026</v>
      </c>
    </row>
    <row r="385" spans="1:13" x14ac:dyDescent="0.3">
      <c r="A385" t="s">
        <v>33</v>
      </c>
      <c r="B385" s="13">
        <v>2018</v>
      </c>
      <c r="C385" s="4" t="s">
        <v>44</v>
      </c>
      <c r="D385" t="str">
        <f t="shared" si="5"/>
        <v>IEA - 2018 - Best</v>
      </c>
      <c r="F385" t="s">
        <v>2</v>
      </c>
      <c r="G385" t="s">
        <v>15</v>
      </c>
      <c r="I385" t="s">
        <v>30</v>
      </c>
      <c r="J385" t="s">
        <v>35</v>
      </c>
      <c r="M385" s="9" cm="1">
        <f t="array" ref="M385">IF(INDEX('Support data'!$C$2:$D$2,1,MATCH(ShockMaster!$G385,'Support data'!$C$1:$D$1,0))-IF($G385="Production of electricity by solar photovoltaic",_xlfn._xlws.FILTER($M$164:$M$244,($A$164:$A$244=$A385)*($B$164:$B$244=$B385)*($F$164:$F$244=$F385)*($H$164:$H$244="Photovoltaic plants")),_xlfn._xlws.FILTER($M$164:$M$244,($A$164:$A$244=$A385)*($B$164:$B$244=$B385)*($F$164:$F$244=$F385)*($H$164:$H$244="Onshore wind plants"))+_xlfn._xlws.FILTER($M$164:$M$244,($A$164:$A$244=$A385)*($B$164:$B$244=$B385)*($F$164:$F$244=$F385)*($H$164:$H$244="Offshore wind plants")))&lt;0,0,INDEX('Support data'!$C$2:$D$2,1,MATCH(ShockMaster!$G385,'Support data'!$C$1:$D$1,0))-IF($G385="Production of electricity by solar photovoltaic",_xlfn._xlws.FILTER($M$164:$M$244,($A$164:$A$244=$A385)*($B$164:$B$244=$B385)*($F$164:$F$244=$F385)*($H$164:$H$244="Photovoltaic plants")),_xlfn._xlws.FILTER($M$164:$M$244,($A$164:$A$244=$A385)*($B$164:$B$244=$B385)*($F$164:$F$244=$F385)*($H$164:$H$244="Onshore wind plants"))+_xlfn._xlws.FILTER($M$164:$M$244,($A$164:$A$244=$A385)*($B$164:$B$244=$B385)*($F$164:$F$244=$F385)*($H$164:$H$244="Offshore wind plants"))))</f>
        <v>2.3087042915230227E-3</v>
      </c>
    </row>
    <row r="386" spans="1:13" x14ac:dyDescent="0.3">
      <c r="A386" t="s">
        <v>33</v>
      </c>
      <c r="B386" s="13">
        <v>2018</v>
      </c>
      <c r="C386" s="4" t="s">
        <v>44</v>
      </c>
      <c r="D386" t="str">
        <f t="shared" si="5"/>
        <v>IEA - 2018 - Best</v>
      </c>
      <c r="F386" t="s">
        <v>2</v>
      </c>
      <c r="G386" t="s">
        <v>16</v>
      </c>
      <c r="I386" t="s">
        <v>30</v>
      </c>
      <c r="J386" t="s">
        <v>35</v>
      </c>
      <c r="M386" s="9" cm="1">
        <f t="array" ref="M386">IF(INDEX('Support data'!$C$2:$D$2,1,MATCH(ShockMaster!$G386,'Support data'!$C$1:$D$1,0))-IF($G386="Production of electricity by solar photovoltaic",_xlfn._xlws.FILTER($M$164:$M$244,($A$164:$A$244=$A386)*($B$164:$B$244=$B386)*($F$164:$F$244=$F386)*($H$164:$H$244="Photovoltaic plants")),_xlfn._xlws.FILTER($M$164:$M$244,($A$164:$A$244=$A386)*($B$164:$B$244=$B386)*($F$164:$F$244=$F386)*($H$164:$H$244="Onshore wind plants"))+_xlfn._xlws.FILTER($M$164:$M$244,($A$164:$A$244=$A386)*($B$164:$B$244=$B386)*($F$164:$F$244=$F386)*($H$164:$H$244="Offshore wind plants")))&lt;0,0,INDEX('Support data'!$C$2:$D$2,1,MATCH(ShockMaster!$G386,'Support data'!$C$1:$D$1,0))-IF($G386="Production of electricity by solar photovoltaic",_xlfn._xlws.FILTER($M$164:$M$244,($A$164:$A$244=$A386)*($B$164:$B$244=$B386)*($F$164:$F$244=$F386)*($H$164:$H$244="Photovoltaic plants")),_xlfn._xlws.FILTER($M$164:$M$244,($A$164:$A$244=$A386)*($B$164:$B$244=$B386)*($F$164:$F$244=$F386)*($H$164:$H$244="Onshore wind plants"))+_xlfn._xlws.FILTER($M$164:$M$244,($A$164:$A$244=$A386)*($B$164:$B$244=$B386)*($F$164:$F$244=$F386)*($H$164:$H$244="Offshore wind plants"))))</f>
        <v>0.17125603644344589</v>
      </c>
    </row>
    <row r="387" spans="1:13" x14ac:dyDescent="0.3">
      <c r="A387" t="s">
        <v>33</v>
      </c>
      <c r="B387" s="13">
        <v>2019</v>
      </c>
      <c r="C387" s="4" t="s">
        <v>44</v>
      </c>
      <c r="D387" t="str">
        <f t="shared" ref="D387:D406" si="6">_xlfn.CONCAT(A387," - ",B387," - ",C387)</f>
        <v>IEA - 2019 - Best</v>
      </c>
      <c r="F387" t="s">
        <v>2</v>
      </c>
      <c r="G387" t="s">
        <v>15</v>
      </c>
      <c r="I387" t="s">
        <v>30</v>
      </c>
      <c r="J387" t="s">
        <v>35</v>
      </c>
      <c r="M387" s="9" cm="1">
        <f t="array" ref="M387">IF(INDEX('Support data'!$C$2:$D$2,1,MATCH(ShockMaster!$G387,'Support data'!$C$1:$D$1,0))-IF($G387="Production of electricity by solar photovoltaic",_xlfn._xlws.FILTER($M$164:$M$244,($A$164:$A$244=$A387)*($B$164:$B$244=$B387)*($F$164:$F$244=$F387)*($H$164:$H$244="Photovoltaic plants")),_xlfn._xlws.FILTER($M$164:$M$244,($A$164:$A$244=$A387)*($B$164:$B$244=$B387)*($F$164:$F$244=$F387)*($H$164:$H$244="Onshore wind plants"))+_xlfn._xlws.FILTER($M$164:$M$244,($A$164:$A$244=$A387)*($B$164:$B$244=$B387)*($F$164:$F$244=$F387)*($H$164:$H$244="Offshore wind plants")))&lt;0,0,INDEX('Support data'!$C$2:$D$2,1,MATCH(ShockMaster!$G387,'Support data'!$C$1:$D$1,0))-IF($G387="Production of electricity by solar photovoltaic",_xlfn._xlws.FILTER($M$164:$M$244,($A$164:$A$244=$A387)*($B$164:$B$244=$B387)*($F$164:$F$244=$F387)*($H$164:$H$244="Photovoltaic plants")),_xlfn._xlws.FILTER($M$164:$M$244,($A$164:$A$244=$A387)*($B$164:$B$244=$B387)*($F$164:$F$244=$F387)*($H$164:$H$244="Onshore wind plants"))+_xlfn._xlws.FILTER($M$164:$M$244,($A$164:$A$244=$A387)*($B$164:$B$244=$B387)*($F$164:$F$244=$F387)*($H$164:$H$244="Offshore wind plants"))))</f>
        <v>1.5839649652288679E-2</v>
      </c>
    </row>
    <row r="388" spans="1:13" x14ac:dyDescent="0.3">
      <c r="A388" t="s">
        <v>33</v>
      </c>
      <c r="B388" s="13">
        <v>2019</v>
      </c>
      <c r="C388" s="4" t="s">
        <v>44</v>
      </c>
      <c r="D388" t="str">
        <f t="shared" si="6"/>
        <v>IEA - 2019 - Best</v>
      </c>
      <c r="F388" t="s">
        <v>2</v>
      </c>
      <c r="G388" t="s">
        <v>16</v>
      </c>
      <c r="I388" t="s">
        <v>30</v>
      </c>
      <c r="J388" t="s">
        <v>35</v>
      </c>
      <c r="M388" s="9" cm="1">
        <f t="array" ref="M388">IF(INDEX('Support data'!$C$2:$D$2,1,MATCH(ShockMaster!$G388,'Support data'!$C$1:$D$1,0))-IF($G388="Production of electricity by solar photovoltaic",_xlfn._xlws.FILTER($M$164:$M$244,($A$164:$A$244=$A388)*($B$164:$B$244=$B388)*($F$164:$F$244=$F388)*($H$164:$H$244="Photovoltaic plants")),_xlfn._xlws.FILTER($M$164:$M$244,($A$164:$A$244=$A388)*($B$164:$B$244=$B388)*($F$164:$F$244=$F388)*($H$164:$H$244="Onshore wind plants"))+_xlfn._xlws.FILTER($M$164:$M$244,($A$164:$A$244=$A388)*($B$164:$B$244=$B388)*($F$164:$F$244=$F388)*($H$164:$H$244="Offshore wind plants")))&lt;0,0,INDEX('Support data'!$C$2:$D$2,1,MATCH(ShockMaster!$G388,'Support data'!$C$1:$D$1,0))-IF($G388="Production of electricity by solar photovoltaic",_xlfn._xlws.FILTER($M$164:$M$244,($A$164:$A$244=$A388)*($B$164:$B$244=$B388)*($F$164:$F$244=$F388)*($H$164:$H$244="Photovoltaic plants")),_xlfn._xlws.FILTER($M$164:$M$244,($A$164:$A$244=$A388)*($B$164:$B$244=$B388)*($F$164:$F$244=$F388)*($H$164:$H$244="Onshore wind plants"))+_xlfn._xlws.FILTER($M$164:$M$244,($A$164:$A$244=$A388)*($B$164:$B$244=$B388)*($F$164:$F$244=$F388)*($H$164:$H$244="Offshore wind plants"))))</f>
        <v>0.17939428186873113</v>
      </c>
    </row>
    <row r="389" spans="1:13" x14ac:dyDescent="0.3">
      <c r="A389" t="s">
        <v>34</v>
      </c>
      <c r="B389" s="13">
        <v>2011</v>
      </c>
      <c r="C389" s="4" t="s">
        <v>44</v>
      </c>
      <c r="D389" t="str">
        <f t="shared" si="6"/>
        <v>EXIOHSUT - 2011 - Best</v>
      </c>
      <c r="F389" t="s">
        <v>2</v>
      </c>
      <c r="G389" t="s">
        <v>15</v>
      </c>
      <c r="I389" t="s">
        <v>30</v>
      </c>
      <c r="J389" t="s">
        <v>35</v>
      </c>
      <c r="M389" s="9" cm="1">
        <f t="array" ref="M389">IF(INDEX('Support data'!$C$2:$D$2,1,MATCH(ShockMaster!$G389,'Support data'!$C$1:$D$1,0))-IF($G389="Production of electricity by solar photovoltaic",_xlfn._xlws.FILTER($M$164:$M$244,($A$164:$A$244=$A389)*($B$164:$B$244=$B389)*($F$164:$F$244=$F389)*($H$164:$H$244="Photovoltaic plants")),_xlfn._xlws.FILTER($M$164:$M$244,($A$164:$A$244=$A389)*($B$164:$B$244=$B389)*($F$164:$F$244=$F389)*($H$164:$H$244="Onshore wind plants"))+_xlfn._xlws.FILTER($M$164:$M$244,($A$164:$A$244=$A389)*($B$164:$B$244=$B389)*($F$164:$F$244=$F389)*($H$164:$H$244="Offshore wind plants")))&lt;0,0,INDEX('Support data'!$C$2:$D$2,1,MATCH(ShockMaster!$G389,'Support data'!$C$1:$D$1,0))-IF($G389="Production of electricity by solar photovoltaic",_xlfn._xlws.FILTER($M$164:$M$244,($A$164:$A$244=$A389)*($B$164:$B$244=$B389)*($F$164:$F$244=$F389)*($H$164:$H$244="Photovoltaic plants")),_xlfn._xlws.FILTER($M$164:$M$244,($A$164:$A$244=$A389)*($B$164:$B$244=$B389)*($F$164:$F$244=$F389)*($H$164:$H$244="Onshore wind plants"))+_xlfn._xlws.FILTER($M$164:$M$244,($A$164:$A$244=$A389)*($B$164:$B$244=$B389)*($F$164:$F$244=$F389)*($H$164:$H$244="Offshore wind plants"))))</f>
        <v>4.3809525578395458E-3</v>
      </c>
    </row>
    <row r="390" spans="1:13" x14ac:dyDescent="0.3">
      <c r="A390" t="s">
        <v>34</v>
      </c>
      <c r="B390" s="13">
        <v>2011</v>
      </c>
      <c r="C390" s="4" t="s">
        <v>44</v>
      </c>
      <c r="D390" t="str">
        <f t="shared" si="6"/>
        <v>EXIOHSUT - 2011 - Best</v>
      </c>
      <c r="F390" t="s">
        <v>2</v>
      </c>
      <c r="G390" t="s">
        <v>16</v>
      </c>
      <c r="I390" t="s">
        <v>30</v>
      </c>
      <c r="J390" t="s">
        <v>35</v>
      </c>
      <c r="M390" s="9" cm="1">
        <f t="array" ref="M390">IF(INDEX('Support data'!$C$2:$D$2,1,MATCH(ShockMaster!$G390,'Support data'!$C$1:$D$1,0))-IF($G390="Production of electricity by solar photovoltaic",_xlfn._xlws.FILTER($M$164:$M$244,($A$164:$A$244=$A390)*($B$164:$B$244=$B390)*($F$164:$F$244=$F390)*($H$164:$H$244="Photovoltaic plants")),_xlfn._xlws.FILTER($M$164:$M$244,($A$164:$A$244=$A390)*($B$164:$B$244=$B390)*($F$164:$F$244=$F390)*($H$164:$H$244="Onshore wind plants"))+_xlfn._xlws.FILTER($M$164:$M$244,($A$164:$A$244=$A390)*($B$164:$B$244=$B390)*($F$164:$F$244=$F390)*($H$164:$H$244="Offshore wind plants")))&lt;0,0,INDEX('Support data'!$C$2:$D$2,1,MATCH(ShockMaster!$G390,'Support data'!$C$1:$D$1,0))-IF($G390="Production of electricity by solar photovoltaic",_xlfn._xlws.FILTER($M$164:$M$244,($A$164:$A$244=$A390)*($B$164:$B$244=$B390)*($F$164:$F$244=$F390)*($H$164:$H$244="Photovoltaic plants")),_xlfn._xlws.FILTER($M$164:$M$244,($A$164:$A$244=$A390)*($B$164:$B$244=$B390)*($F$164:$F$244=$F390)*($H$164:$H$244="Onshore wind plants"))+_xlfn._xlws.FILTER($M$164:$M$244,($A$164:$A$244=$A390)*($B$164:$B$244=$B390)*($F$164:$F$244=$F390)*($H$164:$H$244="Offshore wind plants"))))</f>
        <v>0.17250239909762566</v>
      </c>
    </row>
    <row r="391" spans="1:13" x14ac:dyDescent="0.3">
      <c r="A391" t="s">
        <v>34</v>
      </c>
      <c r="B391" s="13">
        <v>2012</v>
      </c>
      <c r="C391" s="4" t="s">
        <v>44</v>
      </c>
      <c r="D391" t="str">
        <f t="shared" si="6"/>
        <v>EXIOHSUT - 2012 - Best</v>
      </c>
      <c r="F391" t="s">
        <v>2</v>
      </c>
      <c r="G391" t="s">
        <v>15</v>
      </c>
      <c r="I391" t="s">
        <v>30</v>
      </c>
      <c r="J391" t="s">
        <v>35</v>
      </c>
      <c r="M391" s="9" cm="1">
        <f t="array" ref="M391">IF(INDEX('Support data'!$C$2:$D$2,1,MATCH(ShockMaster!$G391,'Support data'!$C$1:$D$1,0))-IF($G391="Production of electricity by solar photovoltaic",_xlfn._xlws.FILTER($M$164:$M$244,($A$164:$A$244=$A391)*($B$164:$B$244=$B391)*($F$164:$F$244=$F391)*($H$164:$H$244="Photovoltaic plants")),_xlfn._xlws.FILTER($M$164:$M$244,($A$164:$A$244=$A391)*($B$164:$B$244=$B391)*($F$164:$F$244=$F391)*($H$164:$H$244="Onshore wind plants"))+_xlfn._xlws.FILTER($M$164:$M$244,($A$164:$A$244=$A391)*($B$164:$B$244=$B391)*($F$164:$F$244=$F391)*($H$164:$H$244="Offshore wind plants")))&lt;0,0,INDEX('Support data'!$C$2:$D$2,1,MATCH(ShockMaster!$G391,'Support data'!$C$1:$D$1,0))-IF($G391="Production of electricity by solar photovoltaic",_xlfn._xlws.FILTER($M$164:$M$244,($A$164:$A$244=$A391)*($B$164:$B$244=$B391)*($F$164:$F$244=$F391)*($H$164:$H$244="Photovoltaic plants")),_xlfn._xlws.FILTER($M$164:$M$244,($A$164:$A$244=$A391)*($B$164:$B$244=$B391)*($F$164:$F$244=$F391)*($H$164:$H$244="Onshore wind plants"))+_xlfn._xlws.FILTER($M$164:$M$244,($A$164:$A$244=$A391)*($B$164:$B$244=$B391)*($F$164:$F$244=$F391)*($H$164:$H$244="Offshore wind plants"))))</f>
        <v>4.3809525578395458E-3</v>
      </c>
    </row>
    <row r="392" spans="1:13" x14ac:dyDescent="0.3">
      <c r="A392" t="s">
        <v>34</v>
      </c>
      <c r="B392" s="13">
        <v>2012</v>
      </c>
      <c r="C392" s="4" t="s">
        <v>44</v>
      </c>
      <c r="D392" t="str">
        <f t="shared" si="6"/>
        <v>EXIOHSUT - 2012 - Best</v>
      </c>
      <c r="F392" t="s">
        <v>2</v>
      </c>
      <c r="G392" t="s">
        <v>16</v>
      </c>
      <c r="I392" t="s">
        <v>30</v>
      </c>
      <c r="J392" t="s">
        <v>35</v>
      </c>
      <c r="M392" s="9" cm="1">
        <f t="array" ref="M392">IF(INDEX('Support data'!$C$2:$D$2,1,MATCH(ShockMaster!$G392,'Support data'!$C$1:$D$1,0))-IF($G392="Production of electricity by solar photovoltaic",_xlfn._xlws.FILTER($M$164:$M$244,($A$164:$A$244=$A392)*($B$164:$B$244=$B392)*($F$164:$F$244=$F392)*($H$164:$H$244="Photovoltaic plants")),_xlfn._xlws.FILTER($M$164:$M$244,($A$164:$A$244=$A392)*($B$164:$B$244=$B392)*($F$164:$F$244=$F392)*($H$164:$H$244="Onshore wind plants"))+_xlfn._xlws.FILTER($M$164:$M$244,($A$164:$A$244=$A392)*($B$164:$B$244=$B392)*($F$164:$F$244=$F392)*($H$164:$H$244="Offshore wind plants")))&lt;0,0,INDEX('Support data'!$C$2:$D$2,1,MATCH(ShockMaster!$G392,'Support data'!$C$1:$D$1,0))-IF($G392="Production of electricity by solar photovoltaic",_xlfn._xlws.FILTER($M$164:$M$244,($A$164:$A$244=$A392)*($B$164:$B$244=$B392)*($F$164:$F$244=$F392)*($H$164:$H$244="Photovoltaic plants")),_xlfn._xlws.FILTER($M$164:$M$244,($A$164:$A$244=$A392)*($B$164:$B$244=$B392)*($F$164:$F$244=$F392)*($H$164:$H$244="Onshore wind plants"))+_xlfn._xlws.FILTER($M$164:$M$244,($A$164:$A$244=$A392)*($B$164:$B$244=$B392)*($F$164:$F$244=$F392)*($H$164:$H$244="Offshore wind plants"))))</f>
        <v>0.17250239909762566</v>
      </c>
    </row>
    <row r="393" spans="1:13" x14ac:dyDescent="0.3">
      <c r="A393" t="s">
        <v>34</v>
      </c>
      <c r="B393" s="13">
        <v>2013</v>
      </c>
      <c r="C393" s="4" t="s">
        <v>44</v>
      </c>
      <c r="D393" t="str">
        <f t="shared" si="6"/>
        <v>EXIOHSUT - 2013 - Best</v>
      </c>
      <c r="F393" t="s">
        <v>2</v>
      </c>
      <c r="G393" t="s">
        <v>15</v>
      </c>
      <c r="I393" t="s">
        <v>30</v>
      </c>
      <c r="J393" t="s">
        <v>35</v>
      </c>
      <c r="M393" s="9" cm="1">
        <f t="array" ref="M393">IF(INDEX('Support data'!$C$2:$D$2,1,MATCH(ShockMaster!$G393,'Support data'!$C$1:$D$1,0))-IF($G393="Production of electricity by solar photovoltaic",_xlfn._xlws.FILTER($M$164:$M$244,($A$164:$A$244=$A393)*($B$164:$B$244=$B393)*($F$164:$F$244=$F393)*($H$164:$H$244="Photovoltaic plants")),_xlfn._xlws.FILTER($M$164:$M$244,($A$164:$A$244=$A393)*($B$164:$B$244=$B393)*($F$164:$F$244=$F393)*($H$164:$H$244="Onshore wind plants"))+_xlfn._xlws.FILTER($M$164:$M$244,($A$164:$A$244=$A393)*($B$164:$B$244=$B393)*($F$164:$F$244=$F393)*($H$164:$H$244="Offshore wind plants")))&lt;0,0,INDEX('Support data'!$C$2:$D$2,1,MATCH(ShockMaster!$G393,'Support data'!$C$1:$D$1,0))-IF($G393="Production of electricity by solar photovoltaic",_xlfn._xlws.FILTER($M$164:$M$244,($A$164:$A$244=$A393)*($B$164:$B$244=$B393)*($F$164:$F$244=$F393)*($H$164:$H$244="Photovoltaic plants")),_xlfn._xlws.FILTER($M$164:$M$244,($A$164:$A$244=$A393)*($B$164:$B$244=$B393)*($F$164:$F$244=$F393)*($H$164:$H$244="Onshore wind plants"))+_xlfn._xlws.FILTER($M$164:$M$244,($A$164:$A$244=$A393)*($B$164:$B$244=$B393)*($F$164:$F$244=$F393)*($H$164:$H$244="Offshore wind plants"))))</f>
        <v>4.3809525578395458E-3</v>
      </c>
    </row>
    <row r="394" spans="1:13" x14ac:dyDescent="0.3">
      <c r="A394" t="s">
        <v>34</v>
      </c>
      <c r="B394" s="13">
        <v>2013</v>
      </c>
      <c r="C394" s="4" t="s">
        <v>44</v>
      </c>
      <c r="D394" t="str">
        <f t="shared" si="6"/>
        <v>EXIOHSUT - 2013 - Best</v>
      </c>
      <c r="F394" t="s">
        <v>2</v>
      </c>
      <c r="G394" t="s">
        <v>16</v>
      </c>
      <c r="I394" t="s">
        <v>30</v>
      </c>
      <c r="J394" t="s">
        <v>35</v>
      </c>
      <c r="M394" s="9" cm="1">
        <f t="array" ref="M394">IF(INDEX('Support data'!$C$2:$D$2,1,MATCH(ShockMaster!$G394,'Support data'!$C$1:$D$1,0))-IF($G394="Production of electricity by solar photovoltaic",_xlfn._xlws.FILTER($M$164:$M$244,($A$164:$A$244=$A394)*($B$164:$B$244=$B394)*($F$164:$F$244=$F394)*($H$164:$H$244="Photovoltaic plants")),_xlfn._xlws.FILTER($M$164:$M$244,($A$164:$A$244=$A394)*($B$164:$B$244=$B394)*($F$164:$F$244=$F394)*($H$164:$H$244="Onshore wind plants"))+_xlfn._xlws.FILTER($M$164:$M$244,($A$164:$A$244=$A394)*($B$164:$B$244=$B394)*($F$164:$F$244=$F394)*($H$164:$H$244="Offshore wind plants")))&lt;0,0,INDEX('Support data'!$C$2:$D$2,1,MATCH(ShockMaster!$G394,'Support data'!$C$1:$D$1,0))-IF($G394="Production of electricity by solar photovoltaic",_xlfn._xlws.FILTER($M$164:$M$244,($A$164:$A$244=$A394)*($B$164:$B$244=$B394)*($F$164:$F$244=$F394)*($H$164:$H$244="Photovoltaic plants")),_xlfn._xlws.FILTER($M$164:$M$244,($A$164:$A$244=$A394)*($B$164:$B$244=$B394)*($F$164:$F$244=$F394)*($H$164:$H$244="Onshore wind plants"))+_xlfn._xlws.FILTER($M$164:$M$244,($A$164:$A$244=$A394)*($B$164:$B$244=$B394)*($F$164:$F$244=$F394)*($H$164:$H$244="Offshore wind plants"))))</f>
        <v>0.17250239909762566</v>
      </c>
    </row>
    <row r="395" spans="1:13" x14ac:dyDescent="0.3">
      <c r="A395" t="s">
        <v>34</v>
      </c>
      <c r="B395" s="13">
        <v>2014</v>
      </c>
      <c r="C395" s="4" t="s">
        <v>44</v>
      </c>
      <c r="D395" t="str">
        <f t="shared" si="6"/>
        <v>EXIOHSUT - 2014 - Best</v>
      </c>
      <c r="F395" t="s">
        <v>2</v>
      </c>
      <c r="G395" t="s">
        <v>15</v>
      </c>
      <c r="I395" t="s">
        <v>30</v>
      </c>
      <c r="J395" t="s">
        <v>35</v>
      </c>
      <c r="M395" s="9" cm="1">
        <f t="array" ref="M395">IF(INDEX('Support data'!$C$2:$D$2,1,MATCH(ShockMaster!$G395,'Support data'!$C$1:$D$1,0))-IF($G395="Production of electricity by solar photovoltaic",_xlfn._xlws.FILTER($M$164:$M$244,($A$164:$A$244=$A395)*($B$164:$B$244=$B395)*($F$164:$F$244=$F395)*($H$164:$H$244="Photovoltaic plants")),_xlfn._xlws.FILTER($M$164:$M$244,($A$164:$A$244=$A395)*($B$164:$B$244=$B395)*($F$164:$F$244=$F395)*($H$164:$H$244="Onshore wind plants"))+_xlfn._xlws.FILTER($M$164:$M$244,($A$164:$A$244=$A395)*($B$164:$B$244=$B395)*($F$164:$F$244=$F395)*($H$164:$H$244="Offshore wind plants")))&lt;0,0,INDEX('Support data'!$C$2:$D$2,1,MATCH(ShockMaster!$G395,'Support data'!$C$1:$D$1,0))-IF($G395="Production of electricity by solar photovoltaic",_xlfn._xlws.FILTER($M$164:$M$244,($A$164:$A$244=$A395)*($B$164:$B$244=$B395)*($F$164:$F$244=$F395)*($H$164:$H$244="Photovoltaic plants")),_xlfn._xlws.FILTER($M$164:$M$244,($A$164:$A$244=$A395)*($B$164:$B$244=$B395)*($F$164:$F$244=$F395)*($H$164:$H$244="Onshore wind plants"))+_xlfn._xlws.FILTER($M$164:$M$244,($A$164:$A$244=$A395)*($B$164:$B$244=$B395)*($F$164:$F$244=$F395)*($H$164:$H$244="Offshore wind plants"))))</f>
        <v>4.3809525578395458E-3</v>
      </c>
    </row>
    <row r="396" spans="1:13" x14ac:dyDescent="0.3">
      <c r="A396" t="s">
        <v>34</v>
      </c>
      <c r="B396" s="13">
        <v>2014</v>
      </c>
      <c r="C396" s="4" t="s">
        <v>44</v>
      </c>
      <c r="D396" t="str">
        <f t="shared" si="6"/>
        <v>EXIOHSUT - 2014 - Best</v>
      </c>
      <c r="F396" t="s">
        <v>2</v>
      </c>
      <c r="G396" t="s">
        <v>16</v>
      </c>
      <c r="I396" t="s">
        <v>30</v>
      </c>
      <c r="J396" t="s">
        <v>35</v>
      </c>
      <c r="M396" s="9" cm="1">
        <f t="array" ref="M396">IF(INDEX('Support data'!$C$2:$D$2,1,MATCH(ShockMaster!$G396,'Support data'!$C$1:$D$1,0))-IF($G396="Production of electricity by solar photovoltaic",_xlfn._xlws.FILTER($M$164:$M$244,($A$164:$A$244=$A396)*($B$164:$B$244=$B396)*($F$164:$F$244=$F396)*($H$164:$H$244="Photovoltaic plants")),_xlfn._xlws.FILTER($M$164:$M$244,($A$164:$A$244=$A396)*($B$164:$B$244=$B396)*($F$164:$F$244=$F396)*($H$164:$H$244="Onshore wind plants"))+_xlfn._xlws.FILTER($M$164:$M$244,($A$164:$A$244=$A396)*($B$164:$B$244=$B396)*($F$164:$F$244=$F396)*($H$164:$H$244="Offshore wind plants")))&lt;0,0,INDEX('Support data'!$C$2:$D$2,1,MATCH(ShockMaster!$G396,'Support data'!$C$1:$D$1,0))-IF($G396="Production of electricity by solar photovoltaic",_xlfn._xlws.FILTER($M$164:$M$244,($A$164:$A$244=$A396)*($B$164:$B$244=$B396)*($F$164:$F$244=$F396)*($H$164:$H$244="Photovoltaic plants")),_xlfn._xlws.FILTER($M$164:$M$244,($A$164:$A$244=$A396)*($B$164:$B$244=$B396)*($F$164:$F$244=$F396)*($H$164:$H$244="Onshore wind plants"))+_xlfn._xlws.FILTER($M$164:$M$244,($A$164:$A$244=$A396)*($B$164:$B$244=$B396)*($F$164:$F$244=$F396)*($H$164:$H$244="Offshore wind plants"))))</f>
        <v>0.17250239909762566</v>
      </c>
    </row>
    <row r="397" spans="1:13" x14ac:dyDescent="0.3">
      <c r="A397" t="s">
        <v>34</v>
      </c>
      <c r="B397" s="13">
        <v>2015</v>
      </c>
      <c r="C397" s="4" t="s">
        <v>44</v>
      </c>
      <c r="D397" t="str">
        <f t="shared" si="6"/>
        <v>EXIOHSUT - 2015 - Best</v>
      </c>
      <c r="F397" t="s">
        <v>2</v>
      </c>
      <c r="G397" t="s">
        <v>15</v>
      </c>
      <c r="I397" t="s">
        <v>30</v>
      </c>
      <c r="J397" t="s">
        <v>35</v>
      </c>
      <c r="M397" s="9" cm="1">
        <f t="array" ref="M397">IF(INDEX('Support data'!$C$2:$D$2,1,MATCH(ShockMaster!$G397,'Support data'!$C$1:$D$1,0))-IF($G397="Production of electricity by solar photovoltaic",_xlfn._xlws.FILTER($M$164:$M$244,($A$164:$A$244=$A397)*($B$164:$B$244=$B397)*($F$164:$F$244=$F397)*($H$164:$H$244="Photovoltaic plants")),_xlfn._xlws.FILTER($M$164:$M$244,($A$164:$A$244=$A397)*($B$164:$B$244=$B397)*($F$164:$F$244=$F397)*($H$164:$H$244="Onshore wind plants"))+_xlfn._xlws.FILTER($M$164:$M$244,($A$164:$A$244=$A397)*($B$164:$B$244=$B397)*($F$164:$F$244=$F397)*($H$164:$H$244="Offshore wind plants")))&lt;0,0,INDEX('Support data'!$C$2:$D$2,1,MATCH(ShockMaster!$G397,'Support data'!$C$1:$D$1,0))-IF($G397="Production of electricity by solar photovoltaic",_xlfn._xlws.FILTER($M$164:$M$244,($A$164:$A$244=$A397)*($B$164:$B$244=$B397)*($F$164:$F$244=$F397)*($H$164:$H$244="Photovoltaic plants")),_xlfn._xlws.FILTER($M$164:$M$244,($A$164:$A$244=$A397)*($B$164:$B$244=$B397)*($F$164:$F$244=$F397)*($H$164:$H$244="Onshore wind plants"))+_xlfn._xlws.FILTER($M$164:$M$244,($A$164:$A$244=$A397)*($B$164:$B$244=$B397)*($F$164:$F$244=$F397)*($H$164:$H$244="Offshore wind plants"))))</f>
        <v>4.3809525578395458E-3</v>
      </c>
    </row>
    <row r="398" spans="1:13" x14ac:dyDescent="0.3">
      <c r="A398" t="s">
        <v>34</v>
      </c>
      <c r="B398" s="13">
        <v>2015</v>
      </c>
      <c r="C398" s="4" t="s">
        <v>44</v>
      </c>
      <c r="D398" t="str">
        <f t="shared" si="6"/>
        <v>EXIOHSUT - 2015 - Best</v>
      </c>
      <c r="F398" t="s">
        <v>2</v>
      </c>
      <c r="G398" t="s">
        <v>16</v>
      </c>
      <c r="I398" t="s">
        <v>30</v>
      </c>
      <c r="J398" t="s">
        <v>35</v>
      </c>
      <c r="M398" s="9" cm="1">
        <f t="array" ref="M398">IF(INDEX('Support data'!$C$2:$D$2,1,MATCH(ShockMaster!$G398,'Support data'!$C$1:$D$1,0))-IF($G398="Production of electricity by solar photovoltaic",_xlfn._xlws.FILTER($M$164:$M$244,($A$164:$A$244=$A398)*($B$164:$B$244=$B398)*($F$164:$F$244=$F398)*($H$164:$H$244="Photovoltaic plants")),_xlfn._xlws.FILTER($M$164:$M$244,($A$164:$A$244=$A398)*($B$164:$B$244=$B398)*($F$164:$F$244=$F398)*($H$164:$H$244="Onshore wind plants"))+_xlfn._xlws.FILTER($M$164:$M$244,($A$164:$A$244=$A398)*($B$164:$B$244=$B398)*($F$164:$F$244=$F398)*($H$164:$H$244="Offshore wind plants")))&lt;0,0,INDEX('Support data'!$C$2:$D$2,1,MATCH(ShockMaster!$G398,'Support data'!$C$1:$D$1,0))-IF($G398="Production of electricity by solar photovoltaic",_xlfn._xlws.FILTER($M$164:$M$244,($A$164:$A$244=$A398)*($B$164:$B$244=$B398)*($F$164:$F$244=$F398)*($H$164:$H$244="Photovoltaic plants")),_xlfn._xlws.FILTER($M$164:$M$244,($A$164:$A$244=$A398)*($B$164:$B$244=$B398)*($F$164:$F$244=$F398)*($H$164:$H$244="Onshore wind plants"))+_xlfn._xlws.FILTER($M$164:$M$244,($A$164:$A$244=$A398)*($B$164:$B$244=$B398)*($F$164:$F$244=$F398)*($H$164:$H$244="Offshore wind plants"))))</f>
        <v>0.17250239909762566</v>
      </c>
    </row>
    <row r="399" spans="1:13" x14ac:dyDescent="0.3">
      <c r="A399" t="s">
        <v>34</v>
      </c>
      <c r="B399" s="13">
        <v>2016</v>
      </c>
      <c r="C399" s="4" t="s">
        <v>44</v>
      </c>
      <c r="D399" t="str">
        <f t="shared" si="6"/>
        <v>EXIOHSUT - 2016 - Best</v>
      </c>
      <c r="F399" t="s">
        <v>2</v>
      </c>
      <c r="G399" t="s">
        <v>15</v>
      </c>
      <c r="I399" t="s">
        <v>30</v>
      </c>
      <c r="J399" t="s">
        <v>35</v>
      </c>
      <c r="M399" s="9" cm="1">
        <f t="array" ref="M399">IF(INDEX('Support data'!$C$2:$D$2,1,MATCH(ShockMaster!$G399,'Support data'!$C$1:$D$1,0))-IF($G399="Production of electricity by solar photovoltaic",_xlfn._xlws.FILTER($M$164:$M$244,($A$164:$A$244=$A399)*($B$164:$B$244=$B399)*($F$164:$F$244=$F399)*($H$164:$H$244="Photovoltaic plants")),_xlfn._xlws.FILTER($M$164:$M$244,($A$164:$A$244=$A399)*($B$164:$B$244=$B399)*($F$164:$F$244=$F399)*($H$164:$H$244="Onshore wind plants"))+_xlfn._xlws.FILTER($M$164:$M$244,($A$164:$A$244=$A399)*($B$164:$B$244=$B399)*($F$164:$F$244=$F399)*($H$164:$H$244="Offshore wind plants")))&lt;0,0,INDEX('Support data'!$C$2:$D$2,1,MATCH(ShockMaster!$G399,'Support data'!$C$1:$D$1,0))-IF($G399="Production of electricity by solar photovoltaic",_xlfn._xlws.FILTER($M$164:$M$244,($A$164:$A$244=$A399)*($B$164:$B$244=$B399)*($F$164:$F$244=$F399)*($H$164:$H$244="Photovoltaic plants")),_xlfn._xlws.FILTER($M$164:$M$244,($A$164:$A$244=$A399)*($B$164:$B$244=$B399)*($F$164:$F$244=$F399)*($H$164:$H$244="Onshore wind plants"))+_xlfn._xlws.FILTER($M$164:$M$244,($A$164:$A$244=$A399)*($B$164:$B$244=$B399)*($F$164:$F$244=$F399)*($H$164:$H$244="Offshore wind plants"))))</f>
        <v>4.3809525578395458E-3</v>
      </c>
    </row>
    <row r="400" spans="1:13" x14ac:dyDescent="0.3">
      <c r="A400" t="s">
        <v>34</v>
      </c>
      <c r="B400" s="13">
        <v>2016</v>
      </c>
      <c r="C400" s="4" t="s">
        <v>44</v>
      </c>
      <c r="D400" t="str">
        <f t="shared" si="6"/>
        <v>EXIOHSUT - 2016 - Best</v>
      </c>
      <c r="F400" t="s">
        <v>2</v>
      </c>
      <c r="G400" t="s">
        <v>16</v>
      </c>
      <c r="I400" t="s">
        <v>30</v>
      </c>
      <c r="J400" t="s">
        <v>35</v>
      </c>
      <c r="M400" s="9" cm="1">
        <f t="array" ref="M400">IF(INDEX('Support data'!$C$2:$D$2,1,MATCH(ShockMaster!$G400,'Support data'!$C$1:$D$1,0))-IF($G400="Production of electricity by solar photovoltaic",_xlfn._xlws.FILTER($M$164:$M$244,($A$164:$A$244=$A400)*($B$164:$B$244=$B400)*($F$164:$F$244=$F400)*($H$164:$H$244="Photovoltaic plants")),_xlfn._xlws.FILTER($M$164:$M$244,($A$164:$A$244=$A400)*($B$164:$B$244=$B400)*($F$164:$F$244=$F400)*($H$164:$H$244="Onshore wind plants"))+_xlfn._xlws.FILTER($M$164:$M$244,($A$164:$A$244=$A400)*($B$164:$B$244=$B400)*($F$164:$F$244=$F400)*($H$164:$H$244="Offshore wind plants")))&lt;0,0,INDEX('Support data'!$C$2:$D$2,1,MATCH(ShockMaster!$G400,'Support data'!$C$1:$D$1,0))-IF($G400="Production of electricity by solar photovoltaic",_xlfn._xlws.FILTER($M$164:$M$244,($A$164:$A$244=$A400)*($B$164:$B$244=$B400)*($F$164:$F$244=$F400)*($H$164:$H$244="Photovoltaic plants")),_xlfn._xlws.FILTER($M$164:$M$244,($A$164:$A$244=$A400)*($B$164:$B$244=$B400)*($F$164:$F$244=$F400)*($H$164:$H$244="Onshore wind plants"))+_xlfn._xlws.FILTER($M$164:$M$244,($A$164:$A$244=$A400)*($B$164:$B$244=$B400)*($F$164:$F$244=$F400)*($H$164:$H$244="Offshore wind plants"))))</f>
        <v>0.17250239909762566</v>
      </c>
    </row>
    <row r="401" spans="1:13" x14ac:dyDescent="0.3">
      <c r="A401" t="s">
        <v>34</v>
      </c>
      <c r="B401" s="13">
        <v>2017</v>
      </c>
      <c r="C401" s="4" t="s">
        <v>44</v>
      </c>
      <c r="D401" t="str">
        <f t="shared" si="6"/>
        <v>EXIOHSUT - 2017 - Best</v>
      </c>
      <c r="F401" t="s">
        <v>2</v>
      </c>
      <c r="G401" t="s">
        <v>15</v>
      </c>
      <c r="I401" t="s">
        <v>30</v>
      </c>
      <c r="J401" t="s">
        <v>35</v>
      </c>
      <c r="M401" s="9" cm="1">
        <f t="array" ref="M401">IF(INDEX('Support data'!$C$2:$D$2,1,MATCH(ShockMaster!$G401,'Support data'!$C$1:$D$1,0))-IF($G401="Production of electricity by solar photovoltaic",_xlfn._xlws.FILTER($M$164:$M$244,($A$164:$A$244=$A401)*($B$164:$B$244=$B401)*($F$164:$F$244=$F401)*($H$164:$H$244="Photovoltaic plants")),_xlfn._xlws.FILTER($M$164:$M$244,($A$164:$A$244=$A401)*($B$164:$B$244=$B401)*($F$164:$F$244=$F401)*($H$164:$H$244="Onshore wind plants"))+_xlfn._xlws.FILTER($M$164:$M$244,($A$164:$A$244=$A401)*($B$164:$B$244=$B401)*($F$164:$F$244=$F401)*($H$164:$H$244="Offshore wind plants")))&lt;0,0,INDEX('Support data'!$C$2:$D$2,1,MATCH(ShockMaster!$G401,'Support data'!$C$1:$D$1,0))-IF($G401="Production of electricity by solar photovoltaic",_xlfn._xlws.FILTER($M$164:$M$244,($A$164:$A$244=$A401)*($B$164:$B$244=$B401)*($F$164:$F$244=$F401)*($H$164:$H$244="Photovoltaic plants")),_xlfn._xlws.FILTER($M$164:$M$244,($A$164:$A$244=$A401)*($B$164:$B$244=$B401)*($F$164:$F$244=$F401)*($H$164:$H$244="Onshore wind plants"))+_xlfn._xlws.FILTER($M$164:$M$244,($A$164:$A$244=$A401)*($B$164:$B$244=$B401)*($F$164:$F$244=$F401)*($H$164:$H$244="Offshore wind plants"))))</f>
        <v>4.3809525578395458E-3</v>
      </c>
    </row>
    <row r="402" spans="1:13" x14ac:dyDescent="0.3">
      <c r="A402" t="s">
        <v>34</v>
      </c>
      <c r="B402" s="13">
        <v>2017</v>
      </c>
      <c r="C402" s="4" t="s">
        <v>44</v>
      </c>
      <c r="D402" t="str">
        <f t="shared" si="6"/>
        <v>EXIOHSUT - 2017 - Best</v>
      </c>
      <c r="F402" t="s">
        <v>2</v>
      </c>
      <c r="G402" t="s">
        <v>16</v>
      </c>
      <c r="I402" t="s">
        <v>30</v>
      </c>
      <c r="J402" t="s">
        <v>35</v>
      </c>
      <c r="M402" s="9" cm="1">
        <f t="array" ref="M402">IF(INDEX('Support data'!$C$2:$D$2,1,MATCH(ShockMaster!$G402,'Support data'!$C$1:$D$1,0))-IF($G402="Production of electricity by solar photovoltaic",_xlfn._xlws.FILTER($M$164:$M$244,($A$164:$A$244=$A402)*($B$164:$B$244=$B402)*($F$164:$F$244=$F402)*($H$164:$H$244="Photovoltaic plants")),_xlfn._xlws.FILTER($M$164:$M$244,($A$164:$A$244=$A402)*($B$164:$B$244=$B402)*($F$164:$F$244=$F402)*($H$164:$H$244="Onshore wind plants"))+_xlfn._xlws.FILTER($M$164:$M$244,($A$164:$A$244=$A402)*($B$164:$B$244=$B402)*($F$164:$F$244=$F402)*($H$164:$H$244="Offshore wind plants")))&lt;0,0,INDEX('Support data'!$C$2:$D$2,1,MATCH(ShockMaster!$G402,'Support data'!$C$1:$D$1,0))-IF($G402="Production of electricity by solar photovoltaic",_xlfn._xlws.FILTER($M$164:$M$244,($A$164:$A$244=$A402)*($B$164:$B$244=$B402)*($F$164:$F$244=$F402)*($H$164:$H$244="Photovoltaic plants")),_xlfn._xlws.FILTER($M$164:$M$244,($A$164:$A$244=$A402)*($B$164:$B$244=$B402)*($F$164:$F$244=$F402)*($H$164:$H$244="Onshore wind plants"))+_xlfn._xlws.FILTER($M$164:$M$244,($A$164:$A$244=$A402)*($B$164:$B$244=$B402)*($F$164:$F$244=$F402)*($H$164:$H$244="Offshore wind plants"))))</f>
        <v>0.17250239909762566</v>
      </c>
    </row>
    <row r="403" spans="1:13" x14ac:dyDescent="0.3">
      <c r="A403" t="s">
        <v>34</v>
      </c>
      <c r="B403" s="13">
        <v>2018</v>
      </c>
      <c r="C403" s="4" t="s">
        <v>44</v>
      </c>
      <c r="D403" t="str">
        <f t="shared" si="6"/>
        <v>EXIOHSUT - 2018 - Best</v>
      </c>
      <c r="F403" t="s">
        <v>2</v>
      </c>
      <c r="G403" t="s">
        <v>15</v>
      </c>
      <c r="I403" t="s">
        <v>30</v>
      </c>
      <c r="J403" t="s">
        <v>35</v>
      </c>
      <c r="M403" s="9" cm="1">
        <f t="array" ref="M403">IF(INDEX('Support data'!$C$2:$D$2,1,MATCH(ShockMaster!$G403,'Support data'!$C$1:$D$1,0))-IF($G403="Production of electricity by solar photovoltaic",_xlfn._xlws.FILTER($M$164:$M$244,($A$164:$A$244=$A403)*($B$164:$B$244=$B403)*($F$164:$F$244=$F403)*($H$164:$H$244="Photovoltaic plants")),_xlfn._xlws.FILTER($M$164:$M$244,($A$164:$A$244=$A403)*($B$164:$B$244=$B403)*($F$164:$F$244=$F403)*($H$164:$H$244="Onshore wind plants"))+_xlfn._xlws.FILTER($M$164:$M$244,($A$164:$A$244=$A403)*($B$164:$B$244=$B403)*($F$164:$F$244=$F403)*($H$164:$H$244="Offshore wind plants")))&lt;0,0,INDEX('Support data'!$C$2:$D$2,1,MATCH(ShockMaster!$G403,'Support data'!$C$1:$D$1,0))-IF($G403="Production of electricity by solar photovoltaic",_xlfn._xlws.FILTER($M$164:$M$244,($A$164:$A$244=$A403)*($B$164:$B$244=$B403)*($F$164:$F$244=$F403)*($H$164:$H$244="Photovoltaic plants")),_xlfn._xlws.FILTER($M$164:$M$244,($A$164:$A$244=$A403)*($B$164:$B$244=$B403)*($F$164:$F$244=$F403)*($H$164:$H$244="Onshore wind plants"))+_xlfn._xlws.FILTER($M$164:$M$244,($A$164:$A$244=$A403)*($B$164:$B$244=$B403)*($F$164:$F$244=$F403)*($H$164:$H$244="Offshore wind plants"))))</f>
        <v>4.3809525578395458E-3</v>
      </c>
    </row>
    <row r="404" spans="1:13" x14ac:dyDescent="0.3">
      <c r="A404" t="s">
        <v>34</v>
      </c>
      <c r="B404" s="13">
        <v>2018</v>
      </c>
      <c r="C404" s="4" t="s">
        <v>44</v>
      </c>
      <c r="D404" t="str">
        <f t="shared" si="6"/>
        <v>EXIOHSUT - 2018 - Best</v>
      </c>
      <c r="F404" t="s">
        <v>2</v>
      </c>
      <c r="G404" t="s">
        <v>16</v>
      </c>
      <c r="I404" t="s">
        <v>30</v>
      </c>
      <c r="J404" t="s">
        <v>35</v>
      </c>
      <c r="M404" s="9" cm="1">
        <f t="array" ref="M404">IF(INDEX('Support data'!$C$2:$D$2,1,MATCH(ShockMaster!$G404,'Support data'!$C$1:$D$1,0))-IF($G404="Production of electricity by solar photovoltaic",_xlfn._xlws.FILTER($M$164:$M$244,($A$164:$A$244=$A404)*($B$164:$B$244=$B404)*($F$164:$F$244=$F404)*($H$164:$H$244="Photovoltaic plants")),_xlfn._xlws.FILTER($M$164:$M$244,($A$164:$A$244=$A404)*($B$164:$B$244=$B404)*($F$164:$F$244=$F404)*($H$164:$H$244="Onshore wind plants"))+_xlfn._xlws.FILTER($M$164:$M$244,($A$164:$A$244=$A404)*($B$164:$B$244=$B404)*($F$164:$F$244=$F404)*($H$164:$H$244="Offshore wind plants")))&lt;0,0,INDEX('Support data'!$C$2:$D$2,1,MATCH(ShockMaster!$G404,'Support data'!$C$1:$D$1,0))-IF($G404="Production of electricity by solar photovoltaic",_xlfn._xlws.FILTER($M$164:$M$244,($A$164:$A$244=$A404)*($B$164:$B$244=$B404)*($F$164:$F$244=$F404)*($H$164:$H$244="Photovoltaic plants")),_xlfn._xlws.FILTER($M$164:$M$244,($A$164:$A$244=$A404)*($B$164:$B$244=$B404)*($F$164:$F$244=$F404)*($H$164:$H$244="Onshore wind plants"))+_xlfn._xlws.FILTER($M$164:$M$244,($A$164:$A$244=$A404)*($B$164:$B$244=$B404)*($F$164:$F$244=$F404)*($H$164:$H$244="Offshore wind plants"))))</f>
        <v>0.17250239909762566</v>
      </c>
    </row>
    <row r="405" spans="1:13" x14ac:dyDescent="0.3">
      <c r="A405" t="s">
        <v>34</v>
      </c>
      <c r="B405" s="13">
        <v>2019</v>
      </c>
      <c r="C405" s="4" t="s">
        <v>44</v>
      </c>
      <c r="D405" t="str">
        <f t="shared" si="6"/>
        <v>EXIOHSUT - 2019 - Best</v>
      </c>
      <c r="F405" t="s">
        <v>2</v>
      </c>
      <c r="G405" t="s">
        <v>15</v>
      </c>
      <c r="I405" t="s">
        <v>30</v>
      </c>
      <c r="J405" t="s">
        <v>35</v>
      </c>
      <c r="M405" s="9" cm="1">
        <f t="array" ref="M405">IF(INDEX('Support data'!$C$2:$D$2,1,MATCH(ShockMaster!$G405,'Support data'!$C$1:$D$1,0))-IF($G405="Production of electricity by solar photovoltaic",_xlfn._xlws.FILTER($M$164:$M$244,($A$164:$A$244=$A405)*($B$164:$B$244=$B405)*($F$164:$F$244=$F405)*($H$164:$H$244="Photovoltaic plants")),_xlfn._xlws.FILTER($M$164:$M$244,($A$164:$A$244=$A405)*($B$164:$B$244=$B405)*($F$164:$F$244=$F405)*($H$164:$H$244="Onshore wind plants"))+_xlfn._xlws.FILTER($M$164:$M$244,($A$164:$A$244=$A405)*($B$164:$B$244=$B405)*($F$164:$F$244=$F405)*($H$164:$H$244="Offshore wind plants")))&lt;0,0,INDEX('Support data'!$C$2:$D$2,1,MATCH(ShockMaster!$G405,'Support data'!$C$1:$D$1,0))-IF($G405="Production of electricity by solar photovoltaic",_xlfn._xlws.FILTER($M$164:$M$244,($A$164:$A$244=$A405)*($B$164:$B$244=$B405)*($F$164:$F$244=$F405)*($H$164:$H$244="Photovoltaic plants")),_xlfn._xlws.FILTER($M$164:$M$244,($A$164:$A$244=$A405)*($B$164:$B$244=$B405)*($F$164:$F$244=$F405)*($H$164:$H$244="Onshore wind plants"))+_xlfn._xlws.FILTER($M$164:$M$244,($A$164:$A$244=$A405)*($B$164:$B$244=$B405)*($F$164:$F$244=$F405)*($H$164:$H$244="Offshore wind plants"))))</f>
        <v>4.3809525578395458E-3</v>
      </c>
    </row>
    <row r="406" spans="1:13" x14ac:dyDescent="0.3">
      <c r="A406" t="s">
        <v>34</v>
      </c>
      <c r="B406" s="13">
        <v>2019</v>
      </c>
      <c r="C406" s="4" t="s">
        <v>44</v>
      </c>
      <c r="D406" t="str">
        <f t="shared" si="6"/>
        <v>EXIOHSUT - 2019 - Best</v>
      </c>
      <c r="F406" t="s">
        <v>2</v>
      </c>
      <c r="G406" t="s">
        <v>16</v>
      </c>
      <c r="I406" t="s">
        <v>30</v>
      </c>
      <c r="J406" t="s">
        <v>35</v>
      </c>
      <c r="M406" s="9" cm="1">
        <f t="array" ref="M406">IF(INDEX('Support data'!$C$2:$D$2,1,MATCH(ShockMaster!$G406,'Support data'!$C$1:$D$1,0))-IF($G406="Production of electricity by solar photovoltaic",_xlfn._xlws.FILTER($M$164:$M$244,($A$164:$A$244=$A406)*($B$164:$B$244=$B406)*($F$164:$F$244=$F406)*($H$164:$H$244="Photovoltaic plants")),_xlfn._xlws.FILTER($M$164:$M$244,($A$164:$A$244=$A406)*($B$164:$B$244=$B406)*($F$164:$F$244=$F406)*($H$164:$H$244="Onshore wind plants"))+_xlfn._xlws.FILTER($M$164:$M$244,($A$164:$A$244=$A406)*($B$164:$B$244=$B406)*($F$164:$F$244=$F406)*($H$164:$H$244="Offshore wind plants")))&lt;0,0,INDEX('Support data'!$C$2:$D$2,1,MATCH(ShockMaster!$G406,'Support data'!$C$1:$D$1,0))-IF($G406="Production of electricity by solar photovoltaic",_xlfn._xlws.FILTER($M$164:$M$244,($A$164:$A$244=$A406)*($B$164:$B$244=$B406)*($F$164:$F$244=$F406)*($H$164:$H$244="Photovoltaic plants")),_xlfn._xlws.FILTER($M$164:$M$244,($A$164:$A$244=$A406)*($B$164:$B$244=$B406)*($F$164:$F$244=$F406)*($H$164:$H$244="Onshore wind plants"))+_xlfn._xlws.FILTER($M$164:$M$244,($A$164:$A$244=$A406)*($B$164:$B$244=$B406)*($F$164:$F$244=$F406)*($H$164:$H$244="Offshore wind plants"))))</f>
        <v>0.17250239909762566</v>
      </c>
    </row>
  </sheetData>
  <autoFilter ref="A1:M1" xr:uid="{97D578EE-3C05-4D0C-AE17-43AAD0A9E4AC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B7432-BED7-402C-8EAA-0AC2CCB8B014}">
  <sheetPr>
    <tabColor rgb="FF00B0F0"/>
  </sheetPr>
  <dimension ref="A1:E26"/>
  <sheetViews>
    <sheetView workbookViewId="0">
      <selection activeCell="A17" sqref="A17"/>
    </sheetView>
    <sheetView tabSelected="1" workbookViewId="1">
      <selection activeCell="M13" sqref="M13"/>
    </sheetView>
  </sheetViews>
  <sheetFormatPr defaultRowHeight="14.4" x14ac:dyDescent="0.3"/>
  <cols>
    <col min="1" max="1" width="44.33203125" bestFit="1" customWidth="1"/>
    <col min="2" max="2" width="5.6640625" bestFit="1" customWidth="1"/>
    <col min="3" max="5" width="19.88671875" customWidth="1"/>
  </cols>
  <sheetData>
    <row r="1" spans="1:5" ht="43.2" x14ac:dyDescent="0.3">
      <c r="C1" s="11" t="s">
        <v>15</v>
      </c>
      <c r="D1" s="11" t="s">
        <v>16</v>
      </c>
    </row>
    <row r="2" spans="1:5" x14ac:dyDescent="0.3">
      <c r="A2" t="s">
        <v>30</v>
      </c>
      <c r="B2" t="s">
        <v>31</v>
      </c>
      <c r="C2">
        <v>0.47056199999999998</v>
      </c>
      <c r="D2">
        <v>0.45288899999999999</v>
      </c>
    </row>
    <row r="5" spans="1:5" x14ac:dyDescent="0.3">
      <c r="C5" t="s">
        <v>17</v>
      </c>
      <c r="D5" t="s">
        <v>18</v>
      </c>
      <c r="E5" t="s">
        <v>19</v>
      </c>
    </row>
    <row r="6" spans="1:5" x14ac:dyDescent="0.3">
      <c r="A6" t="s">
        <v>21</v>
      </c>
      <c r="B6" t="s">
        <v>22</v>
      </c>
      <c r="C6">
        <v>1.8129999999999999</v>
      </c>
      <c r="D6">
        <v>1.4379999999999999</v>
      </c>
      <c r="E6">
        <v>3.1930000000000001</v>
      </c>
    </row>
    <row r="8" spans="1:5" x14ac:dyDescent="0.3">
      <c r="A8" t="s">
        <v>29</v>
      </c>
      <c r="B8" t="s">
        <v>24</v>
      </c>
      <c r="C8">
        <v>1</v>
      </c>
      <c r="D8">
        <v>0.5</v>
      </c>
      <c r="E8">
        <v>0.5</v>
      </c>
    </row>
    <row r="10" spans="1:5" x14ac:dyDescent="0.3">
      <c r="A10" s="10" t="s">
        <v>23</v>
      </c>
    </row>
    <row r="11" spans="1:5" x14ac:dyDescent="0.3">
      <c r="A11" t="s">
        <v>43</v>
      </c>
      <c r="B11" t="s">
        <v>24</v>
      </c>
      <c r="C11">
        <v>0.15</v>
      </c>
      <c r="D11">
        <v>0.3</v>
      </c>
      <c r="E11">
        <v>0.35</v>
      </c>
    </row>
    <row r="12" spans="1:5" x14ac:dyDescent="0.3">
      <c r="A12" t="s">
        <v>42</v>
      </c>
      <c r="B12" t="s">
        <v>24</v>
      </c>
      <c r="C12">
        <v>0.16</v>
      </c>
      <c r="D12">
        <v>0.35</v>
      </c>
      <c r="E12">
        <v>0.4</v>
      </c>
    </row>
    <row r="13" spans="1:5" x14ac:dyDescent="0.3">
      <c r="A13" t="s">
        <v>44</v>
      </c>
      <c r="B13" t="s">
        <v>24</v>
      </c>
      <c r="C13">
        <v>0.17</v>
      </c>
      <c r="D13">
        <v>0.4</v>
      </c>
      <c r="E13">
        <v>0.45</v>
      </c>
    </row>
    <row r="15" spans="1:5" x14ac:dyDescent="0.3">
      <c r="A15" s="10" t="s">
        <v>25</v>
      </c>
    </row>
    <row r="16" spans="1:5" x14ac:dyDescent="0.3">
      <c r="A16" t="s">
        <v>43</v>
      </c>
      <c r="B16" t="s">
        <v>26</v>
      </c>
      <c r="C16" s="1">
        <f>1*8760*C11</f>
        <v>1314</v>
      </c>
      <c r="D16">
        <f t="shared" ref="D16:E16" si="0">1*8760*D11</f>
        <v>2628</v>
      </c>
      <c r="E16">
        <f t="shared" si="0"/>
        <v>3066</v>
      </c>
    </row>
    <row r="17" spans="1:5" x14ac:dyDescent="0.3">
      <c r="A17" t="s">
        <v>42</v>
      </c>
      <c r="B17" t="s">
        <v>26</v>
      </c>
      <c r="C17" s="1">
        <f t="shared" ref="C17:E18" si="1">1*8760*C12</f>
        <v>1401.6000000000001</v>
      </c>
      <c r="D17">
        <f t="shared" si="1"/>
        <v>3066</v>
      </c>
      <c r="E17">
        <f t="shared" si="1"/>
        <v>3504</v>
      </c>
    </row>
    <row r="18" spans="1:5" x14ac:dyDescent="0.3">
      <c r="A18" t="s">
        <v>44</v>
      </c>
      <c r="B18" t="s">
        <v>26</v>
      </c>
      <c r="C18" s="1">
        <f t="shared" si="1"/>
        <v>1489.2</v>
      </c>
      <c r="D18">
        <f t="shared" si="1"/>
        <v>3504</v>
      </c>
      <c r="E18">
        <f t="shared" si="1"/>
        <v>3942</v>
      </c>
    </row>
    <row r="20" spans="1:5" x14ac:dyDescent="0.3">
      <c r="A20" s="10" t="s">
        <v>27</v>
      </c>
    </row>
    <row r="21" spans="1:5" x14ac:dyDescent="0.3">
      <c r="A21" t="s">
        <v>43</v>
      </c>
      <c r="B21" t="s">
        <v>28</v>
      </c>
      <c r="C21">
        <v>20</v>
      </c>
      <c r="D21">
        <v>15</v>
      </c>
      <c r="E21">
        <v>15</v>
      </c>
    </row>
    <row r="22" spans="1:5" x14ac:dyDescent="0.3">
      <c r="A22" t="s">
        <v>42</v>
      </c>
      <c r="B22" t="s">
        <v>28</v>
      </c>
      <c r="C22">
        <v>25</v>
      </c>
      <c r="D22">
        <v>20</v>
      </c>
      <c r="E22">
        <v>20</v>
      </c>
    </row>
    <row r="23" spans="1:5" x14ac:dyDescent="0.3">
      <c r="A23" t="s">
        <v>44</v>
      </c>
      <c r="B23" t="s">
        <v>28</v>
      </c>
      <c r="C23">
        <v>30</v>
      </c>
      <c r="D23">
        <v>25</v>
      </c>
      <c r="E23">
        <v>25</v>
      </c>
    </row>
    <row r="25" spans="1:5" x14ac:dyDescent="0.3">
      <c r="A25" s="11" t="s">
        <v>15</v>
      </c>
      <c r="B25" t="s">
        <v>37</v>
      </c>
      <c r="C25" t="s">
        <v>17</v>
      </c>
    </row>
    <row r="26" spans="1:5" x14ac:dyDescent="0.3">
      <c r="A26" s="11" t="s">
        <v>16</v>
      </c>
      <c r="B26" t="s">
        <v>37</v>
      </c>
      <c r="C26" t="s">
        <v>18</v>
      </c>
      <c r="D26" t="s">
        <v>19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A75ED-2BD7-4CA6-ABA0-756D837D43F6}">
  <sheetPr>
    <tabColor rgb="FF00B0F0"/>
  </sheetPr>
  <dimension ref="A1:N109"/>
  <sheetViews>
    <sheetView workbookViewId="0"/>
    <sheetView workbookViewId="1"/>
  </sheetViews>
  <sheetFormatPr defaultRowHeight="14.4" x14ac:dyDescent="0.3"/>
  <cols>
    <col min="1" max="1" width="9.6640625" bestFit="1" customWidth="1"/>
    <col min="2" max="2" width="5" bestFit="1" customWidth="1"/>
    <col min="3" max="3" width="8.6640625" bestFit="1" customWidth="1"/>
  </cols>
  <sheetData>
    <row r="1" spans="1:4" x14ac:dyDescent="0.3">
      <c r="A1" s="10" t="s">
        <v>32</v>
      </c>
      <c r="B1" s="10" t="s">
        <v>6</v>
      </c>
      <c r="C1" s="10" t="s">
        <v>7</v>
      </c>
      <c r="D1" s="10" t="s">
        <v>13</v>
      </c>
    </row>
    <row r="2" spans="1:4" x14ac:dyDescent="0.3">
      <c r="A2" t="s">
        <v>20</v>
      </c>
      <c r="B2">
        <v>2011</v>
      </c>
      <c r="C2" t="s">
        <v>1</v>
      </c>
      <c r="D2" cm="1">
        <f t="array" ref="D2">_xlfn._xlws.FILTER(_xlfn._xlws.FILTER('Constant_Electricity prices'!$B$2:$J$5,'Constant_Electricity prices'!$B$1:$J$1=Prices!$B2),'Constant_Electricity prices'!$A$2:$A$5=Prices!$C2)</f>
        <v>7.5999999999999998E-2</v>
      </c>
    </row>
    <row r="3" spans="1:4" x14ac:dyDescent="0.3">
      <c r="A3" t="s">
        <v>20</v>
      </c>
      <c r="B3">
        <v>2011</v>
      </c>
      <c r="C3" t="s">
        <v>2</v>
      </c>
      <c r="D3" cm="1">
        <f t="array" ref="D3">_xlfn._xlws.FILTER(_xlfn._xlws.FILTER('Constant_Electricity prices'!$B$2:$J$5,'Constant_Electricity prices'!$B$1:$J$1=Prices!$B3),'Constant_Electricity prices'!$A$2:$A$5=Prices!$C3)</f>
        <v>0.217</v>
      </c>
    </row>
    <row r="4" spans="1:4" x14ac:dyDescent="0.3">
      <c r="A4" t="s">
        <v>20</v>
      </c>
      <c r="B4">
        <v>2011</v>
      </c>
      <c r="C4" t="s">
        <v>3</v>
      </c>
      <c r="D4" cm="1">
        <f t="array" ref="D4">_xlfn._xlws.FILTER(_xlfn._xlws.FILTER('Constant_Electricity prices'!$B$2:$J$5,'Constant_Electricity prices'!$B$1:$J$1=Prices!$B4),'Constant_Electricity prices'!$A$2:$A$5=Prices!$C4)</f>
        <v>8.5000000000000006E-2</v>
      </c>
    </row>
    <row r="5" spans="1:4" x14ac:dyDescent="0.3">
      <c r="A5" t="s">
        <v>20</v>
      </c>
      <c r="B5">
        <v>2011</v>
      </c>
      <c r="C5" t="s">
        <v>4</v>
      </c>
      <c r="D5" cm="1">
        <f t="array" ref="D5">_xlfn._xlws.FILTER(_xlfn._xlws.FILTER('Constant_Electricity prices'!$B$2:$J$5,'Constant_Electricity prices'!$B$1:$J$1=Prices!$B5),'Constant_Electricity prices'!$A$2:$A$5=Prices!$C5)</f>
        <v>0.11799999999999999</v>
      </c>
    </row>
    <row r="6" spans="1:4" x14ac:dyDescent="0.3">
      <c r="A6" t="s">
        <v>20</v>
      </c>
      <c r="B6">
        <v>2012</v>
      </c>
      <c r="C6" t="s">
        <v>1</v>
      </c>
      <c r="D6" cm="1">
        <f t="array" ref="D6">_xlfn._xlws.FILTER(_xlfn._xlws.FILTER('Constant_Electricity prices'!$B$2:$J$5,'Constant_Electricity prices'!$B$1:$J$1=Prices!$B6),'Constant_Electricity prices'!$A$2:$A$5=Prices!$C6)</f>
        <v>7.5999999999999998E-2</v>
      </c>
    </row>
    <row r="7" spans="1:4" x14ac:dyDescent="0.3">
      <c r="A7" t="s">
        <v>20</v>
      </c>
      <c r="B7">
        <v>2012</v>
      </c>
      <c r="C7" t="s">
        <v>2</v>
      </c>
      <c r="D7" cm="1">
        <f t="array" ref="D7">_xlfn._xlws.FILTER(_xlfn._xlws.FILTER('Constant_Electricity prices'!$B$2:$J$5,'Constant_Electricity prices'!$B$1:$J$1=Prices!$B7),'Constant_Electricity prices'!$A$2:$A$5=Prices!$C7)</f>
        <v>0.221</v>
      </c>
    </row>
    <row r="8" spans="1:4" x14ac:dyDescent="0.3">
      <c r="A8" t="s">
        <v>20</v>
      </c>
      <c r="B8">
        <v>2012</v>
      </c>
      <c r="C8" t="s">
        <v>3</v>
      </c>
      <c r="D8" cm="1">
        <f t="array" ref="D8">_xlfn._xlws.FILTER(_xlfn._xlws.FILTER('Constant_Electricity prices'!$B$2:$J$5,'Constant_Electricity prices'!$B$1:$J$1=Prices!$B8),'Constant_Electricity prices'!$A$2:$A$5=Prices!$C8)</f>
        <v>8.5999999999999993E-2</v>
      </c>
    </row>
    <row r="9" spans="1:4" x14ac:dyDescent="0.3">
      <c r="A9" t="s">
        <v>20</v>
      </c>
      <c r="B9">
        <v>2012</v>
      </c>
      <c r="C9" t="s">
        <v>4</v>
      </c>
      <c r="D9" cm="1">
        <f t="array" ref="D9">_xlfn._xlws.FILTER(_xlfn._xlws.FILTER('Constant_Electricity prices'!$B$2:$J$5,'Constant_Electricity prices'!$B$1:$J$1=Prices!$B9),'Constant_Electricity prices'!$A$2:$A$5=Prices!$C9)</f>
        <v>0.12</v>
      </c>
    </row>
    <row r="10" spans="1:4" x14ac:dyDescent="0.3">
      <c r="A10" t="s">
        <v>20</v>
      </c>
      <c r="B10">
        <v>2013</v>
      </c>
      <c r="C10" t="s">
        <v>1</v>
      </c>
      <c r="D10" cm="1">
        <f t="array" ref="D10">_xlfn._xlws.FILTER(_xlfn._xlws.FILTER('Constant_Electricity prices'!$B$2:$J$5,'Constant_Electricity prices'!$B$1:$J$1=Prices!$B10),'Constant_Electricity prices'!$A$2:$A$5=Prices!$C10)</f>
        <v>7.4999999999999997E-2</v>
      </c>
    </row>
    <row r="11" spans="1:4" x14ac:dyDescent="0.3">
      <c r="A11" t="s">
        <v>20</v>
      </c>
      <c r="B11">
        <v>2013</v>
      </c>
      <c r="C11" t="s">
        <v>2</v>
      </c>
      <c r="D11" cm="1">
        <f t="array" ref="D11">_xlfn._xlws.FILTER(_xlfn._xlws.FILTER('Constant_Electricity prices'!$B$2:$J$5,'Constant_Electricity prices'!$B$1:$J$1=Prices!$B11),'Constant_Electricity prices'!$A$2:$A$5=Prices!$C11)</f>
        <v>0.221</v>
      </c>
    </row>
    <row r="12" spans="1:4" x14ac:dyDescent="0.3">
      <c r="A12" t="s">
        <v>20</v>
      </c>
      <c r="B12">
        <v>2013</v>
      </c>
      <c r="C12" t="s">
        <v>3</v>
      </c>
      <c r="D12" cm="1">
        <f t="array" ref="D12">_xlfn._xlws.FILTER(_xlfn._xlws.FILTER('Constant_Electricity prices'!$B$2:$J$5,'Constant_Electricity prices'!$B$1:$J$1=Prices!$B12),'Constant_Electricity prices'!$A$2:$A$5=Prices!$C12)</f>
        <v>8.5999999999999993E-2</v>
      </c>
    </row>
    <row r="13" spans="1:4" x14ac:dyDescent="0.3">
      <c r="A13" t="s">
        <v>20</v>
      </c>
      <c r="B13">
        <v>2013</v>
      </c>
      <c r="C13" t="s">
        <v>4</v>
      </c>
      <c r="D13" cm="1">
        <f t="array" ref="D13">_xlfn._xlws.FILTER(_xlfn._xlws.FILTER('Constant_Electricity prices'!$B$2:$J$5,'Constant_Electricity prices'!$B$1:$J$1=Prices!$B13),'Constant_Electricity prices'!$A$2:$A$5=Prices!$C13)</f>
        <v>0.121</v>
      </c>
    </row>
    <row r="14" spans="1:4" x14ac:dyDescent="0.3">
      <c r="A14" t="s">
        <v>20</v>
      </c>
      <c r="B14">
        <v>2014</v>
      </c>
      <c r="C14" t="s">
        <v>1</v>
      </c>
      <c r="D14" cm="1">
        <f t="array" ref="D14">_xlfn._xlws.FILTER(_xlfn._xlws.FILTER('Constant_Electricity prices'!$B$2:$J$5,'Constant_Electricity prices'!$B$1:$J$1=Prices!$B14),'Constant_Electricity prices'!$A$2:$A$5=Prices!$C14)</f>
        <v>7.2999999999999995E-2</v>
      </c>
    </row>
    <row r="15" spans="1:4" x14ac:dyDescent="0.3">
      <c r="A15" t="s">
        <v>20</v>
      </c>
      <c r="B15">
        <v>2014</v>
      </c>
      <c r="C15" t="s">
        <v>2</v>
      </c>
      <c r="D15" cm="1">
        <f t="array" ref="D15">_xlfn._xlws.FILTER(_xlfn._xlws.FILTER('Constant_Electricity prices'!$B$2:$J$5,'Constant_Electricity prices'!$B$1:$J$1=Prices!$B15),'Constant_Electricity prices'!$A$2:$A$5=Prices!$C15)</f>
        <v>0.222</v>
      </c>
    </row>
    <row r="16" spans="1:4" x14ac:dyDescent="0.3">
      <c r="A16" t="s">
        <v>20</v>
      </c>
      <c r="B16">
        <v>2014</v>
      </c>
      <c r="C16" t="s">
        <v>3</v>
      </c>
      <c r="D16" cm="1">
        <f t="array" ref="D16">_xlfn._xlws.FILTER(_xlfn._xlws.FILTER('Constant_Electricity prices'!$B$2:$J$5,'Constant_Electricity prices'!$B$1:$J$1=Prices!$B16),'Constant_Electricity prices'!$A$2:$A$5=Prices!$C16)</f>
        <v>8.5999999999999993E-2</v>
      </c>
    </row>
    <row r="17" spans="1:14" x14ac:dyDescent="0.3">
      <c r="A17" t="s">
        <v>20</v>
      </c>
      <c r="B17">
        <v>2014</v>
      </c>
      <c r="C17" t="s">
        <v>4</v>
      </c>
      <c r="D17" cm="1">
        <f t="array" ref="D17">_xlfn._xlws.FILTER(_xlfn._xlws.FILTER('Constant_Electricity prices'!$B$2:$J$5,'Constant_Electricity prices'!$B$1:$J$1=Prices!$B17),'Constant_Electricity prices'!$A$2:$A$5=Prices!$C17)</f>
        <v>0.122</v>
      </c>
      <c r="N17" t="s">
        <v>33</v>
      </c>
    </row>
    <row r="18" spans="1:14" x14ac:dyDescent="0.3">
      <c r="A18" t="s">
        <v>20</v>
      </c>
      <c r="B18">
        <v>2015</v>
      </c>
      <c r="C18" t="s">
        <v>1</v>
      </c>
      <c r="D18" cm="1">
        <f t="array" ref="D18">_xlfn._xlws.FILTER(_xlfn._xlws.FILTER('Constant_Electricity prices'!$B$2:$J$5,'Constant_Electricity prices'!$B$1:$J$1=Prices!$B18),'Constant_Electricity prices'!$A$2:$A$5=Prices!$C18)</f>
        <v>7.1999999999999995E-2</v>
      </c>
      <c r="N18" t="s">
        <v>34</v>
      </c>
    </row>
    <row r="19" spans="1:14" x14ac:dyDescent="0.3">
      <c r="A19" t="s">
        <v>20</v>
      </c>
      <c r="B19">
        <v>2015</v>
      </c>
      <c r="C19" t="s">
        <v>2</v>
      </c>
      <c r="D19" cm="1">
        <f t="array" ref="D19">_xlfn._xlws.FILTER(_xlfn._xlws.FILTER('Constant_Electricity prices'!$B$2:$J$5,'Constant_Electricity prices'!$B$1:$J$1=Prices!$B19),'Constant_Electricity prices'!$A$2:$A$5=Prices!$C19)</f>
        <v>0.221</v>
      </c>
    </row>
    <row r="20" spans="1:14" x14ac:dyDescent="0.3">
      <c r="A20" t="s">
        <v>20</v>
      </c>
      <c r="B20">
        <v>2015</v>
      </c>
      <c r="C20" t="s">
        <v>3</v>
      </c>
      <c r="D20" cm="1">
        <f t="array" ref="D20">_xlfn._xlws.FILTER(_xlfn._xlws.FILTER('Constant_Electricity prices'!$B$2:$J$5,'Constant_Electricity prices'!$B$1:$J$1=Prices!$B20),'Constant_Electricity prices'!$A$2:$A$5=Prices!$C20)</f>
        <v>8.5999999999999993E-2</v>
      </c>
    </row>
    <row r="21" spans="1:14" x14ac:dyDescent="0.3">
      <c r="A21" t="s">
        <v>20</v>
      </c>
      <c r="B21">
        <v>2015</v>
      </c>
      <c r="C21" t="s">
        <v>4</v>
      </c>
      <c r="D21" cm="1">
        <f t="array" ref="D21">_xlfn._xlws.FILTER(_xlfn._xlws.FILTER('Constant_Electricity prices'!$B$2:$J$5,'Constant_Electricity prices'!$B$1:$J$1=Prices!$B21),'Constant_Electricity prices'!$A$2:$A$5=Prices!$C21)</f>
        <v>0.122</v>
      </c>
    </row>
    <row r="22" spans="1:14" x14ac:dyDescent="0.3">
      <c r="A22" t="s">
        <v>20</v>
      </c>
      <c r="B22">
        <v>2016</v>
      </c>
      <c r="C22" t="s">
        <v>1</v>
      </c>
      <c r="D22" cm="1">
        <f t="array" ref="D22">_xlfn._xlws.FILTER(_xlfn._xlws.FILTER('Constant_Electricity prices'!$B$2:$J$5,'Constant_Electricity prices'!$B$1:$J$1=Prices!$B22),'Constant_Electricity prices'!$A$2:$A$5=Prices!$C22)</f>
        <v>7.0000000000000007E-2</v>
      </c>
    </row>
    <row r="23" spans="1:14" x14ac:dyDescent="0.3">
      <c r="A23" t="s">
        <v>20</v>
      </c>
      <c r="B23">
        <v>2016</v>
      </c>
      <c r="C23" t="s">
        <v>2</v>
      </c>
      <c r="D23" cm="1">
        <f t="array" ref="D23">_xlfn._xlws.FILTER(_xlfn._xlws.FILTER('Constant_Electricity prices'!$B$2:$J$5,'Constant_Electricity prices'!$B$1:$J$1=Prices!$B23),'Constant_Electricity prices'!$A$2:$A$5=Prices!$C23)</f>
        <v>0.22</v>
      </c>
    </row>
    <row r="24" spans="1:14" x14ac:dyDescent="0.3">
      <c r="A24" t="s">
        <v>20</v>
      </c>
      <c r="B24">
        <v>2016</v>
      </c>
      <c r="C24" t="s">
        <v>3</v>
      </c>
      <c r="D24" cm="1">
        <f t="array" ref="D24">_xlfn._xlws.FILTER(_xlfn._xlws.FILTER('Constant_Electricity prices'!$B$2:$J$5,'Constant_Electricity prices'!$B$1:$J$1=Prices!$B24),'Constant_Electricity prices'!$A$2:$A$5=Prices!$C24)</f>
        <v>8.6999999999999994E-2</v>
      </c>
    </row>
    <row r="25" spans="1:14" x14ac:dyDescent="0.3">
      <c r="A25" t="s">
        <v>20</v>
      </c>
      <c r="B25">
        <v>2016</v>
      </c>
      <c r="C25" t="s">
        <v>4</v>
      </c>
      <c r="D25" cm="1">
        <f t="array" ref="D25">_xlfn._xlws.FILTER(_xlfn._xlws.FILTER('Constant_Electricity prices'!$B$2:$J$5,'Constant_Electricity prices'!$B$1:$J$1=Prices!$B25),'Constant_Electricity prices'!$A$2:$A$5=Prices!$C25)</f>
        <v>0.123</v>
      </c>
    </row>
    <row r="26" spans="1:14" x14ac:dyDescent="0.3">
      <c r="A26" t="s">
        <v>20</v>
      </c>
      <c r="B26">
        <v>2017</v>
      </c>
      <c r="C26" t="s">
        <v>1</v>
      </c>
      <c r="D26" cm="1">
        <f t="array" ref="D26">_xlfn._xlws.FILTER(_xlfn._xlws.FILTER('Constant_Electricity prices'!$B$2:$J$5,'Constant_Electricity prices'!$B$1:$J$1=Prices!$B26),'Constant_Electricity prices'!$A$2:$A$5=Prices!$C26)</f>
        <v>6.7000000000000004E-2</v>
      </c>
    </row>
    <row r="27" spans="1:14" x14ac:dyDescent="0.3">
      <c r="A27" t="s">
        <v>20</v>
      </c>
      <c r="B27">
        <v>2017</v>
      </c>
      <c r="C27" t="s">
        <v>2</v>
      </c>
      <c r="D27" cm="1">
        <f t="array" ref="D27">_xlfn._xlws.FILTER(_xlfn._xlws.FILTER('Constant_Electricity prices'!$B$2:$J$5,'Constant_Electricity prices'!$B$1:$J$1=Prices!$B27),'Constant_Electricity prices'!$A$2:$A$5=Prices!$C27)</f>
        <v>0.221</v>
      </c>
    </row>
    <row r="28" spans="1:14" x14ac:dyDescent="0.3">
      <c r="A28" t="s">
        <v>20</v>
      </c>
      <c r="B28">
        <v>2017</v>
      </c>
      <c r="C28" t="s">
        <v>3</v>
      </c>
      <c r="D28" cm="1">
        <f t="array" ref="D28">_xlfn._xlws.FILTER(_xlfn._xlws.FILTER('Constant_Electricity prices'!$B$2:$J$5,'Constant_Electricity prices'!$B$1:$J$1=Prices!$B28),'Constant_Electricity prices'!$A$2:$A$5=Prices!$C28)</f>
        <v>8.7999999999999995E-2</v>
      </c>
    </row>
    <row r="29" spans="1:14" x14ac:dyDescent="0.3">
      <c r="A29" t="s">
        <v>20</v>
      </c>
      <c r="B29">
        <v>2017</v>
      </c>
      <c r="C29" t="s">
        <v>4</v>
      </c>
      <c r="D29" cm="1">
        <f t="array" ref="D29">_xlfn._xlws.FILTER(_xlfn._xlws.FILTER('Constant_Electricity prices'!$B$2:$J$5,'Constant_Electricity prices'!$B$1:$J$1=Prices!$B29),'Constant_Electricity prices'!$A$2:$A$5=Prices!$C29)</f>
        <v>0.123</v>
      </c>
    </row>
    <row r="30" spans="1:14" x14ac:dyDescent="0.3">
      <c r="A30" t="s">
        <v>20</v>
      </c>
      <c r="B30">
        <v>2018</v>
      </c>
      <c r="C30" t="s">
        <v>1</v>
      </c>
      <c r="D30" cm="1">
        <f t="array" ref="D30">_xlfn._xlws.FILTER(_xlfn._xlws.FILTER('Constant_Electricity prices'!$B$2:$J$5,'Constant_Electricity prices'!$B$1:$J$1=Prices!$B30),'Constant_Electricity prices'!$A$2:$A$5=Prices!$C30)</f>
        <v>6.4000000000000001E-2</v>
      </c>
    </row>
    <row r="31" spans="1:14" x14ac:dyDescent="0.3">
      <c r="A31" t="s">
        <v>20</v>
      </c>
      <c r="B31">
        <v>2018</v>
      </c>
      <c r="C31" t="s">
        <v>2</v>
      </c>
      <c r="D31" cm="1">
        <f t="array" ref="D31">_xlfn._xlws.FILTER(_xlfn._xlws.FILTER('Constant_Electricity prices'!$B$2:$J$5,'Constant_Electricity prices'!$B$1:$J$1=Prices!$B31),'Constant_Electricity prices'!$A$2:$A$5=Prices!$C31)</f>
        <v>0.223</v>
      </c>
    </row>
    <row r="32" spans="1:14" x14ac:dyDescent="0.3">
      <c r="A32" t="s">
        <v>20</v>
      </c>
      <c r="B32">
        <v>2018</v>
      </c>
      <c r="C32" t="s">
        <v>3</v>
      </c>
      <c r="D32" cm="1">
        <f t="array" ref="D32">_xlfn._xlws.FILTER(_xlfn._xlws.FILTER('Constant_Electricity prices'!$B$2:$J$5,'Constant_Electricity prices'!$B$1:$J$1=Prices!$B32),'Constant_Electricity prices'!$A$2:$A$5=Prices!$C32)</f>
        <v>8.8999999999999996E-2</v>
      </c>
    </row>
    <row r="33" spans="1:4" x14ac:dyDescent="0.3">
      <c r="A33" t="s">
        <v>20</v>
      </c>
      <c r="B33">
        <v>2018</v>
      </c>
      <c r="C33" t="s">
        <v>4</v>
      </c>
      <c r="D33" cm="1">
        <f t="array" ref="D33">_xlfn._xlws.FILTER(_xlfn._xlws.FILTER('Constant_Electricity prices'!$B$2:$J$5,'Constant_Electricity prices'!$B$1:$J$1=Prices!$B33),'Constant_Electricity prices'!$A$2:$A$5=Prices!$C33)</f>
        <v>0.124</v>
      </c>
    </row>
    <row r="34" spans="1:4" x14ac:dyDescent="0.3">
      <c r="A34" t="s">
        <v>20</v>
      </c>
      <c r="B34">
        <v>2019</v>
      </c>
      <c r="C34" t="s">
        <v>1</v>
      </c>
      <c r="D34" cm="1">
        <f t="array" ref="D34">_xlfn._xlws.FILTER(_xlfn._xlws.FILTER('Constant_Electricity prices'!$B$2:$J$5,'Constant_Electricity prices'!$B$1:$J$1=Prices!$B34),'Constant_Electricity prices'!$A$2:$A$5=Prices!$C34)</f>
        <v>6.2E-2</v>
      </c>
    </row>
    <row r="35" spans="1:4" x14ac:dyDescent="0.3">
      <c r="A35" t="s">
        <v>20</v>
      </c>
      <c r="B35">
        <v>2019</v>
      </c>
      <c r="C35" t="s">
        <v>2</v>
      </c>
      <c r="D35" cm="1">
        <f t="array" ref="D35">_xlfn._xlws.FILTER(_xlfn._xlws.FILTER('Constant_Electricity prices'!$B$2:$J$5,'Constant_Electricity prices'!$B$1:$J$1=Prices!$B35),'Constant_Electricity prices'!$A$2:$A$5=Prices!$C35)</f>
        <v>0.22500000000000001</v>
      </c>
    </row>
    <row r="36" spans="1:4" x14ac:dyDescent="0.3">
      <c r="A36" t="s">
        <v>20</v>
      </c>
      <c r="B36">
        <v>2019</v>
      </c>
      <c r="C36" t="s">
        <v>3</v>
      </c>
      <c r="D36" cm="1">
        <f t="array" ref="D36">_xlfn._xlws.FILTER(_xlfn._xlws.FILTER('Constant_Electricity prices'!$B$2:$J$5,'Constant_Electricity prices'!$B$1:$J$1=Prices!$B36),'Constant_Electricity prices'!$A$2:$A$5=Prices!$C36)</f>
        <v>9.0999999999999998E-2</v>
      </c>
    </row>
    <row r="37" spans="1:4" x14ac:dyDescent="0.3">
      <c r="A37" t="s">
        <v>20</v>
      </c>
      <c r="B37">
        <v>2019</v>
      </c>
      <c r="C37" t="s">
        <v>4</v>
      </c>
      <c r="D37" cm="1">
        <f t="array" ref="D37">_xlfn._xlws.FILTER(_xlfn._xlws.FILTER('Constant_Electricity prices'!$B$2:$J$5,'Constant_Electricity prices'!$B$1:$J$1=Prices!$B37),'Constant_Electricity prices'!$A$2:$A$5=Prices!$C37)</f>
        <v>0.125</v>
      </c>
    </row>
    <row r="38" spans="1:4" x14ac:dyDescent="0.3">
      <c r="A38" t="s">
        <v>33</v>
      </c>
      <c r="B38">
        <v>2011</v>
      </c>
      <c r="C38" t="s">
        <v>1</v>
      </c>
      <c r="D38" s="12" cm="1">
        <f t="array" ref="D38">_xlfn._xlws.FILTER(_xlfn._xlws.FILTER('IEA_Electricity prices'!$B$2:$J$5,'IEA_Electricity prices'!$B$1:$J$1=Prices!$B38),'IEA_Electricity prices'!$A$2:$A$5=Prices!$C38)</f>
        <v>0.1098278823170873</v>
      </c>
    </row>
    <row r="39" spans="1:4" x14ac:dyDescent="0.3">
      <c r="A39" t="s">
        <v>33</v>
      </c>
      <c r="B39">
        <v>2011</v>
      </c>
      <c r="C39" t="s">
        <v>2</v>
      </c>
      <c r="D39" s="12" cm="1">
        <f t="array" ref="D39">_xlfn._xlws.FILTER(_xlfn._xlws.FILTER('IEA_Electricity prices'!$B$2:$J$5,'IEA_Electricity prices'!$B$1:$J$1=Prices!$B39),'IEA_Electricity prices'!$A$2:$A$5=Prices!$C39)</f>
        <v>8.4676026180754607E-2</v>
      </c>
    </row>
    <row r="40" spans="1:4" x14ac:dyDescent="0.3">
      <c r="A40" t="s">
        <v>33</v>
      </c>
      <c r="B40">
        <v>2011</v>
      </c>
      <c r="C40" t="s">
        <v>3</v>
      </c>
      <c r="D40" s="12" cm="1">
        <f t="array" ref="D40">_xlfn._xlws.FILTER(_xlfn._xlws.FILTER('IEA_Electricity prices'!$B$2:$J$5,'IEA_Electricity prices'!$B$1:$J$1=Prices!$B40),'IEA_Electricity prices'!$A$2:$A$5=Prices!$C40)</f>
        <v>4.4452765551837449E-2</v>
      </c>
    </row>
    <row r="41" spans="1:4" x14ac:dyDescent="0.3">
      <c r="A41" t="s">
        <v>33</v>
      </c>
      <c r="B41">
        <v>2011</v>
      </c>
      <c r="C41" t="s">
        <v>4</v>
      </c>
      <c r="D41" s="12" cm="1">
        <f t="array" ref="D41">_xlfn._xlws.FILTER(_xlfn._xlws.FILTER('IEA_Electricity prices'!$B$2:$J$5,'IEA_Electricity prices'!$B$1:$J$1=Prices!$B41),'IEA_Electricity prices'!$A$2:$A$5=Prices!$C41)</f>
        <v>6.5997997628198524E-2</v>
      </c>
    </row>
    <row r="42" spans="1:4" x14ac:dyDescent="0.3">
      <c r="A42" t="s">
        <v>33</v>
      </c>
      <c r="B42">
        <v>2012</v>
      </c>
      <c r="C42" t="s">
        <v>1</v>
      </c>
      <c r="D42" s="12" cm="1">
        <f t="array" ref="D42">_xlfn._xlws.FILTER(_xlfn._xlws.FILTER('IEA_Electricity prices'!$B$2:$J$5,'IEA_Electricity prices'!$B$1:$J$1=Prices!$B42),'IEA_Electricity prices'!$A$2:$A$5=Prices!$C42)</f>
        <v>0.10683414041775249</v>
      </c>
    </row>
    <row r="43" spans="1:4" x14ac:dyDescent="0.3">
      <c r="A43" t="s">
        <v>33</v>
      </c>
      <c r="B43">
        <v>2012</v>
      </c>
      <c r="C43" t="s">
        <v>2</v>
      </c>
      <c r="D43" s="12" cm="1">
        <f t="array" ref="D43">_xlfn._xlws.FILTER(_xlfn._xlws.FILTER('IEA_Electricity prices'!$B$2:$J$5,'IEA_Electricity prices'!$B$1:$J$1=Prices!$B43),'IEA_Electricity prices'!$A$2:$A$5=Prices!$C43)</f>
        <v>8.4842909794603669E-2</v>
      </c>
    </row>
    <row r="44" spans="1:4" x14ac:dyDescent="0.3">
      <c r="A44" t="s">
        <v>33</v>
      </c>
      <c r="B44">
        <v>2012</v>
      </c>
      <c r="C44" t="s">
        <v>3</v>
      </c>
      <c r="D44" s="12" cm="1">
        <f t="array" ref="D44">_xlfn._xlws.FILTER(_xlfn._xlws.FILTER('IEA_Electricity prices'!$B$2:$J$5,'IEA_Electricity prices'!$B$1:$J$1=Prices!$B44),'IEA_Electricity prices'!$A$2:$A$5=Prices!$C44)</f>
        <v>5.0968248025526151E-2</v>
      </c>
    </row>
    <row r="45" spans="1:4" x14ac:dyDescent="0.3">
      <c r="A45" t="s">
        <v>33</v>
      </c>
      <c r="B45">
        <v>2012</v>
      </c>
      <c r="C45" t="s">
        <v>4</v>
      </c>
      <c r="D45" s="12" cm="1">
        <f t="array" ref="D45">_xlfn._xlws.FILTER(_xlfn._xlws.FILTER('IEA_Electricity prices'!$B$2:$J$5,'IEA_Electricity prices'!$B$1:$J$1=Prices!$B45),'IEA_Electricity prices'!$A$2:$A$5=Prices!$C45)</f>
        <v>6.9021906740956068E-2</v>
      </c>
    </row>
    <row r="46" spans="1:4" x14ac:dyDescent="0.3">
      <c r="A46" t="s">
        <v>33</v>
      </c>
      <c r="B46">
        <v>2013</v>
      </c>
      <c r="C46" t="s">
        <v>1</v>
      </c>
      <c r="D46" s="12" cm="1">
        <f t="array" ref="D46">_xlfn._xlws.FILTER(_xlfn._xlws.FILTER('IEA_Electricity prices'!$B$2:$J$5,'IEA_Electricity prices'!$B$1:$J$1=Prices!$B46),'IEA_Electricity prices'!$A$2:$A$5=Prices!$C46)</f>
        <v>0.10509518175944001</v>
      </c>
    </row>
    <row r="47" spans="1:4" x14ac:dyDescent="0.3">
      <c r="A47" t="s">
        <v>33</v>
      </c>
      <c r="B47">
        <v>2013</v>
      </c>
      <c r="C47" t="s">
        <v>2</v>
      </c>
      <c r="D47" s="12" cm="1">
        <f t="array" ref="D47">_xlfn._xlws.FILTER(_xlfn._xlws.FILTER('IEA_Electricity prices'!$B$2:$J$5,'IEA_Electricity prices'!$B$1:$J$1=Prices!$B47),'IEA_Electricity prices'!$A$2:$A$5=Prices!$C47)</f>
        <v>8.6154996791385496E-2</v>
      </c>
    </row>
    <row r="48" spans="1:4" x14ac:dyDescent="0.3">
      <c r="A48" t="s">
        <v>33</v>
      </c>
      <c r="B48">
        <v>2013</v>
      </c>
      <c r="C48" t="s">
        <v>3</v>
      </c>
      <c r="D48" s="12" cm="1">
        <f t="array" ref="D48">_xlfn._xlws.FILTER(_xlfn._xlws.FILTER('IEA_Electricity prices'!$B$2:$J$5,'IEA_Electricity prices'!$B$1:$J$1=Prices!$B48),'IEA_Electricity prices'!$A$2:$A$5=Prices!$C48)</f>
        <v>4.1652750387538677E-2</v>
      </c>
    </row>
    <row r="49" spans="1:4" x14ac:dyDescent="0.3">
      <c r="A49" t="s">
        <v>33</v>
      </c>
      <c r="B49">
        <v>2013</v>
      </c>
      <c r="C49" t="s">
        <v>4</v>
      </c>
      <c r="D49" s="12" cm="1">
        <f t="array" ref="D49">_xlfn._xlws.FILTER(_xlfn._xlws.FILTER('IEA_Electricity prices'!$B$2:$J$5,'IEA_Electricity prices'!$B$1:$J$1=Prices!$B49),'IEA_Electricity prices'!$A$2:$A$5=Prices!$C49)</f>
        <v>6.4232757314387504E-2</v>
      </c>
    </row>
    <row r="50" spans="1:4" x14ac:dyDescent="0.3">
      <c r="A50" t="s">
        <v>33</v>
      </c>
      <c r="B50">
        <v>2014</v>
      </c>
      <c r="C50" t="s">
        <v>1</v>
      </c>
      <c r="D50" s="12" cm="1">
        <f t="array" ref="D50">_xlfn._xlws.FILTER(_xlfn._xlws.FILTER('IEA_Electricity prices'!$B$2:$J$5,'IEA_Electricity prices'!$B$1:$J$1=Prices!$B50),'IEA_Electricity prices'!$A$2:$A$5=Prices!$C50)</f>
        <v>7.9252112693233581E-2</v>
      </c>
    </row>
    <row r="51" spans="1:4" x14ac:dyDescent="0.3">
      <c r="A51" t="s">
        <v>33</v>
      </c>
      <c r="B51">
        <v>2014</v>
      </c>
      <c r="C51" t="s">
        <v>2</v>
      </c>
      <c r="D51" s="12" cm="1">
        <f t="array" ref="D51">_xlfn._xlws.FILTER(_xlfn._xlws.FILTER('IEA_Electricity prices'!$B$2:$J$5,'IEA_Electricity prices'!$B$1:$J$1=Prices!$B51),'IEA_Electricity prices'!$A$2:$A$5=Prices!$C51)</f>
        <v>8.4952793495642456E-2</v>
      </c>
    </row>
    <row r="52" spans="1:4" x14ac:dyDescent="0.3">
      <c r="A52" t="s">
        <v>33</v>
      </c>
      <c r="B52">
        <v>2014</v>
      </c>
      <c r="C52" t="s">
        <v>3</v>
      </c>
      <c r="D52" s="12" cm="1">
        <f t="array" ref="D52">_xlfn._xlws.FILTER(_xlfn._xlws.FILTER('IEA_Electricity prices'!$B$2:$J$5,'IEA_Electricity prices'!$B$1:$J$1=Prices!$B52),'IEA_Electricity prices'!$A$2:$A$5=Prices!$C52)</f>
        <v>4.6094914193953548E-2</v>
      </c>
    </row>
    <row r="53" spans="1:4" x14ac:dyDescent="0.3">
      <c r="A53" t="s">
        <v>33</v>
      </c>
      <c r="B53">
        <v>2014</v>
      </c>
      <c r="C53" t="s">
        <v>4</v>
      </c>
      <c r="D53" s="12" cm="1">
        <f t="array" ref="D53">_xlfn._xlws.FILTER(_xlfn._xlws.FILTER('IEA_Electricity prices'!$B$2:$J$5,'IEA_Electricity prices'!$B$1:$J$1=Prices!$B53),'IEA_Electricity prices'!$A$2:$A$5=Prices!$C53)</f>
        <v>6.1780361289398081E-2</v>
      </c>
    </row>
    <row r="54" spans="1:4" x14ac:dyDescent="0.3">
      <c r="A54" t="s">
        <v>33</v>
      </c>
      <c r="B54">
        <v>2015</v>
      </c>
      <c r="C54" t="s">
        <v>1</v>
      </c>
      <c r="D54" s="12" cm="1">
        <f t="array" ref="D54">_xlfn._xlws.FILTER(_xlfn._xlws.FILTER('IEA_Electricity prices'!$B$2:$J$5,'IEA_Electricity prices'!$B$1:$J$1=Prices!$B54),'IEA_Electricity prices'!$A$2:$A$5=Prices!$C54)</f>
        <v>7.4185531408667515E-2</v>
      </c>
    </row>
    <row r="55" spans="1:4" x14ac:dyDescent="0.3">
      <c r="A55" t="s">
        <v>33</v>
      </c>
      <c r="B55">
        <v>2015</v>
      </c>
      <c r="C55" t="s">
        <v>2</v>
      </c>
      <c r="D55" s="12" cm="1">
        <f t="array" ref="D55">_xlfn._xlws.FILTER(_xlfn._xlws.FILTER('IEA_Electricity prices'!$B$2:$J$5,'IEA_Electricity prices'!$B$1:$J$1=Prices!$B55),'IEA_Electricity prices'!$A$2:$A$5=Prices!$C55)</f>
        <v>8.3643657313105385E-2</v>
      </c>
    </row>
    <row r="56" spans="1:4" x14ac:dyDescent="0.3">
      <c r="A56" t="s">
        <v>33</v>
      </c>
      <c r="B56">
        <v>2015</v>
      </c>
      <c r="C56" t="s">
        <v>3</v>
      </c>
      <c r="D56" s="12" cm="1">
        <f t="array" ref="D56">_xlfn._xlws.FILTER(_xlfn._xlws.FILTER('IEA_Electricity prices'!$B$2:$J$5,'IEA_Electricity prices'!$B$1:$J$1=Prices!$B56),'IEA_Electricity prices'!$A$2:$A$5=Prices!$C56)</f>
        <v>4.1756525177360379E-2</v>
      </c>
    </row>
    <row r="57" spans="1:4" x14ac:dyDescent="0.3">
      <c r="A57" t="s">
        <v>33</v>
      </c>
      <c r="B57">
        <v>2015</v>
      </c>
      <c r="C57" t="s">
        <v>4</v>
      </c>
      <c r="D57" s="12" cm="1">
        <f t="array" ref="D57">_xlfn._xlws.FILTER(_xlfn._xlws.FILTER('IEA_Electricity prices'!$B$2:$J$5,'IEA_Electricity prices'!$B$1:$J$1=Prices!$B57),'IEA_Electricity prices'!$A$2:$A$5=Prices!$C57)</f>
        <v>5.6164082928312292E-2</v>
      </c>
    </row>
    <row r="58" spans="1:4" x14ac:dyDescent="0.3">
      <c r="A58" t="s">
        <v>33</v>
      </c>
      <c r="B58">
        <v>2016</v>
      </c>
      <c r="C58" t="s">
        <v>1</v>
      </c>
      <c r="D58" s="12" cm="1">
        <f t="array" ref="D58">_xlfn._xlws.FILTER(_xlfn._xlws.FILTER('IEA_Electricity prices'!$B$2:$J$5,'IEA_Electricity prices'!$B$1:$J$1=Prices!$B58),'IEA_Electricity prices'!$A$2:$A$5=Prices!$C58)</f>
        <v>5.8209744090300428E-2</v>
      </c>
    </row>
    <row r="59" spans="1:4" x14ac:dyDescent="0.3">
      <c r="A59" t="s">
        <v>33</v>
      </c>
      <c r="B59">
        <v>2016</v>
      </c>
      <c r="C59" t="s">
        <v>2</v>
      </c>
      <c r="D59" s="12" cm="1">
        <f t="array" ref="D59">_xlfn._xlws.FILTER(_xlfn._xlws.FILTER('IEA_Electricity prices'!$B$2:$J$5,'IEA_Electricity prices'!$B$1:$J$1=Prices!$B59),'IEA_Electricity prices'!$A$2:$A$5=Prices!$C59)</f>
        <v>8.0577590696087456E-2</v>
      </c>
    </row>
    <row r="60" spans="1:4" x14ac:dyDescent="0.3">
      <c r="A60" t="s">
        <v>33</v>
      </c>
      <c r="B60">
        <v>2016</v>
      </c>
      <c r="C60" t="s">
        <v>3</v>
      </c>
      <c r="D60" s="12" cm="1">
        <f t="array" ref="D60">_xlfn._xlws.FILTER(_xlfn._xlws.FILTER('IEA_Electricity prices'!$B$2:$J$5,'IEA_Electricity prices'!$B$1:$J$1=Prices!$B60),'IEA_Electricity prices'!$A$2:$A$5=Prices!$C60)</f>
        <v>3.9111927642915628E-2</v>
      </c>
    </row>
    <row r="61" spans="1:4" x14ac:dyDescent="0.3">
      <c r="A61" t="s">
        <v>33</v>
      </c>
      <c r="B61">
        <v>2016</v>
      </c>
      <c r="C61" t="s">
        <v>4</v>
      </c>
      <c r="D61" s="12" cm="1">
        <f t="array" ref="D61">_xlfn._xlws.FILTER(_xlfn._xlws.FILTER('IEA_Electricity prices'!$B$2:$J$5,'IEA_Electricity prices'!$B$1:$J$1=Prices!$B61),'IEA_Electricity prices'!$A$2:$A$5=Prices!$C61)</f>
        <v>5.5640179411258733E-2</v>
      </c>
    </row>
    <row r="62" spans="1:4" x14ac:dyDescent="0.3">
      <c r="A62" t="s">
        <v>33</v>
      </c>
      <c r="B62">
        <v>2017</v>
      </c>
      <c r="C62" t="s">
        <v>1</v>
      </c>
      <c r="D62" s="12" cm="1">
        <f t="array" ref="D62">_xlfn._xlws.FILTER(_xlfn._xlws.FILTER('IEA_Electricity prices'!$B$2:$J$5,'IEA_Electricity prices'!$B$1:$J$1=Prices!$B62),'IEA_Electricity prices'!$A$2:$A$5=Prices!$C62)</f>
        <v>4.8120627502583023E-2</v>
      </c>
    </row>
    <row r="63" spans="1:4" x14ac:dyDescent="0.3">
      <c r="A63" t="s">
        <v>33</v>
      </c>
      <c r="B63">
        <v>2017</v>
      </c>
      <c r="C63" t="s">
        <v>2</v>
      </c>
      <c r="D63" s="12" cm="1">
        <f t="array" ref="D63">_xlfn._xlws.FILTER(_xlfn._xlws.FILTER('IEA_Electricity prices'!$B$2:$J$5,'IEA_Electricity prices'!$B$1:$J$1=Prices!$B63),'IEA_Electricity prices'!$A$2:$A$5=Prices!$C63)</f>
        <v>8.1119622989275678E-2</v>
      </c>
    </row>
    <row r="64" spans="1:4" x14ac:dyDescent="0.3">
      <c r="A64" t="s">
        <v>33</v>
      </c>
      <c r="B64">
        <v>2017</v>
      </c>
      <c r="C64" t="s">
        <v>3</v>
      </c>
      <c r="D64" s="12" cm="1">
        <f t="array" ref="D64">_xlfn._xlws.FILTER(_xlfn._xlws.FILTER('IEA_Electricity prices'!$B$2:$J$5,'IEA_Electricity prices'!$B$1:$J$1=Prices!$B64),'IEA_Electricity prices'!$A$2:$A$5=Prices!$C64)</f>
        <v>4.6676417645683477E-2</v>
      </c>
    </row>
    <row r="65" spans="1:4" x14ac:dyDescent="0.3">
      <c r="A65" t="s">
        <v>33</v>
      </c>
      <c r="B65">
        <v>2017</v>
      </c>
      <c r="C65" t="s">
        <v>4</v>
      </c>
      <c r="D65" s="12" cm="1">
        <f t="array" ref="D65">_xlfn._xlws.FILTER(_xlfn._xlws.FILTER('IEA_Electricity prices'!$B$2:$J$5,'IEA_Electricity prices'!$B$1:$J$1=Prices!$B65),'IEA_Electricity prices'!$A$2:$A$5=Prices!$C65)</f>
        <v>5.8063208676388617E-2</v>
      </c>
    </row>
    <row r="66" spans="1:4" x14ac:dyDescent="0.3">
      <c r="A66" t="s">
        <v>33</v>
      </c>
      <c r="B66">
        <v>2018</v>
      </c>
      <c r="C66" t="s">
        <v>1</v>
      </c>
      <c r="D66" s="12" cm="1">
        <f t="array" ref="D66">_xlfn._xlws.FILTER(_xlfn._xlws.FILTER('IEA_Electricity prices'!$B$2:$J$5,'IEA_Electricity prices'!$B$1:$J$1=Prices!$B66),'IEA_Electricity prices'!$A$2:$A$5=Prices!$C66)</f>
        <v>6.8478209714373392E-2</v>
      </c>
    </row>
    <row r="67" spans="1:4" x14ac:dyDescent="0.3">
      <c r="A67" t="s">
        <v>33</v>
      </c>
      <c r="B67">
        <v>2018</v>
      </c>
      <c r="C67" t="s">
        <v>2</v>
      </c>
      <c r="D67" s="12" cm="1">
        <f t="array" ref="D67">_xlfn._xlws.FILTER(_xlfn._xlws.FILTER('IEA_Electricity prices'!$B$2:$J$5,'IEA_Electricity prices'!$B$1:$J$1=Prices!$B67),'IEA_Electricity prices'!$A$2:$A$5=Prices!$C67)</f>
        <v>8.6664788018828723E-2</v>
      </c>
    </row>
    <row r="68" spans="1:4" x14ac:dyDescent="0.3">
      <c r="A68" t="s">
        <v>33</v>
      </c>
      <c r="B68">
        <v>2018</v>
      </c>
      <c r="C68" t="s">
        <v>3</v>
      </c>
      <c r="D68" s="12" cm="1">
        <f t="array" ref="D68">_xlfn._xlws.FILTER(_xlfn._xlws.FILTER('IEA_Electricity prices'!$B$2:$J$5,'IEA_Electricity prices'!$B$1:$J$1=Prices!$B68),'IEA_Electricity prices'!$A$2:$A$5=Prices!$C68)</f>
        <v>4.7713332792566503E-2</v>
      </c>
    </row>
    <row r="69" spans="1:4" x14ac:dyDescent="0.3">
      <c r="A69" t="s">
        <v>33</v>
      </c>
      <c r="B69">
        <v>2018</v>
      </c>
      <c r="C69" t="s">
        <v>4</v>
      </c>
      <c r="D69" s="12" cm="1">
        <f t="array" ref="D69">_xlfn._xlws.FILTER(_xlfn._xlws.FILTER('IEA_Electricity prices'!$B$2:$J$5,'IEA_Electricity prices'!$B$1:$J$1=Prices!$B69),'IEA_Electricity prices'!$A$2:$A$5=Prices!$C69)</f>
        <v>6.0032979075207119E-2</v>
      </c>
    </row>
    <row r="70" spans="1:4" x14ac:dyDescent="0.3">
      <c r="A70" t="s">
        <v>33</v>
      </c>
      <c r="B70">
        <v>2019</v>
      </c>
      <c r="C70" t="s">
        <v>1</v>
      </c>
      <c r="D70" s="12" cm="1">
        <f t="array" ref="D70">_xlfn._xlws.FILTER(_xlfn._xlws.FILTER('IEA_Electricity prices'!$B$2:$J$5,'IEA_Electricity prices'!$B$1:$J$1=Prices!$B70),'IEA_Electricity prices'!$A$2:$A$5=Prices!$C70)</f>
        <v>5.5093022980555718E-2</v>
      </c>
    </row>
    <row r="71" spans="1:4" x14ac:dyDescent="0.3">
      <c r="A71" t="s">
        <v>33</v>
      </c>
      <c r="B71">
        <v>2019</v>
      </c>
      <c r="C71" t="s">
        <v>2</v>
      </c>
      <c r="D71" s="12" cm="1">
        <f t="array" ref="D71">_xlfn._xlws.FILTER(_xlfn._xlws.FILTER('IEA_Electricity prices'!$B$2:$J$5,'IEA_Electricity prices'!$B$1:$J$1=Prices!$B71),'IEA_Electricity prices'!$A$2:$A$5=Prices!$C71)</f>
        <v>8.9243628734461941E-2</v>
      </c>
    </row>
    <row r="72" spans="1:4" x14ac:dyDescent="0.3">
      <c r="A72" t="s">
        <v>33</v>
      </c>
      <c r="B72">
        <v>2019</v>
      </c>
      <c r="C72" t="s">
        <v>3</v>
      </c>
      <c r="D72" s="12" cm="1">
        <f t="array" ref="D72">_xlfn._xlws.FILTER(_xlfn._xlws.FILTER('IEA_Electricity prices'!$B$2:$J$5,'IEA_Electricity prices'!$B$1:$J$1=Prices!$B72),'IEA_Electricity prices'!$A$2:$A$5=Prices!$C72)</f>
        <v>4.6961532054155472E-2</v>
      </c>
    </row>
    <row r="73" spans="1:4" x14ac:dyDescent="0.3">
      <c r="A73" t="s">
        <v>33</v>
      </c>
      <c r="B73">
        <v>2019</v>
      </c>
      <c r="C73" t="s">
        <v>4</v>
      </c>
      <c r="D73" s="12" cm="1">
        <f t="array" ref="D73">_xlfn._xlws.FILTER(_xlfn._xlws.FILTER('IEA_Electricity prices'!$B$2:$J$5,'IEA_Electricity prices'!$B$1:$J$1=Prices!$B73),'IEA_Electricity prices'!$A$2:$A$5=Prices!$C73)</f>
        <v>6.1408596229388317E-2</v>
      </c>
    </row>
    <row r="74" spans="1:4" x14ac:dyDescent="0.3">
      <c r="A74" t="s">
        <v>34</v>
      </c>
      <c r="B74">
        <v>2011</v>
      </c>
      <c r="C74" t="s">
        <v>1</v>
      </c>
      <c r="D74" s="12" cm="1">
        <f t="array" ref="D74">_xlfn._xlws.FILTER(_xlfn._xlws.FILTER('EXIOHSUT_Electricity prices'!$B$2:$J$5,'EXIOHSUT_Electricity prices'!$B$1:$J$1=Prices!$B74),'EXIOHSUT_Electricity prices'!$A$2:$A$5=Prices!$C74)</f>
        <v>7.0536281954503732E-2</v>
      </c>
    </row>
    <row r="75" spans="1:4" x14ac:dyDescent="0.3">
      <c r="A75" t="s">
        <v>34</v>
      </c>
      <c r="B75">
        <v>2011</v>
      </c>
      <c r="C75" t="s">
        <v>2</v>
      </c>
      <c r="D75" s="12" cm="1">
        <f t="array" ref="D75">_xlfn._xlws.FILTER(_xlfn._xlws.FILTER('EXIOHSUT_Electricity prices'!$B$2:$J$5,'EXIOHSUT_Electricity prices'!$B$1:$J$1=Prices!$B75),'EXIOHSUT_Electricity prices'!$A$2:$A$5=Prices!$C75)</f>
        <v>8.7050026667435484E-2</v>
      </c>
    </row>
    <row r="76" spans="1:4" x14ac:dyDescent="0.3">
      <c r="A76" t="s">
        <v>34</v>
      </c>
      <c r="B76">
        <v>2011</v>
      </c>
      <c r="C76" t="s">
        <v>3</v>
      </c>
      <c r="D76" s="12" cm="1">
        <f t="array" ref="D76">_xlfn._xlws.FILTER(_xlfn._xlws.FILTER('EXIOHSUT_Electricity prices'!$B$2:$J$5,'EXIOHSUT_Electricity prices'!$B$1:$J$1=Prices!$B76),'EXIOHSUT_Electricity prices'!$A$2:$A$5=Prices!$C76)</f>
        <v>4.1303192313634343E-2</v>
      </c>
    </row>
    <row r="77" spans="1:4" x14ac:dyDescent="0.3">
      <c r="A77" t="s">
        <v>34</v>
      </c>
      <c r="B77">
        <v>2011</v>
      </c>
      <c r="C77" t="s">
        <v>4</v>
      </c>
      <c r="D77" s="12" cm="1">
        <f t="array" ref="D77">_xlfn._xlws.FILTER(_xlfn._xlws.FILTER('EXIOHSUT_Electricity prices'!$B$2:$J$5,'EXIOHSUT_Electricity prices'!$B$1:$J$1=Prices!$B77),'EXIOHSUT_Electricity prices'!$A$2:$A$5=Prices!$C77)</f>
        <v>5.7803139393470877E-2</v>
      </c>
    </row>
    <row r="78" spans="1:4" x14ac:dyDescent="0.3">
      <c r="A78" t="s">
        <v>34</v>
      </c>
      <c r="B78">
        <v>2012</v>
      </c>
      <c r="C78" t="s">
        <v>1</v>
      </c>
      <c r="D78" s="12" cm="1">
        <f t="array" ref="D78">_xlfn._xlws.FILTER(_xlfn._xlws.FILTER('EXIOHSUT_Electricity prices'!$B$2:$J$5,'EXIOHSUT_Electricity prices'!$B$1:$J$1=Prices!$B78),'EXIOHSUT_Electricity prices'!$A$2:$A$5=Prices!$C78)</f>
        <v>7.0536281954503732E-2</v>
      </c>
    </row>
    <row r="79" spans="1:4" x14ac:dyDescent="0.3">
      <c r="A79" t="s">
        <v>34</v>
      </c>
      <c r="B79">
        <v>2012</v>
      </c>
      <c r="C79" t="s">
        <v>2</v>
      </c>
      <c r="D79" s="12" cm="1">
        <f t="array" ref="D79">_xlfn._xlws.FILTER(_xlfn._xlws.FILTER('EXIOHSUT_Electricity prices'!$B$2:$J$5,'EXIOHSUT_Electricity prices'!$B$1:$J$1=Prices!$B79),'EXIOHSUT_Electricity prices'!$A$2:$A$5=Prices!$C79)</f>
        <v>8.7050026667435484E-2</v>
      </c>
    </row>
    <row r="80" spans="1:4" x14ac:dyDescent="0.3">
      <c r="A80" t="s">
        <v>34</v>
      </c>
      <c r="B80">
        <v>2012</v>
      </c>
      <c r="C80" t="s">
        <v>3</v>
      </c>
      <c r="D80" s="12" cm="1">
        <f t="array" ref="D80">_xlfn._xlws.FILTER(_xlfn._xlws.FILTER('EXIOHSUT_Electricity prices'!$B$2:$J$5,'EXIOHSUT_Electricity prices'!$B$1:$J$1=Prices!$B80),'EXIOHSUT_Electricity prices'!$A$2:$A$5=Prices!$C80)</f>
        <v>4.1303192313634343E-2</v>
      </c>
    </row>
    <row r="81" spans="1:4" x14ac:dyDescent="0.3">
      <c r="A81" t="s">
        <v>34</v>
      </c>
      <c r="B81">
        <v>2012</v>
      </c>
      <c r="C81" t="s">
        <v>4</v>
      </c>
      <c r="D81" s="12" cm="1">
        <f t="array" ref="D81">_xlfn._xlws.FILTER(_xlfn._xlws.FILTER('EXIOHSUT_Electricity prices'!$B$2:$J$5,'EXIOHSUT_Electricity prices'!$B$1:$J$1=Prices!$B81),'EXIOHSUT_Electricity prices'!$A$2:$A$5=Prices!$C81)</f>
        <v>5.7803139393470877E-2</v>
      </c>
    </row>
    <row r="82" spans="1:4" x14ac:dyDescent="0.3">
      <c r="A82" t="s">
        <v>34</v>
      </c>
      <c r="B82">
        <v>2013</v>
      </c>
      <c r="C82" t="s">
        <v>1</v>
      </c>
      <c r="D82" s="12" cm="1">
        <f t="array" ref="D82">_xlfn._xlws.FILTER(_xlfn._xlws.FILTER('EXIOHSUT_Electricity prices'!$B$2:$J$5,'EXIOHSUT_Electricity prices'!$B$1:$J$1=Prices!$B82),'EXIOHSUT_Electricity prices'!$A$2:$A$5=Prices!$C82)</f>
        <v>7.0536281954503732E-2</v>
      </c>
    </row>
    <row r="83" spans="1:4" x14ac:dyDescent="0.3">
      <c r="A83" t="s">
        <v>34</v>
      </c>
      <c r="B83">
        <v>2013</v>
      </c>
      <c r="C83" t="s">
        <v>2</v>
      </c>
      <c r="D83" s="12" cm="1">
        <f t="array" ref="D83">_xlfn._xlws.FILTER(_xlfn._xlws.FILTER('EXIOHSUT_Electricity prices'!$B$2:$J$5,'EXIOHSUT_Electricity prices'!$B$1:$J$1=Prices!$B83),'EXIOHSUT_Electricity prices'!$A$2:$A$5=Prices!$C83)</f>
        <v>8.7050026667435484E-2</v>
      </c>
    </row>
    <row r="84" spans="1:4" x14ac:dyDescent="0.3">
      <c r="A84" t="s">
        <v>34</v>
      </c>
      <c r="B84">
        <v>2013</v>
      </c>
      <c r="C84" t="s">
        <v>3</v>
      </c>
      <c r="D84" s="12" cm="1">
        <f t="array" ref="D84">_xlfn._xlws.FILTER(_xlfn._xlws.FILTER('EXIOHSUT_Electricity prices'!$B$2:$J$5,'EXIOHSUT_Electricity prices'!$B$1:$J$1=Prices!$B84),'EXIOHSUT_Electricity prices'!$A$2:$A$5=Prices!$C84)</f>
        <v>4.1303192313634343E-2</v>
      </c>
    </row>
    <row r="85" spans="1:4" x14ac:dyDescent="0.3">
      <c r="A85" t="s">
        <v>34</v>
      </c>
      <c r="B85">
        <v>2013</v>
      </c>
      <c r="C85" t="s">
        <v>4</v>
      </c>
      <c r="D85" s="12" cm="1">
        <f t="array" ref="D85">_xlfn._xlws.FILTER(_xlfn._xlws.FILTER('EXIOHSUT_Electricity prices'!$B$2:$J$5,'EXIOHSUT_Electricity prices'!$B$1:$J$1=Prices!$B85),'EXIOHSUT_Electricity prices'!$A$2:$A$5=Prices!$C85)</f>
        <v>5.7803139393470877E-2</v>
      </c>
    </row>
    <row r="86" spans="1:4" x14ac:dyDescent="0.3">
      <c r="A86" t="s">
        <v>34</v>
      </c>
      <c r="B86">
        <v>2014</v>
      </c>
      <c r="C86" t="s">
        <v>1</v>
      </c>
      <c r="D86" s="12" cm="1">
        <f t="array" ref="D86">_xlfn._xlws.FILTER(_xlfn._xlws.FILTER('EXIOHSUT_Electricity prices'!$B$2:$J$5,'EXIOHSUT_Electricity prices'!$B$1:$J$1=Prices!$B86),'EXIOHSUT_Electricity prices'!$A$2:$A$5=Prices!$C86)</f>
        <v>7.0536281954503732E-2</v>
      </c>
    </row>
    <row r="87" spans="1:4" x14ac:dyDescent="0.3">
      <c r="A87" t="s">
        <v>34</v>
      </c>
      <c r="B87">
        <v>2014</v>
      </c>
      <c r="C87" t="s">
        <v>2</v>
      </c>
      <c r="D87" s="12" cm="1">
        <f t="array" ref="D87">_xlfn._xlws.FILTER(_xlfn._xlws.FILTER('EXIOHSUT_Electricity prices'!$B$2:$J$5,'EXIOHSUT_Electricity prices'!$B$1:$J$1=Prices!$B87),'EXIOHSUT_Electricity prices'!$A$2:$A$5=Prices!$C87)</f>
        <v>8.7050026667435484E-2</v>
      </c>
    </row>
    <row r="88" spans="1:4" x14ac:dyDescent="0.3">
      <c r="A88" t="s">
        <v>34</v>
      </c>
      <c r="B88">
        <v>2014</v>
      </c>
      <c r="C88" t="s">
        <v>3</v>
      </c>
      <c r="D88" s="12" cm="1">
        <f t="array" ref="D88">_xlfn._xlws.FILTER(_xlfn._xlws.FILTER('EXIOHSUT_Electricity prices'!$B$2:$J$5,'EXIOHSUT_Electricity prices'!$B$1:$J$1=Prices!$B88),'EXIOHSUT_Electricity prices'!$A$2:$A$5=Prices!$C88)</f>
        <v>4.1303192313634343E-2</v>
      </c>
    </row>
    <row r="89" spans="1:4" x14ac:dyDescent="0.3">
      <c r="A89" t="s">
        <v>34</v>
      </c>
      <c r="B89">
        <v>2014</v>
      </c>
      <c r="C89" t="s">
        <v>4</v>
      </c>
      <c r="D89" s="12" cm="1">
        <f t="array" ref="D89">_xlfn._xlws.FILTER(_xlfn._xlws.FILTER('EXIOHSUT_Electricity prices'!$B$2:$J$5,'EXIOHSUT_Electricity prices'!$B$1:$J$1=Prices!$B89),'EXIOHSUT_Electricity prices'!$A$2:$A$5=Prices!$C89)</f>
        <v>5.7803139393470877E-2</v>
      </c>
    </row>
    <row r="90" spans="1:4" x14ac:dyDescent="0.3">
      <c r="A90" t="s">
        <v>34</v>
      </c>
      <c r="B90">
        <v>2015</v>
      </c>
      <c r="C90" t="s">
        <v>1</v>
      </c>
      <c r="D90" s="12" cm="1">
        <f t="array" ref="D90">_xlfn._xlws.FILTER(_xlfn._xlws.FILTER('EXIOHSUT_Electricity prices'!$B$2:$J$5,'EXIOHSUT_Electricity prices'!$B$1:$J$1=Prices!$B90),'EXIOHSUT_Electricity prices'!$A$2:$A$5=Prices!$C90)</f>
        <v>7.0536281954503732E-2</v>
      </c>
    </row>
    <row r="91" spans="1:4" x14ac:dyDescent="0.3">
      <c r="A91" t="s">
        <v>34</v>
      </c>
      <c r="B91">
        <v>2015</v>
      </c>
      <c r="C91" t="s">
        <v>2</v>
      </c>
      <c r="D91" s="12" cm="1">
        <f t="array" ref="D91">_xlfn._xlws.FILTER(_xlfn._xlws.FILTER('EXIOHSUT_Electricity prices'!$B$2:$J$5,'EXIOHSUT_Electricity prices'!$B$1:$J$1=Prices!$B91),'EXIOHSUT_Electricity prices'!$A$2:$A$5=Prices!$C91)</f>
        <v>8.7050026667435484E-2</v>
      </c>
    </row>
    <row r="92" spans="1:4" x14ac:dyDescent="0.3">
      <c r="A92" t="s">
        <v>34</v>
      </c>
      <c r="B92">
        <v>2015</v>
      </c>
      <c r="C92" t="s">
        <v>3</v>
      </c>
      <c r="D92" s="12" cm="1">
        <f t="array" ref="D92">_xlfn._xlws.FILTER(_xlfn._xlws.FILTER('EXIOHSUT_Electricity prices'!$B$2:$J$5,'EXIOHSUT_Electricity prices'!$B$1:$J$1=Prices!$B92),'EXIOHSUT_Electricity prices'!$A$2:$A$5=Prices!$C92)</f>
        <v>4.1303192313634343E-2</v>
      </c>
    </row>
    <row r="93" spans="1:4" x14ac:dyDescent="0.3">
      <c r="A93" t="s">
        <v>34</v>
      </c>
      <c r="B93">
        <v>2015</v>
      </c>
      <c r="C93" t="s">
        <v>4</v>
      </c>
      <c r="D93" s="12" cm="1">
        <f t="array" ref="D93">_xlfn._xlws.FILTER(_xlfn._xlws.FILTER('EXIOHSUT_Electricity prices'!$B$2:$J$5,'EXIOHSUT_Electricity prices'!$B$1:$J$1=Prices!$B93),'EXIOHSUT_Electricity prices'!$A$2:$A$5=Prices!$C93)</f>
        <v>5.7803139393470877E-2</v>
      </c>
    </row>
    <row r="94" spans="1:4" x14ac:dyDescent="0.3">
      <c r="A94" t="s">
        <v>34</v>
      </c>
      <c r="B94">
        <v>2016</v>
      </c>
      <c r="C94" t="s">
        <v>1</v>
      </c>
      <c r="D94" s="12" cm="1">
        <f t="array" ref="D94">_xlfn._xlws.FILTER(_xlfn._xlws.FILTER('EXIOHSUT_Electricity prices'!$B$2:$J$5,'EXIOHSUT_Electricity prices'!$B$1:$J$1=Prices!$B94),'EXIOHSUT_Electricity prices'!$A$2:$A$5=Prices!$C94)</f>
        <v>7.0536281954503732E-2</v>
      </c>
    </row>
    <row r="95" spans="1:4" x14ac:dyDescent="0.3">
      <c r="A95" t="s">
        <v>34</v>
      </c>
      <c r="B95">
        <v>2016</v>
      </c>
      <c r="C95" t="s">
        <v>2</v>
      </c>
      <c r="D95" s="12" cm="1">
        <f t="array" ref="D95">_xlfn._xlws.FILTER(_xlfn._xlws.FILTER('EXIOHSUT_Electricity prices'!$B$2:$J$5,'EXIOHSUT_Electricity prices'!$B$1:$J$1=Prices!$B95),'EXIOHSUT_Electricity prices'!$A$2:$A$5=Prices!$C95)</f>
        <v>8.7050026667435484E-2</v>
      </c>
    </row>
    <row r="96" spans="1:4" x14ac:dyDescent="0.3">
      <c r="A96" t="s">
        <v>34</v>
      </c>
      <c r="B96">
        <v>2016</v>
      </c>
      <c r="C96" t="s">
        <v>3</v>
      </c>
      <c r="D96" s="12" cm="1">
        <f t="array" ref="D96">_xlfn._xlws.FILTER(_xlfn._xlws.FILTER('EXIOHSUT_Electricity prices'!$B$2:$J$5,'EXIOHSUT_Electricity prices'!$B$1:$J$1=Prices!$B96),'EXIOHSUT_Electricity prices'!$A$2:$A$5=Prices!$C96)</f>
        <v>4.1303192313634343E-2</v>
      </c>
    </row>
    <row r="97" spans="1:4" x14ac:dyDescent="0.3">
      <c r="A97" t="s">
        <v>34</v>
      </c>
      <c r="B97">
        <v>2016</v>
      </c>
      <c r="C97" t="s">
        <v>4</v>
      </c>
      <c r="D97" s="12" cm="1">
        <f t="array" ref="D97">_xlfn._xlws.FILTER(_xlfn._xlws.FILTER('EXIOHSUT_Electricity prices'!$B$2:$J$5,'EXIOHSUT_Electricity prices'!$B$1:$J$1=Prices!$B97),'EXIOHSUT_Electricity prices'!$A$2:$A$5=Prices!$C97)</f>
        <v>5.7803139393470877E-2</v>
      </c>
    </row>
    <row r="98" spans="1:4" x14ac:dyDescent="0.3">
      <c r="A98" t="s">
        <v>34</v>
      </c>
      <c r="B98">
        <v>2017</v>
      </c>
      <c r="C98" t="s">
        <v>1</v>
      </c>
      <c r="D98" s="12" cm="1">
        <f t="array" ref="D98">_xlfn._xlws.FILTER(_xlfn._xlws.FILTER('EXIOHSUT_Electricity prices'!$B$2:$J$5,'EXIOHSUT_Electricity prices'!$B$1:$J$1=Prices!$B98),'EXIOHSUT_Electricity prices'!$A$2:$A$5=Prices!$C98)</f>
        <v>7.0536281954503732E-2</v>
      </c>
    </row>
    <row r="99" spans="1:4" x14ac:dyDescent="0.3">
      <c r="A99" t="s">
        <v>34</v>
      </c>
      <c r="B99">
        <v>2017</v>
      </c>
      <c r="C99" t="s">
        <v>2</v>
      </c>
      <c r="D99" s="12" cm="1">
        <f t="array" ref="D99">_xlfn._xlws.FILTER(_xlfn._xlws.FILTER('EXIOHSUT_Electricity prices'!$B$2:$J$5,'EXIOHSUT_Electricity prices'!$B$1:$J$1=Prices!$B99),'EXIOHSUT_Electricity prices'!$A$2:$A$5=Prices!$C99)</f>
        <v>8.7050026667435484E-2</v>
      </c>
    </row>
    <row r="100" spans="1:4" x14ac:dyDescent="0.3">
      <c r="A100" t="s">
        <v>34</v>
      </c>
      <c r="B100">
        <v>2017</v>
      </c>
      <c r="C100" t="s">
        <v>3</v>
      </c>
      <c r="D100" s="12" cm="1">
        <f t="array" ref="D100">_xlfn._xlws.FILTER(_xlfn._xlws.FILTER('EXIOHSUT_Electricity prices'!$B$2:$J$5,'EXIOHSUT_Electricity prices'!$B$1:$J$1=Prices!$B100),'EXIOHSUT_Electricity prices'!$A$2:$A$5=Prices!$C100)</f>
        <v>4.1303192313634343E-2</v>
      </c>
    </row>
    <row r="101" spans="1:4" x14ac:dyDescent="0.3">
      <c r="A101" t="s">
        <v>34</v>
      </c>
      <c r="B101">
        <v>2017</v>
      </c>
      <c r="C101" t="s">
        <v>4</v>
      </c>
      <c r="D101" s="12" cm="1">
        <f t="array" ref="D101">_xlfn._xlws.FILTER(_xlfn._xlws.FILTER('EXIOHSUT_Electricity prices'!$B$2:$J$5,'EXIOHSUT_Electricity prices'!$B$1:$J$1=Prices!$B101),'EXIOHSUT_Electricity prices'!$A$2:$A$5=Prices!$C101)</f>
        <v>5.7803139393470877E-2</v>
      </c>
    </row>
    <row r="102" spans="1:4" x14ac:dyDescent="0.3">
      <c r="A102" t="s">
        <v>34</v>
      </c>
      <c r="B102">
        <v>2018</v>
      </c>
      <c r="C102" t="s">
        <v>1</v>
      </c>
      <c r="D102" s="12" cm="1">
        <f t="array" ref="D102">_xlfn._xlws.FILTER(_xlfn._xlws.FILTER('EXIOHSUT_Electricity prices'!$B$2:$J$5,'EXIOHSUT_Electricity prices'!$B$1:$J$1=Prices!$B102),'EXIOHSUT_Electricity prices'!$A$2:$A$5=Prices!$C102)</f>
        <v>7.0536281954503732E-2</v>
      </c>
    </row>
    <row r="103" spans="1:4" x14ac:dyDescent="0.3">
      <c r="A103" t="s">
        <v>34</v>
      </c>
      <c r="B103">
        <v>2018</v>
      </c>
      <c r="C103" t="s">
        <v>2</v>
      </c>
      <c r="D103" s="12" cm="1">
        <f t="array" ref="D103">_xlfn._xlws.FILTER(_xlfn._xlws.FILTER('EXIOHSUT_Electricity prices'!$B$2:$J$5,'EXIOHSUT_Electricity prices'!$B$1:$J$1=Prices!$B103),'EXIOHSUT_Electricity prices'!$A$2:$A$5=Prices!$C103)</f>
        <v>8.7050026667435484E-2</v>
      </c>
    </row>
    <row r="104" spans="1:4" x14ac:dyDescent="0.3">
      <c r="A104" t="s">
        <v>34</v>
      </c>
      <c r="B104">
        <v>2018</v>
      </c>
      <c r="C104" t="s">
        <v>3</v>
      </c>
      <c r="D104" s="12" cm="1">
        <f t="array" ref="D104">_xlfn._xlws.FILTER(_xlfn._xlws.FILTER('EXIOHSUT_Electricity prices'!$B$2:$J$5,'EXIOHSUT_Electricity prices'!$B$1:$J$1=Prices!$B104),'EXIOHSUT_Electricity prices'!$A$2:$A$5=Prices!$C104)</f>
        <v>4.1303192313634343E-2</v>
      </c>
    </row>
    <row r="105" spans="1:4" x14ac:dyDescent="0.3">
      <c r="A105" t="s">
        <v>34</v>
      </c>
      <c r="B105">
        <v>2018</v>
      </c>
      <c r="C105" t="s">
        <v>4</v>
      </c>
      <c r="D105" s="12" cm="1">
        <f t="array" ref="D105">_xlfn._xlws.FILTER(_xlfn._xlws.FILTER('EXIOHSUT_Electricity prices'!$B$2:$J$5,'EXIOHSUT_Electricity prices'!$B$1:$J$1=Prices!$B105),'EXIOHSUT_Electricity prices'!$A$2:$A$5=Prices!$C105)</f>
        <v>5.7803139393470877E-2</v>
      </c>
    </row>
    <row r="106" spans="1:4" x14ac:dyDescent="0.3">
      <c r="A106" t="s">
        <v>34</v>
      </c>
      <c r="B106">
        <v>2019</v>
      </c>
      <c r="C106" t="s">
        <v>1</v>
      </c>
      <c r="D106" s="12" cm="1">
        <f t="array" ref="D106">_xlfn._xlws.FILTER(_xlfn._xlws.FILTER('EXIOHSUT_Electricity prices'!$B$2:$J$5,'EXIOHSUT_Electricity prices'!$B$1:$J$1=Prices!$B106),'EXIOHSUT_Electricity prices'!$A$2:$A$5=Prices!$C106)</f>
        <v>7.0536281954503732E-2</v>
      </c>
    </row>
    <row r="107" spans="1:4" x14ac:dyDescent="0.3">
      <c r="A107" t="s">
        <v>34</v>
      </c>
      <c r="B107">
        <v>2019</v>
      </c>
      <c r="C107" t="s">
        <v>2</v>
      </c>
      <c r="D107" s="12" cm="1">
        <f t="array" ref="D107">_xlfn._xlws.FILTER(_xlfn._xlws.FILTER('EXIOHSUT_Electricity prices'!$B$2:$J$5,'EXIOHSUT_Electricity prices'!$B$1:$J$1=Prices!$B107),'EXIOHSUT_Electricity prices'!$A$2:$A$5=Prices!$C107)</f>
        <v>8.7050026667435484E-2</v>
      </c>
    </row>
    <row r="108" spans="1:4" x14ac:dyDescent="0.3">
      <c r="A108" t="s">
        <v>34</v>
      </c>
      <c r="B108">
        <v>2019</v>
      </c>
      <c r="C108" t="s">
        <v>3</v>
      </c>
      <c r="D108" s="12" cm="1">
        <f t="array" ref="D108">_xlfn._xlws.FILTER(_xlfn._xlws.FILTER('EXIOHSUT_Electricity prices'!$B$2:$J$5,'EXIOHSUT_Electricity prices'!$B$1:$J$1=Prices!$B108),'EXIOHSUT_Electricity prices'!$A$2:$A$5=Prices!$C108)</f>
        <v>4.1303192313634343E-2</v>
      </c>
    </row>
    <row r="109" spans="1:4" x14ac:dyDescent="0.3">
      <c r="A109" t="s">
        <v>34</v>
      </c>
      <c r="B109">
        <v>2019</v>
      </c>
      <c r="C109" t="s">
        <v>4</v>
      </c>
      <c r="D109" s="12" cm="1">
        <f t="array" ref="D109">_xlfn._xlws.FILTER(_xlfn._xlws.FILTER('EXIOHSUT_Electricity prices'!$B$2:$J$5,'EXIOHSUT_Electricity prices'!$B$1:$J$1=Prices!$B109),'EXIOHSUT_Electricity prices'!$A$2:$A$5=Prices!$C109)</f>
        <v>5.7803139393470877E-2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/>
  </sheetPr>
  <dimension ref="A1:J6"/>
  <sheetViews>
    <sheetView workbookViewId="0"/>
    <sheetView workbookViewId="1"/>
  </sheetViews>
  <sheetFormatPr defaultRowHeight="14.4" x14ac:dyDescent="0.3"/>
  <cols>
    <col min="1" max="10" width="9.5546875" customWidth="1"/>
  </cols>
  <sheetData>
    <row r="1" spans="1:10" x14ac:dyDescent="0.3">
      <c r="A1" s="5" t="s">
        <v>0</v>
      </c>
      <c r="B1" s="6">
        <v>2011</v>
      </c>
      <c r="C1" s="6">
        <v>2012</v>
      </c>
      <c r="D1" s="6">
        <v>2013</v>
      </c>
      <c r="E1" s="6">
        <v>2014</v>
      </c>
      <c r="F1" s="6">
        <v>2015</v>
      </c>
      <c r="G1" s="6">
        <v>2016</v>
      </c>
      <c r="H1" s="6">
        <v>2017</v>
      </c>
      <c r="I1" s="6">
        <v>2018</v>
      </c>
      <c r="J1" s="6">
        <v>2019</v>
      </c>
    </row>
    <row r="2" spans="1:10" x14ac:dyDescent="0.3">
      <c r="A2" s="5" t="s">
        <v>1</v>
      </c>
      <c r="B2">
        <v>11505395</v>
      </c>
      <c r="C2">
        <v>12417703</v>
      </c>
      <c r="D2">
        <v>13563670</v>
      </c>
      <c r="E2">
        <v>14584777</v>
      </c>
      <c r="F2">
        <v>14979312</v>
      </c>
      <c r="G2">
        <v>16039382</v>
      </c>
      <c r="H2">
        <v>17404505</v>
      </c>
      <c r="I2">
        <v>18676931</v>
      </c>
      <c r="J2">
        <v>19810686</v>
      </c>
    </row>
    <row r="3" spans="1:10" x14ac:dyDescent="0.3">
      <c r="A3" s="5" t="s">
        <v>2</v>
      </c>
      <c r="B3">
        <v>11943050</v>
      </c>
      <c r="C3">
        <v>12099516</v>
      </c>
      <c r="D3">
        <v>12056350</v>
      </c>
      <c r="E3">
        <v>11938583</v>
      </c>
      <c r="F3">
        <v>12038562</v>
      </c>
      <c r="G3">
        <v>12070993</v>
      </c>
      <c r="H3">
        <v>12191437</v>
      </c>
      <c r="I3">
        <v>12251200</v>
      </c>
      <c r="J3">
        <v>12034313</v>
      </c>
    </row>
    <row r="4" spans="1:10" x14ac:dyDescent="0.3">
      <c r="A4" s="5" t="s">
        <v>3</v>
      </c>
      <c r="B4">
        <v>14442822</v>
      </c>
      <c r="C4">
        <v>14206835</v>
      </c>
      <c r="D4">
        <v>14322956</v>
      </c>
      <c r="E4">
        <v>14428098</v>
      </c>
      <c r="F4">
        <v>14320660</v>
      </c>
      <c r="G4">
        <v>14336215</v>
      </c>
      <c r="H4">
        <v>14253839</v>
      </c>
      <c r="I4">
        <v>14844866</v>
      </c>
      <c r="J4">
        <v>14630986</v>
      </c>
    </row>
    <row r="5" spans="1:10" x14ac:dyDescent="0.3">
      <c r="A5" s="5" t="s">
        <v>4</v>
      </c>
      <c r="B5">
        <v>28915500</v>
      </c>
      <c r="C5">
        <v>29773740</v>
      </c>
      <c r="D5">
        <v>30641647</v>
      </c>
      <c r="E5">
        <v>31506101</v>
      </c>
      <c r="F5">
        <v>32400411</v>
      </c>
      <c r="G5">
        <v>33436110</v>
      </c>
      <c r="H5">
        <v>34187022</v>
      </c>
      <c r="I5">
        <v>35155249</v>
      </c>
      <c r="J5" s="1">
        <v>35561656</v>
      </c>
    </row>
    <row r="6" spans="1:10" x14ac:dyDescent="0.3">
      <c r="J6" s="1"/>
    </row>
  </sheetData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7"/>
  </sheetPr>
  <dimension ref="A1:C5"/>
  <sheetViews>
    <sheetView workbookViewId="0"/>
    <sheetView workbookViewId="1"/>
  </sheetViews>
  <sheetFormatPr defaultRowHeight="14.4" x14ac:dyDescent="0.3"/>
  <sheetData>
    <row r="1" spans="1:3" x14ac:dyDescent="0.3">
      <c r="A1" s="5" t="s">
        <v>0</v>
      </c>
      <c r="B1" s="6">
        <v>2011</v>
      </c>
    </row>
    <row r="2" spans="1:3" x14ac:dyDescent="0.3">
      <c r="A2" s="5" t="s">
        <v>1</v>
      </c>
      <c r="B2">
        <v>17914371.626316801</v>
      </c>
    </row>
    <row r="3" spans="1:3" x14ac:dyDescent="0.3">
      <c r="A3" s="5" t="s">
        <v>2</v>
      </c>
      <c r="B3">
        <v>11617342.9600616</v>
      </c>
    </row>
    <row r="4" spans="1:3" x14ac:dyDescent="0.3">
      <c r="A4" s="5" t="s">
        <v>4</v>
      </c>
      <c r="B4">
        <v>33014904.042284802</v>
      </c>
    </row>
    <row r="5" spans="1:3" x14ac:dyDescent="0.3">
      <c r="A5" s="5" t="s">
        <v>3</v>
      </c>
      <c r="B5">
        <v>15544158.800069399</v>
      </c>
      <c r="C5" s="1"/>
    </row>
  </sheetData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7"/>
  </sheetPr>
  <dimension ref="A1:J5"/>
  <sheetViews>
    <sheetView workbookViewId="0">
      <selection activeCell="A3" sqref="A3:XFD3"/>
    </sheetView>
    <sheetView workbookViewId="1"/>
  </sheetViews>
  <sheetFormatPr defaultRowHeight="14.4" x14ac:dyDescent="0.3"/>
  <sheetData>
    <row r="1" spans="1:10" x14ac:dyDescent="0.3">
      <c r="A1" s="5" t="s">
        <v>5</v>
      </c>
      <c r="B1" s="6">
        <v>2011</v>
      </c>
      <c r="C1" s="6">
        <v>2012</v>
      </c>
      <c r="D1" s="6">
        <v>2013</v>
      </c>
      <c r="E1" s="6">
        <v>2014</v>
      </c>
      <c r="F1" s="6">
        <v>2015</v>
      </c>
      <c r="G1" s="6">
        <v>2016</v>
      </c>
      <c r="H1" s="6">
        <v>2017</v>
      </c>
      <c r="I1" s="6">
        <v>2018</v>
      </c>
      <c r="J1" s="6">
        <v>2019</v>
      </c>
    </row>
    <row r="2" spans="1:10" x14ac:dyDescent="0.3">
      <c r="A2" s="5" t="s">
        <v>1</v>
      </c>
      <c r="B2">
        <v>7.5999999999999998E-2</v>
      </c>
      <c r="C2">
        <v>7.5999999999999998E-2</v>
      </c>
      <c r="D2">
        <v>7.4999999999999997E-2</v>
      </c>
      <c r="E2">
        <v>7.2999999999999995E-2</v>
      </c>
      <c r="F2">
        <v>7.1999999999999995E-2</v>
      </c>
      <c r="G2">
        <v>7.0000000000000007E-2</v>
      </c>
      <c r="H2">
        <v>6.7000000000000004E-2</v>
      </c>
      <c r="I2">
        <v>6.4000000000000001E-2</v>
      </c>
      <c r="J2">
        <v>6.2E-2</v>
      </c>
    </row>
    <row r="3" spans="1:10" x14ac:dyDescent="0.3">
      <c r="A3" s="5" t="s">
        <v>2</v>
      </c>
      <c r="B3">
        <v>0.217</v>
      </c>
      <c r="C3">
        <v>0.221</v>
      </c>
      <c r="D3">
        <v>0.221</v>
      </c>
      <c r="E3">
        <v>0.222</v>
      </c>
      <c r="F3">
        <v>0.221</v>
      </c>
      <c r="G3">
        <v>0.22</v>
      </c>
      <c r="H3">
        <v>0.221</v>
      </c>
      <c r="I3">
        <v>0.223</v>
      </c>
      <c r="J3">
        <v>0.22500000000000001</v>
      </c>
    </row>
    <row r="4" spans="1:10" x14ac:dyDescent="0.3">
      <c r="A4" s="5" t="s">
        <v>4</v>
      </c>
      <c r="B4">
        <v>0.11799999999999999</v>
      </c>
      <c r="C4">
        <v>0.12</v>
      </c>
      <c r="D4">
        <v>0.121</v>
      </c>
      <c r="E4">
        <v>0.122</v>
      </c>
      <c r="F4">
        <v>0.122</v>
      </c>
      <c r="G4">
        <v>0.123</v>
      </c>
      <c r="H4">
        <v>0.123</v>
      </c>
      <c r="I4">
        <v>0.124</v>
      </c>
      <c r="J4">
        <v>0.125</v>
      </c>
    </row>
    <row r="5" spans="1:10" x14ac:dyDescent="0.3">
      <c r="A5" s="5" t="s">
        <v>3</v>
      </c>
      <c r="B5">
        <v>8.5000000000000006E-2</v>
      </c>
      <c r="C5">
        <v>8.5999999999999993E-2</v>
      </c>
      <c r="D5">
        <v>8.5999999999999993E-2</v>
      </c>
      <c r="E5">
        <v>8.5999999999999993E-2</v>
      </c>
      <c r="F5">
        <v>8.5999999999999993E-2</v>
      </c>
      <c r="G5">
        <v>8.6999999999999994E-2</v>
      </c>
      <c r="H5">
        <v>8.7999999999999995E-2</v>
      </c>
      <c r="I5">
        <v>8.8999999999999996E-2</v>
      </c>
      <c r="J5">
        <v>9.0999999999999998E-2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7"/>
  </sheetPr>
  <dimension ref="A1:J5"/>
  <sheetViews>
    <sheetView workbookViewId="0">
      <selection activeCell="B3" sqref="B3:J3"/>
    </sheetView>
    <sheetView workbookViewId="1"/>
  </sheetViews>
  <sheetFormatPr defaultRowHeight="14.4" x14ac:dyDescent="0.3"/>
  <cols>
    <col min="1" max="1" width="9" bestFit="1" customWidth="1"/>
    <col min="2" max="10" width="12" bestFit="1" customWidth="1"/>
  </cols>
  <sheetData>
    <row r="1" spans="1:10" x14ac:dyDescent="0.3">
      <c r="A1" s="7" t="s">
        <v>5</v>
      </c>
      <c r="B1" s="7">
        <v>2011</v>
      </c>
      <c r="C1" s="7">
        <v>2012</v>
      </c>
      <c r="D1" s="7">
        <v>2013</v>
      </c>
      <c r="E1" s="7">
        <v>2014</v>
      </c>
      <c r="F1" s="7">
        <v>2015</v>
      </c>
      <c r="G1" s="7">
        <v>2016</v>
      </c>
      <c r="H1" s="7">
        <v>2017</v>
      </c>
      <c r="I1" s="7">
        <v>2018</v>
      </c>
      <c r="J1" s="7">
        <v>2019</v>
      </c>
    </row>
    <row r="2" spans="1:10" x14ac:dyDescent="0.3">
      <c r="A2" s="7" t="s">
        <v>1</v>
      </c>
      <c r="B2" s="9">
        <v>0.1098278823170873</v>
      </c>
      <c r="C2" s="9">
        <v>0.10683414041775249</v>
      </c>
      <c r="D2" s="9">
        <v>0.10509518175944001</v>
      </c>
      <c r="E2" s="9">
        <v>7.9252112693233581E-2</v>
      </c>
      <c r="F2" s="9">
        <v>7.4185531408667515E-2</v>
      </c>
      <c r="G2" s="9">
        <v>5.8209744090300428E-2</v>
      </c>
      <c r="H2" s="9">
        <v>4.8120627502583023E-2</v>
      </c>
      <c r="I2" s="9">
        <v>6.8478209714373392E-2</v>
      </c>
      <c r="J2" s="9">
        <v>5.5093022980555718E-2</v>
      </c>
    </row>
    <row r="3" spans="1:10" x14ac:dyDescent="0.3">
      <c r="A3" s="7" t="s">
        <v>2</v>
      </c>
      <c r="B3" s="9">
        <v>8.4676026180754607E-2</v>
      </c>
      <c r="C3" s="9">
        <v>8.4842909794603669E-2</v>
      </c>
      <c r="D3" s="9">
        <v>8.6154996791385496E-2</v>
      </c>
      <c r="E3" s="9">
        <v>8.4952793495642456E-2</v>
      </c>
      <c r="F3" s="9">
        <v>8.3643657313105385E-2</v>
      </c>
      <c r="G3" s="9">
        <v>8.0577590696087456E-2</v>
      </c>
      <c r="H3" s="9">
        <v>8.1119622989275678E-2</v>
      </c>
      <c r="I3" s="9">
        <v>8.6664788018828723E-2</v>
      </c>
      <c r="J3" s="9">
        <v>8.9243628734461941E-2</v>
      </c>
    </row>
    <row r="4" spans="1:10" x14ac:dyDescent="0.3">
      <c r="A4" s="7" t="s">
        <v>4</v>
      </c>
      <c r="B4" s="9">
        <v>6.5997997628198524E-2</v>
      </c>
      <c r="C4" s="9">
        <v>6.9021906740956068E-2</v>
      </c>
      <c r="D4" s="9">
        <v>6.4232757314387504E-2</v>
      </c>
      <c r="E4" s="9">
        <v>6.1780361289398081E-2</v>
      </c>
      <c r="F4" s="9">
        <v>5.6164082928312292E-2</v>
      </c>
      <c r="G4" s="9">
        <v>5.5640179411258733E-2</v>
      </c>
      <c r="H4" s="9">
        <v>5.8063208676388617E-2</v>
      </c>
      <c r="I4" s="9">
        <v>6.0032979075207119E-2</v>
      </c>
      <c r="J4" s="9">
        <v>6.1408596229388317E-2</v>
      </c>
    </row>
    <row r="5" spans="1:10" x14ac:dyDescent="0.3">
      <c r="A5" s="7" t="s">
        <v>3</v>
      </c>
      <c r="B5" s="9">
        <v>4.4452765551837449E-2</v>
      </c>
      <c r="C5" s="9">
        <v>5.0968248025526151E-2</v>
      </c>
      <c r="D5" s="9">
        <v>4.1652750387538677E-2</v>
      </c>
      <c r="E5" s="9">
        <v>4.6094914193953548E-2</v>
      </c>
      <c r="F5" s="9">
        <v>4.1756525177360379E-2</v>
      </c>
      <c r="G5" s="9">
        <v>3.9111927642915628E-2</v>
      </c>
      <c r="H5" s="9">
        <v>4.6676417645683477E-2</v>
      </c>
      <c r="I5" s="9">
        <v>4.7713332792566503E-2</v>
      </c>
      <c r="J5" s="9">
        <v>4.6961532054155472E-2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7"/>
  </sheetPr>
  <dimension ref="A1:J5"/>
  <sheetViews>
    <sheetView workbookViewId="0">
      <selection activeCell="B1" sqref="B1:J5"/>
    </sheetView>
    <sheetView workbookViewId="1"/>
  </sheetViews>
  <sheetFormatPr defaultRowHeight="14.4" x14ac:dyDescent="0.3"/>
  <cols>
    <col min="1" max="1" width="11.5546875" style="4" customWidth="1"/>
    <col min="2" max="2" width="9" customWidth="1"/>
  </cols>
  <sheetData>
    <row r="1" spans="1:10" x14ac:dyDescent="0.3">
      <c r="A1" s="3" t="s">
        <v>5</v>
      </c>
      <c r="B1" s="2">
        <v>2011</v>
      </c>
      <c r="C1" s="2">
        <v>2012</v>
      </c>
      <c r="D1" s="2">
        <v>2013</v>
      </c>
      <c r="E1" s="2">
        <v>2014</v>
      </c>
      <c r="F1" s="2">
        <v>2015</v>
      </c>
      <c r="G1" s="2">
        <v>2016</v>
      </c>
      <c r="H1" s="2">
        <v>2017</v>
      </c>
      <c r="I1" s="2">
        <v>2018</v>
      </c>
      <c r="J1" s="2">
        <v>2019</v>
      </c>
    </row>
    <row r="2" spans="1:10" x14ac:dyDescent="0.3">
      <c r="A2" s="3" t="s">
        <v>1</v>
      </c>
      <c r="B2" s="8">
        <v>7.0536281954503732E-2</v>
      </c>
      <c r="C2" s="8">
        <v>7.0536281954503732E-2</v>
      </c>
      <c r="D2" s="8">
        <v>7.0536281954503732E-2</v>
      </c>
      <c r="E2" s="8">
        <v>7.0536281954503732E-2</v>
      </c>
      <c r="F2" s="8">
        <v>7.0536281954503732E-2</v>
      </c>
      <c r="G2" s="8">
        <v>7.0536281954503732E-2</v>
      </c>
      <c r="H2" s="8">
        <v>7.0536281954503732E-2</v>
      </c>
      <c r="I2" s="8">
        <v>7.0536281954503732E-2</v>
      </c>
      <c r="J2" s="8">
        <v>7.0536281954503732E-2</v>
      </c>
    </row>
    <row r="3" spans="1:10" x14ac:dyDescent="0.3">
      <c r="A3" s="3" t="s">
        <v>2</v>
      </c>
      <c r="B3" s="8">
        <v>8.7050026667435484E-2</v>
      </c>
      <c r="C3" s="8">
        <v>8.7050026667435484E-2</v>
      </c>
      <c r="D3" s="8">
        <v>8.7050026667435484E-2</v>
      </c>
      <c r="E3" s="8">
        <v>8.7050026667435484E-2</v>
      </c>
      <c r="F3" s="8">
        <v>8.7050026667435484E-2</v>
      </c>
      <c r="G3" s="8">
        <v>8.7050026667435484E-2</v>
      </c>
      <c r="H3" s="8">
        <v>8.7050026667435484E-2</v>
      </c>
      <c r="I3" s="8">
        <v>8.7050026667435484E-2</v>
      </c>
      <c r="J3" s="8">
        <v>8.7050026667435484E-2</v>
      </c>
    </row>
    <row r="4" spans="1:10" x14ac:dyDescent="0.3">
      <c r="A4" s="3" t="s">
        <v>4</v>
      </c>
      <c r="B4" s="8">
        <v>5.7803139393470877E-2</v>
      </c>
      <c r="C4" s="8">
        <v>5.7803139393470877E-2</v>
      </c>
      <c r="D4" s="8">
        <v>5.7803139393470877E-2</v>
      </c>
      <c r="E4" s="8">
        <v>5.7803139393470877E-2</v>
      </c>
      <c r="F4" s="8">
        <v>5.7803139393470877E-2</v>
      </c>
      <c r="G4" s="8">
        <v>5.7803139393470877E-2</v>
      </c>
      <c r="H4" s="8">
        <v>5.7803139393470877E-2</v>
      </c>
      <c r="I4" s="8">
        <v>5.7803139393470877E-2</v>
      </c>
      <c r="J4" s="8">
        <v>5.7803139393470877E-2</v>
      </c>
    </row>
    <row r="5" spans="1:10" x14ac:dyDescent="0.3">
      <c r="A5" s="3" t="s">
        <v>3</v>
      </c>
      <c r="B5" s="8">
        <v>4.1303192313634343E-2</v>
      </c>
      <c r="C5" s="8">
        <v>4.1303192313634343E-2</v>
      </c>
      <c r="D5" s="8">
        <v>4.1303192313634343E-2</v>
      </c>
      <c r="E5" s="8">
        <v>4.1303192313634343E-2</v>
      </c>
      <c r="F5" s="8">
        <v>4.1303192313634343E-2</v>
      </c>
      <c r="G5" s="8">
        <v>4.1303192313634343E-2</v>
      </c>
      <c r="H5" s="8">
        <v>4.1303192313634343E-2</v>
      </c>
      <c r="I5" s="8">
        <v>4.1303192313634343E-2</v>
      </c>
      <c r="J5" s="8">
        <v>4.1303192313634343E-2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ShockMaster</vt:lpstr>
      <vt:lpstr>Support data</vt:lpstr>
      <vt:lpstr>Prices</vt:lpstr>
      <vt:lpstr>IEA_Electricity production</vt:lpstr>
      <vt:lpstr>EXIOHSUT_Electricity production</vt:lpstr>
      <vt:lpstr>Constant_Electricity prices</vt:lpstr>
      <vt:lpstr>IEA_Electricity prices</vt:lpstr>
      <vt:lpstr>EXIOHSUT_Electricity prices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Rinaldi</dc:creator>
  <cp:lastModifiedBy>Lorenzo Rinaldi</cp:lastModifiedBy>
  <dcterms:created xsi:type="dcterms:W3CDTF">2023-05-04T07:40:26Z</dcterms:created>
  <dcterms:modified xsi:type="dcterms:W3CDTF">2023-09-21T11:25:08Z</dcterms:modified>
</cp:coreProperties>
</file>