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GT-IOA\"/>
    </mc:Choice>
  </mc:AlternateContent>
  <xr:revisionPtr revIDLastSave="0" documentId="13_ncr:1_{FCE407B9-3A82-45C4-A096-53198E1CE3D3}" xr6:coauthVersionLast="47" xr6:coauthVersionMax="47" xr10:uidLastSave="{00000000-0000-0000-0000-000000000000}"/>
  <bookViews>
    <workbookView xWindow="28680" yWindow="-120" windowWidth="29040" windowHeight="15720" xr2:uid="{1FBC9CB9-1FB8-4CAF-BB89-E17ACDFC95DC}"/>
  </bookViews>
  <sheets>
    <sheet name="concept" sheetId="6" r:id="rId1"/>
  </sheets>
  <definedNames>
    <definedName name="check">concept!$D$43:$O$43</definedName>
    <definedName name="e">concept!$J$23:$O$23</definedName>
    <definedName name="e_full">concept!$D$23:$O$23</definedName>
    <definedName name="e_full_big">#REF!</definedName>
    <definedName name="f">concept!$D$26:$I$26</definedName>
    <definedName name="f_full">concept!$D$27:$O$27</definedName>
    <definedName name="f_full_big">#REF!</definedName>
    <definedName name="Q">concept!$U$6:$U$11</definedName>
    <definedName name="s">concept!$D$12:$I$17</definedName>
    <definedName name="s_big">#REF!</definedName>
    <definedName name="u">concept!$J$6:$O$11</definedName>
    <definedName name="u_big">#REF!</definedName>
    <definedName name="v">concept!$J$20:$O$20</definedName>
    <definedName name="v_full_big">#REF!</definedName>
    <definedName name="w">concept!$Y$6:$AJ$17</definedName>
    <definedName name="w_a">concept!$AE$12:$AJ$17</definedName>
    <definedName name="w_c">concept!$Y$6:$AD$11</definedName>
    <definedName name="X">concept!$U$12:$U$17</definedName>
    <definedName name="X_full">concept!$U$6:$U$17</definedName>
    <definedName name="Y_full_big">#REF!</definedName>
    <definedName name="Y_tot">concept!$S$6:$S$11</definedName>
    <definedName name="z">concept!$D$6:$O$17</definedName>
    <definedName name="z_full_bi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6" l="1"/>
  <c r="S10" i="6"/>
  <c r="S9" i="6"/>
  <c r="S8" i="6"/>
  <c r="S7" i="6"/>
  <c r="S6" i="6"/>
  <c r="N20" i="6"/>
  <c r="M20" i="6"/>
  <c r="K20" i="6"/>
  <c r="O11" i="6"/>
  <c r="O8" i="6"/>
  <c r="L11" i="6"/>
  <c r="L8" i="6"/>
  <c r="J11" i="6"/>
  <c r="J8" i="6"/>
  <c r="Y6" i="6" s="1" a="1"/>
  <c r="L20" i="6" l="1"/>
  <c r="O20" i="6"/>
  <c r="AG17" i="6"/>
  <c r="AA17" i="6"/>
  <c r="AE14" i="6"/>
  <c r="AI11" i="6"/>
  <c r="AB9" i="6"/>
  <c r="AH7" i="6"/>
  <c r="Y6" i="6"/>
  <c r="AA9" i="6"/>
  <c r="AE16" i="6"/>
  <c r="AI13" i="6"/>
  <c r="AA11" i="6"/>
  <c r="Z9" i="6"/>
  <c r="AA7" i="6"/>
  <c r="AD16" i="6"/>
  <c r="Z11" i="6"/>
  <c r="AF8" i="6"/>
  <c r="AI15" i="6"/>
  <c r="AE10" i="6"/>
  <c r="AF6" i="6"/>
  <c r="AH15" i="6"/>
  <c r="AD10" i="6"/>
  <c r="AE6" i="6"/>
  <c r="AA15" i="6"/>
  <c r="AI9" i="6"/>
  <c r="AD6" i="6"/>
  <c r="AH17" i="6"/>
  <c r="AD12" i="6"/>
  <c r="AI7" i="6"/>
  <c r="Z17" i="6"/>
  <c r="AD14" i="6"/>
  <c r="AH11" i="6"/>
  <c r="AB7" i="6"/>
  <c r="AH13" i="6"/>
  <c r="Z7" i="6"/>
  <c r="AA13" i="6"/>
  <c r="AE8" i="6"/>
  <c r="Z13" i="6"/>
  <c r="AD8" i="6"/>
  <c r="AI17" i="6"/>
  <c r="AE12" i="6"/>
  <c r="AJ7" i="6"/>
  <c r="Z15" i="6"/>
  <c r="AH9" i="6"/>
  <c r="AG6" i="6"/>
  <c r="Y12" i="6"/>
  <c r="AC17" i="6"/>
  <c r="AF14" i="6"/>
  <c r="AD7" i="6"/>
  <c r="AH12" i="6"/>
  <c r="AA6" i="6"/>
  <c r="AE11" i="6"/>
  <c r="AI16" i="6"/>
  <c r="AB10" i="6"/>
  <c r="AF15" i="6"/>
  <c r="Y9" i="6"/>
  <c r="AC14" i="6"/>
  <c r="AF12" i="6"/>
  <c r="AI14" i="6"/>
  <c r="AG13" i="6"/>
  <c r="AC7" i="6"/>
  <c r="AG12" i="6"/>
  <c r="AJ9" i="6"/>
  <c r="AB15" i="6"/>
  <c r="Z8" i="6"/>
  <c r="AD13" i="6"/>
  <c r="AI6" i="6"/>
  <c r="AA12" i="6"/>
  <c r="AE17" i="6"/>
  <c r="AJ10" i="6"/>
  <c r="AB16" i="6"/>
  <c r="AG9" i="6"/>
  <c r="Y15" i="6"/>
  <c r="AJ17" i="6"/>
  <c r="Z16" i="6"/>
  <c r="AF13" i="6"/>
  <c r="AC8" i="6"/>
  <c r="Y8" i="6"/>
  <c r="AC13" i="6"/>
  <c r="AF10" i="6"/>
  <c r="AJ15" i="6"/>
  <c r="AH8" i="6"/>
  <c r="Z14" i="6"/>
  <c r="AE7" i="6"/>
  <c r="AI12" i="6"/>
  <c r="AB6" i="6"/>
  <c r="AF11" i="6"/>
  <c r="AJ16" i="6"/>
  <c r="AC10" i="6"/>
  <c r="AG15" i="6"/>
  <c r="AH10" i="6"/>
  <c r="Y7" i="6"/>
  <c r="AJ14" i="6"/>
  <c r="AG8" i="6"/>
  <c r="Y14" i="6"/>
  <c r="AB11" i="6"/>
  <c r="AF16" i="6"/>
  <c r="AD9" i="6"/>
  <c r="AH14" i="6"/>
  <c r="AA8" i="6"/>
  <c r="AE13" i="6"/>
  <c r="AJ6" i="6"/>
  <c r="AB12" i="6"/>
  <c r="AF17" i="6"/>
  <c r="Y11" i="6"/>
  <c r="AC16" i="6"/>
  <c r="AC15" i="6"/>
  <c r="AE9" i="6"/>
  <c r="AC12" i="6"/>
  <c r="AC9" i="6"/>
  <c r="AG14" i="6"/>
  <c r="AJ11" i="6"/>
  <c r="AB17" i="6"/>
  <c r="Z10" i="6"/>
  <c r="AD15" i="6"/>
  <c r="AI8" i="6"/>
  <c r="AA14" i="6"/>
  <c r="AF7" i="6"/>
  <c r="AJ12" i="6"/>
  <c r="AC6" i="6"/>
  <c r="AG11" i="6"/>
  <c r="Y17" i="6"/>
  <c r="Y10" i="6"/>
  <c r="AB8" i="6"/>
  <c r="AG10" i="6"/>
  <c r="Y16" i="6"/>
  <c r="AB13" i="6"/>
  <c r="Z6" i="6"/>
  <c r="AD11" i="6"/>
  <c r="AH16" i="6"/>
  <c r="AA10" i="6"/>
  <c r="AE15" i="6"/>
  <c r="AJ8" i="6"/>
  <c r="AB14" i="6"/>
  <c r="AG7" i="6"/>
  <c r="Y13" i="6"/>
  <c r="AC11" i="6"/>
  <c r="AG16" i="6"/>
  <c r="AJ13" i="6"/>
  <c r="AH6" i="6"/>
  <c r="Z12" i="6"/>
  <c r="AD17" i="6"/>
  <c r="AI10" i="6"/>
  <c r="AA16" i="6"/>
  <c r="AF9" i="6"/>
  <c r="J20" i="6"/>
  <c r="U6" i="6" l="1" a="1"/>
  <c r="U8" i="6" s="1"/>
  <c r="D27" i="6" a="1"/>
  <c r="D30" i="6" a="1"/>
  <c r="D26" i="6" a="1"/>
  <c r="U6" i="6" l="1"/>
  <c r="U7" i="6"/>
  <c r="U9" i="6"/>
  <c r="U11" i="6"/>
  <c r="U10" i="6"/>
  <c r="F30" i="6"/>
  <c r="E40" i="6"/>
  <c r="L34" i="6"/>
  <c r="K38" i="6"/>
  <c r="G33" i="6"/>
  <c r="N39" i="6"/>
  <c r="J34" i="6"/>
  <c r="I39" i="6"/>
  <c r="D36" i="6"/>
  <c r="I36" i="6"/>
  <c r="L37" i="6"/>
  <c r="G40" i="6"/>
  <c r="O34" i="6"/>
  <c r="M40" i="6"/>
  <c r="H37" i="6"/>
  <c r="M35" i="6"/>
  <c r="D37" i="6"/>
  <c r="F40" i="6"/>
  <c r="N34" i="6"/>
  <c r="G41" i="6"/>
  <c r="M41" i="6"/>
  <c r="G32" i="6"/>
  <c r="L31" i="6"/>
  <c r="N41" i="6"/>
  <c r="F31" i="6"/>
  <c r="L41" i="6"/>
  <c r="K31" i="6"/>
  <c r="D31" i="6"/>
  <c r="M38" i="6"/>
  <c r="L32" i="6"/>
  <c r="O37" i="6"/>
  <c r="K32" i="6"/>
  <c r="F39" i="6"/>
  <c r="N33" i="6"/>
  <c r="I37" i="6"/>
  <c r="D34" i="6"/>
  <c r="E35" i="6"/>
  <c r="H36" i="6"/>
  <c r="K39" i="6"/>
  <c r="G34" i="6"/>
  <c r="E38" i="6"/>
  <c r="H35" i="6"/>
  <c r="I34" i="6"/>
  <c r="L35" i="6"/>
  <c r="J39" i="6"/>
  <c r="F34" i="6"/>
  <c r="E32" i="6"/>
  <c r="I31" i="6"/>
  <c r="H32" i="6"/>
  <c r="M32" i="6"/>
  <c r="E31" i="6"/>
  <c r="F32" i="6"/>
  <c r="G35" i="6"/>
  <c r="I40" i="6"/>
  <c r="M30" i="6"/>
  <c r="N36" i="6"/>
  <c r="M36" i="6"/>
  <c r="H31" i="6"/>
  <c r="G37" i="6"/>
  <c r="O31" i="6"/>
  <c r="J38" i="6"/>
  <c r="F33" i="6"/>
  <c r="I35" i="6"/>
  <c r="D32" i="6"/>
  <c r="M33" i="6"/>
  <c r="D35" i="6"/>
  <c r="O38" i="6"/>
  <c r="K33" i="6"/>
  <c r="E36" i="6"/>
  <c r="H33" i="6"/>
  <c r="E33" i="6"/>
  <c r="H34" i="6"/>
  <c r="N38" i="6"/>
  <c r="J33" i="6"/>
  <c r="O35" i="6"/>
  <c r="K30" i="6"/>
  <c r="F37" i="6"/>
  <c r="N31" i="6"/>
  <c r="I30" i="6"/>
  <c r="K37" i="6"/>
  <c r="E41" i="6"/>
  <c r="J37" i="6"/>
  <c r="E30" i="6"/>
  <c r="J36" i="6"/>
  <c r="H41" i="6"/>
  <c r="H30" i="6"/>
  <c r="M39" i="6"/>
  <c r="J31" i="6"/>
  <c r="M34" i="6"/>
  <c r="O41" i="6"/>
  <c r="K36" i="6"/>
  <c r="G31" i="6"/>
  <c r="N37" i="6"/>
  <c r="J32" i="6"/>
  <c r="I33" i="6"/>
  <c r="D30" i="6"/>
  <c r="I32" i="6"/>
  <c r="L33" i="6"/>
  <c r="G38" i="6"/>
  <c r="O32" i="6"/>
  <c r="E34" i="6"/>
  <c r="L30" i="6"/>
  <c r="M31" i="6"/>
  <c r="D33" i="6"/>
  <c r="F38" i="6"/>
  <c r="N32" i="6"/>
  <c r="K40" i="6"/>
  <c r="D41" i="6"/>
  <c r="H39" i="6"/>
  <c r="O39" i="6"/>
  <c r="K34" i="6"/>
  <c r="F41" i="6"/>
  <c r="N35" i="6"/>
  <c r="J30" i="6"/>
  <c r="D40" i="6"/>
  <c r="E39" i="6"/>
  <c r="H40" i="6"/>
  <c r="K41" i="6"/>
  <c r="G36" i="6"/>
  <c r="O30" i="6"/>
  <c r="L40" i="6"/>
  <c r="I38" i="6"/>
  <c r="L39" i="6"/>
  <c r="J41" i="6"/>
  <c r="F36" i="6"/>
  <c r="N30" i="6"/>
  <c r="L36" i="6"/>
  <c r="G39" i="6"/>
  <c r="O33" i="6"/>
  <c r="J40" i="6"/>
  <c r="F35" i="6"/>
  <c r="I41" i="6"/>
  <c r="D38" i="6"/>
  <c r="M37" i="6"/>
  <c r="D39" i="6"/>
  <c r="O40" i="6"/>
  <c r="K35" i="6"/>
  <c r="G30" i="6"/>
  <c r="L38" i="6"/>
  <c r="E37" i="6"/>
  <c r="H38" i="6"/>
  <c r="N40" i="6"/>
  <c r="J35" i="6"/>
  <c r="O36" i="6"/>
  <c r="D27" i="6"/>
  <c r="N27" i="6"/>
  <c r="G27" i="6"/>
  <c r="M27" i="6"/>
  <c r="E27" i="6"/>
  <c r="F27" i="6"/>
  <c r="L27" i="6"/>
  <c r="K27" i="6"/>
  <c r="H27" i="6"/>
  <c r="J27" i="6"/>
  <c r="O27" i="6"/>
  <c r="I27" i="6"/>
  <c r="G26" i="6"/>
  <c r="D26" i="6"/>
  <c r="E26" i="6"/>
  <c r="F26" i="6"/>
  <c r="I26" i="6"/>
  <c r="H26" i="6"/>
  <c r="U12" i="6" l="1" a="1"/>
  <c r="U15" i="6" s="1"/>
  <c r="D43" i="6"/>
  <c r="L43" i="6"/>
  <c r="I43" i="6"/>
  <c r="M43" i="6"/>
  <c r="N43" i="6"/>
  <c r="K43" i="6"/>
  <c r="E43" i="6"/>
  <c r="G43" i="6"/>
  <c r="J43" i="6"/>
  <c r="O43" i="6"/>
  <c r="H43" i="6"/>
  <c r="F43" i="6"/>
  <c r="U13" i="6" l="1"/>
  <c r="U14" i="6"/>
  <c r="U16" i="6"/>
  <c r="U17" i="6"/>
  <c r="U12" i="6"/>
</calcChain>
</file>

<file path=xl/sharedStrings.xml><?xml version="1.0" encoding="utf-8"?>
<sst xmlns="http://schemas.openxmlformats.org/spreadsheetml/2006/main" count="105" uniqueCount="28">
  <si>
    <t>electricity</t>
  </si>
  <si>
    <t>final demand</t>
  </si>
  <si>
    <t>Y</t>
  </si>
  <si>
    <t>X</t>
  </si>
  <si>
    <t>commodity</t>
  </si>
  <si>
    <t>eu</t>
  </si>
  <si>
    <t>pv plants</t>
  </si>
  <si>
    <t>china</t>
  </si>
  <si>
    <t>goods</t>
  </si>
  <si>
    <t>activity</t>
  </si>
  <si>
    <t>factor</t>
  </si>
  <si>
    <t>-</t>
  </si>
  <si>
    <t>value added</t>
  </si>
  <si>
    <t>satellite</t>
  </si>
  <si>
    <t>CO2</t>
  </si>
  <si>
    <t>households</t>
  </si>
  <si>
    <t>tot</t>
  </si>
  <si>
    <t>production</t>
  </si>
  <si>
    <t>w</t>
  </si>
  <si>
    <t>f</t>
  </si>
  <si>
    <t>v</t>
  </si>
  <si>
    <t>e</t>
  </si>
  <si>
    <t>z</t>
  </si>
  <si>
    <t>Q</t>
  </si>
  <si>
    <t>f_ex</t>
  </si>
  <si>
    <t>check</t>
  </si>
  <si>
    <t>unit CO2: kg</t>
  </si>
  <si>
    <t>units comms: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</si>
</sst>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\-0.0;\-"/>
    <numFmt numFmtId="165" formatCode="0;\-0;\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0" borderId="0" xfId="0" applyAlignment="1">
      <alignment horizontal="center" textRotation="90"/>
    </xf>
    <xf numFmtId="164" fontId="0" fillId="3" borderId="0" xfId="0" applyNumberFormat="1" applyFill="1"/>
    <xf numFmtId="165" fontId="0" fillId="2" borderId="0" xfId="0" applyNumberFormat="1" applyFill="1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e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2714-06D7-4015-ACAE-8171680B4A4F}">
  <dimension ref="A1:AJ43"/>
  <sheetViews>
    <sheetView tabSelected="1" topLeftCell="A13" workbookViewId="0">
      <selection activeCell="I33" sqref="I33"/>
    </sheetView>
  </sheetViews>
  <sheetFormatPr defaultRowHeight="15" x14ac:dyDescent="0.25"/>
  <cols>
    <col min="1" max="1" width="11" bestFit="1" customWidth="1"/>
    <col min="2" max="2" width="5.7109375" bestFit="1" customWidth="1"/>
    <col min="3" max="3" width="11.85546875" bestFit="1" customWidth="1"/>
    <col min="4" max="16" width="4.42578125" customWidth="1"/>
    <col min="17" max="24" width="4.42578125" hidden="1" customWidth="1"/>
    <col min="25" max="36" width="4.42578125" customWidth="1"/>
  </cols>
  <sheetData>
    <row r="1" spans="1:36" x14ac:dyDescent="0.25">
      <c r="A1" s="8" t="s">
        <v>27</v>
      </c>
      <c r="D1" t="s">
        <v>4</v>
      </c>
      <c r="J1" t="s">
        <v>9</v>
      </c>
      <c r="Q1" t="s">
        <v>1</v>
      </c>
      <c r="Y1" t="s">
        <v>4</v>
      </c>
      <c r="AE1" t="s">
        <v>9</v>
      </c>
    </row>
    <row r="2" spans="1:36" x14ac:dyDescent="0.25">
      <c r="A2" s="8" t="s">
        <v>26</v>
      </c>
      <c r="D2" t="s">
        <v>5</v>
      </c>
      <c r="G2" t="s">
        <v>7</v>
      </c>
      <c r="J2" t="s">
        <v>5</v>
      </c>
      <c r="M2" t="s">
        <v>7</v>
      </c>
      <c r="Q2" t="s">
        <v>5</v>
      </c>
      <c r="R2" t="s">
        <v>7</v>
      </c>
      <c r="S2" t="s">
        <v>16</v>
      </c>
      <c r="U2" t="s">
        <v>16</v>
      </c>
      <c r="Y2" t="s">
        <v>5</v>
      </c>
      <c r="AB2" t="s">
        <v>7</v>
      </c>
      <c r="AE2" t="s">
        <v>5</v>
      </c>
      <c r="AH2" t="s">
        <v>7</v>
      </c>
    </row>
    <row r="3" spans="1:36" ht="59.25" x14ac:dyDescent="0.25">
      <c r="D3" s="3" t="s">
        <v>6</v>
      </c>
      <c r="E3" s="3" t="s">
        <v>0</v>
      </c>
      <c r="F3" s="3" t="s">
        <v>8</v>
      </c>
      <c r="G3" s="3" t="s">
        <v>6</v>
      </c>
      <c r="H3" s="3" t="s">
        <v>0</v>
      </c>
      <c r="I3" s="3" t="s">
        <v>8</v>
      </c>
      <c r="J3" s="3" t="s">
        <v>6</v>
      </c>
      <c r="K3" s="3" t="s">
        <v>0</v>
      </c>
      <c r="L3" s="3" t="s">
        <v>8</v>
      </c>
      <c r="M3" s="3" t="s">
        <v>6</v>
      </c>
      <c r="N3" s="3" t="s">
        <v>0</v>
      </c>
      <c r="O3" s="3" t="s">
        <v>8</v>
      </c>
      <c r="Q3" s="3" t="s">
        <v>15</v>
      </c>
      <c r="R3" s="3" t="s">
        <v>15</v>
      </c>
      <c r="S3" s="3" t="s">
        <v>15</v>
      </c>
      <c r="U3" s="3" t="s">
        <v>17</v>
      </c>
      <c r="Y3" s="3" t="s">
        <v>6</v>
      </c>
      <c r="Z3" s="3" t="s">
        <v>0</v>
      </c>
      <c r="AA3" s="3" t="s">
        <v>8</v>
      </c>
      <c r="AB3" s="3" t="s">
        <v>6</v>
      </c>
      <c r="AC3" s="3" t="s">
        <v>0</v>
      </c>
      <c r="AD3" s="3" t="s">
        <v>8</v>
      </c>
      <c r="AE3" s="3" t="s">
        <v>6</v>
      </c>
      <c r="AF3" s="3" t="s">
        <v>0</v>
      </c>
      <c r="AG3" s="3" t="s">
        <v>8</v>
      </c>
      <c r="AH3" s="3" t="s">
        <v>6</v>
      </c>
      <c r="AI3" s="3" t="s">
        <v>0</v>
      </c>
      <c r="AJ3" s="3" t="s">
        <v>8</v>
      </c>
    </row>
    <row r="4" spans="1:36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6" x14ac:dyDescent="0.25">
      <c r="D5" s="6" t="s">
        <v>22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2</v>
      </c>
      <c r="R5" s="1"/>
      <c r="S5" s="1"/>
      <c r="T5" s="1"/>
      <c r="U5" s="1"/>
      <c r="V5" s="1"/>
      <c r="Y5" s="7" t="s">
        <v>18</v>
      </c>
    </row>
    <row r="6" spans="1:36" x14ac:dyDescent="0.25">
      <c r="A6" t="s">
        <v>4</v>
      </c>
      <c r="B6" t="s">
        <v>5</v>
      </c>
      <c r="C6" t="s">
        <v>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2">
        <v>0.1</v>
      </c>
      <c r="L6" s="2">
        <v>0</v>
      </c>
      <c r="M6" s="2">
        <v>0</v>
      </c>
      <c r="N6" s="2">
        <v>0</v>
      </c>
      <c r="O6" s="2">
        <v>0</v>
      </c>
      <c r="Q6" s="2">
        <v>0</v>
      </c>
      <c r="R6" s="2">
        <v>0</v>
      </c>
      <c r="S6" s="4">
        <f t="shared" ref="S6:S11" si="0">SUM(Q6:R6)</f>
        <v>0</v>
      </c>
      <c r="U6" s="5">
        <f t="array" ref="U6:U11">MMULT(w_c,Y_tot)</f>
        <v>0</v>
      </c>
      <c r="V6" t="s">
        <v>23</v>
      </c>
      <c r="Y6" s="2">
        <f t="array" ref="Y6:AJ17">MINVERSE(_xlfn.MUNIT(12) - z)</f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1">
        <v>0</v>
      </c>
      <c r="AF6" s="1">
        <v>0.1</v>
      </c>
      <c r="AG6" s="1">
        <v>0</v>
      </c>
      <c r="AH6" s="1">
        <v>0</v>
      </c>
      <c r="AI6" s="1">
        <v>0</v>
      </c>
      <c r="AJ6" s="1">
        <v>0</v>
      </c>
    </row>
    <row r="7" spans="1:36" x14ac:dyDescent="0.25">
      <c r="C7" t="s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Q7" s="2">
        <v>0</v>
      </c>
      <c r="R7" s="2">
        <v>0</v>
      </c>
      <c r="S7" s="4">
        <f t="shared" si="0"/>
        <v>0</v>
      </c>
      <c r="U7" s="5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  <row r="8" spans="1:36" x14ac:dyDescent="0.25">
      <c r="C8" t="s">
        <v>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2">
        <f>0.8*0.2</f>
        <v>0.16000000000000003</v>
      </c>
      <c r="K8" s="2">
        <v>0.4</v>
      </c>
      <c r="L8" s="2">
        <f>0.6*0.4</f>
        <v>0.24</v>
      </c>
      <c r="M8" s="2">
        <v>0</v>
      </c>
      <c r="N8" s="2">
        <v>0</v>
      </c>
      <c r="O8" s="2">
        <f>0.6*0.2</f>
        <v>0.12</v>
      </c>
      <c r="Q8" s="2">
        <v>0</v>
      </c>
      <c r="R8" s="2">
        <v>0</v>
      </c>
      <c r="S8" s="4">
        <f t="shared" si="0"/>
        <v>0</v>
      </c>
      <c r="U8" s="5">
        <v>0</v>
      </c>
      <c r="Y8" s="2">
        <v>0.47727272727272729</v>
      </c>
      <c r="Z8" s="2">
        <v>0.45454545454545464</v>
      </c>
      <c r="AA8" s="2">
        <v>1.4772727272727273</v>
      </c>
      <c r="AB8" s="2">
        <v>0.34090909090909088</v>
      </c>
      <c r="AC8" s="2">
        <v>0.27272727272727271</v>
      </c>
      <c r="AD8" s="2">
        <v>0.34090909090909088</v>
      </c>
      <c r="AE8" s="1">
        <v>0.45454545454545464</v>
      </c>
      <c r="AF8" s="1">
        <v>0.63863636363636367</v>
      </c>
      <c r="AG8" s="1">
        <v>0.47727272727272729</v>
      </c>
      <c r="AH8" s="1">
        <v>0.27272727272727271</v>
      </c>
      <c r="AI8" s="1">
        <v>0.17045454545454544</v>
      </c>
      <c r="AJ8" s="1">
        <v>0.34090909090909088</v>
      </c>
    </row>
    <row r="9" spans="1:36" x14ac:dyDescent="0.25">
      <c r="B9" t="s">
        <v>7</v>
      </c>
      <c r="C9" t="s">
        <v>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2">
        <v>0</v>
      </c>
      <c r="L9" s="2">
        <v>0</v>
      </c>
      <c r="M9" s="2">
        <v>0</v>
      </c>
      <c r="N9" s="2">
        <v>0.1</v>
      </c>
      <c r="O9" s="2">
        <v>0</v>
      </c>
      <c r="Q9" s="2">
        <v>0</v>
      </c>
      <c r="R9" s="2">
        <v>0</v>
      </c>
      <c r="S9" s="4">
        <f t="shared" si="0"/>
        <v>0</v>
      </c>
      <c r="U9" s="5">
        <v>0</v>
      </c>
      <c r="Y9" s="2">
        <v>0</v>
      </c>
      <c r="Z9" s="2">
        <v>0</v>
      </c>
      <c r="AA9" s="2">
        <v>0</v>
      </c>
      <c r="AB9" s="2">
        <v>1</v>
      </c>
      <c r="AC9" s="2">
        <v>0</v>
      </c>
      <c r="AD9" s="2">
        <v>0</v>
      </c>
      <c r="AE9" s="1">
        <v>0</v>
      </c>
      <c r="AF9" s="1">
        <v>0</v>
      </c>
      <c r="AG9" s="1">
        <v>0</v>
      </c>
      <c r="AH9" s="1">
        <v>0</v>
      </c>
      <c r="AI9" s="1">
        <v>0.1</v>
      </c>
      <c r="AJ9" s="1">
        <v>0</v>
      </c>
    </row>
    <row r="10" spans="1:36" x14ac:dyDescent="0.25">
      <c r="C10" t="s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Q10" s="2">
        <v>0</v>
      </c>
      <c r="R10" s="2">
        <v>0</v>
      </c>
      <c r="S10" s="4">
        <f t="shared" si="0"/>
        <v>0</v>
      </c>
      <c r="U10" s="5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</row>
    <row r="11" spans="1:36" x14ac:dyDescent="0.25">
      <c r="C11" t="s">
        <v>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">
        <f>0.8*0.8</f>
        <v>0.64000000000000012</v>
      </c>
      <c r="K11" s="2">
        <v>0</v>
      </c>
      <c r="L11" s="2">
        <f>0.6*0.6</f>
        <v>0.36</v>
      </c>
      <c r="M11" s="2">
        <v>0.8</v>
      </c>
      <c r="N11" s="2">
        <v>0.4</v>
      </c>
      <c r="O11" s="2">
        <f>0.6*0.8</f>
        <v>0.48</v>
      </c>
      <c r="Q11" s="2">
        <v>0</v>
      </c>
      <c r="R11" s="2">
        <v>0</v>
      </c>
      <c r="S11" s="4">
        <f t="shared" si="0"/>
        <v>0</v>
      </c>
      <c r="U11" s="5">
        <v>0</v>
      </c>
      <c r="Y11" s="2">
        <v>1.0227272727272727</v>
      </c>
      <c r="Z11" s="2">
        <v>1.5454545454545459</v>
      </c>
      <c r="AA11" s="2">
        <v>1.0227272727272727</v>
      </c>
      <c r="AB11" s="2">
        <v>1.1590909090909092</v>
      </c>
      <c r="AC11" s="2">
        <v>1.7272727272727273</v>
      </c>
      <c r="AD11" s="2">
        <v>2.1590909090909092</v>
      </c>
      <c r="AE11" s="1">
        <v>1.5454545454545459</v>
      </c>
      <c r="AF11" s="1">
        <v>0.51136363636363635</v>
      </c>
      <c r="AG11" s="1">
        <v>1.0227272727272727</v>
      </c>
      <c r="AH11" s="1">
        <v>1.7272727272727273</v>
      </c>
      <c r="AI11" s="1">
        <v>0.9795454545454545</v>
      </c>
      <c r="AJ11" s="1">
        <v>1.1590909090909092</v>
      </c>
    </row>
    <row r="12" spans="1:36" x14ac:dyDescent="0.25">
      <c r="A12" t="s">
        <v>9</v>
      </c>
      <c r="B12" t="s">
        <v>5</v>
      </c>
      <c r="C12" t="s">
        <v>6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Q12" s="1"/>
      <c r="R12" s="1"/>
      <c r="U12" s="5">
        <f t="array" ref="U12:U17">MMULT(s,Q)</f>
        <v>0</v>
      </c>
      <c r="V12" t="s">
        <v>3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</row>
    <row r="13" spans="1:36" x14ac:dyDescent="0.25">
      <c r="C13" t="s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Q13" s="1"/>
      <c r="R13" s="1"/>
      <c r="U13" s="5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2">
        <v>0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</row>
    <row r="14" spans="1:36" x14ac:dyDescent="0.25">
      <c r="C14" t="s">
        <v>8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Q14" s="1"/>
      <c r="R14" s="1"/>
      <c r="U14" s="5">
        <v>0</v>
      </c>
      <c r="Y14" s="1">
        <v>1.4772727272727273</v>
      </c>
      <c r="Z14" s="1">
        <v>0.45454545454545464</v>
      </c>
      <c r="AA14" s="1">
        <v>1.4772727272727273</v>
      </c>
      <c r="AB14" s="1">
        <v>0.34090909090909088</v>
      </c>
      <c r="AC14" s="1">
        <v>0.27272727272727271</v>
      </c>
      <c r="AD14" s="1">
        <v>0.34090909090909088</v>
      </c>
      <c r="AE14" s="2">
        <v>0.45454545454545464</v>
      </c>
      <c r="AF14" s="2">
        <v>0.73863636363636365</v>
      </c>
      <c r="AG14" s="2">
        <v>1.4772727272727273</v>
      </c>
      <c r="AH14" s="2">
        <v>0.27272727272727271</v>
      </c>
      <c r="AI14" s="2">
        <v>0.17045454545454544</v>
      </c>
      <c r="AJ14" s="2">
        <v>0.34090909090909088</v>
      </c>
    </row>
    <row r="15" spans="1:36" x14ac:dyDescent="0.25">
      <c r="B15" t="s">
        <v>7</v>
      </c>
      <c r="C15" t="s">
        <v>6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Q15" s="1"/>
      <c r="R15" s="1"/>
      <c r="U15" s="5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2">
        <v>0</v>
      </c>
      <c r="AF15" s="2">
        <v>0</v>
      </c>
      <c r="AG15" s="2">
        <v>0</v>
      </c>
      <c r="AH15" s="2">
        <v>1</v>
      </c>
      <c r="AI15" s="2">
        <v>0</v>
      </c>
      <c r="AJ15" s="2">
        <v>0</v>
      </c>
    </row>
    <row r="16" spans="1:36" x14ac:dyDescent="0.25">
      <c r="C16" t="s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Q16" s="1"/>
      <c r="R16" s="1"/>
      <c r="U16" s="5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>
        <v>0</v>
      </c>
    </row>
    <row r="17" spans="1:36" x14ac:dyDescent="0.25">
      <c r="C17" t="s">
        <v>8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Q17" s="1"/>
      <c r="R17" s="1"/>
      <c r="U17" s="5">
        <v>0</v>
      </c>
      <c r="Y17" s="1">
        <v>1.0227272727272727</v>
      </c>
      <c r="Z17" s="1">
        <v>1.5454545454545456</v>
      </c>
      <c r="AA17" s="1">
        <v>1.0227272727272727</v>
      </c>
      <c r="AB17" s="1">
        <v>2.1590909090909092</v>
      </c>
      <c r="AC17" s="1">
        <v>1.7272727272727273</v>
      </c>
      <c r="AD17" s="1">
        <v>2.1590909090909092</v>
      </c>
      <c r="AE17" s="2">
        <v>1.5454545454545456</v>
      </c>
      <c r="AF17" s="2">
        <v>0.51136363636363635</v>
      </c>
      <c r="AG17" s="2">
        <v>1.0227272727272727</v>
      </c>
      <c r="AH17" s="2">
        <v>1.7272727272727273</v>
      </c>
      <c r="AI17" s="2">
        <v>1.0795454545454546</v>
      </c>
      <c r="AJ17" s="2">
        <v>2.1590909090909092</v>
      </c>
    </row>
    <row r="18" spans="1:36" x14ac:dyDescent="0.25">
      <c r="Q18" s="1"/>
      <c r="R18" s="1"/>
    </row>
    <row r="19" spans="1:36" x14ac:dyDescent="0.25">
      <c r="D19" s="7" t="s">
        <v>20</v>
      </c>
      <c r="Q19" s="1"/>
      <c r="R19" s="1"/>
    </row>
    <row r="20" spans="1:36" x14ac:dyDescent="0.25">
      <c r="A20" t="s">
        <v>10</v>
      </c>
      <c r="B20" t="s">
        <v>11</v>
      </c>
      <c r="C20" t="s">
        <v>12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f t="shared" ref="J20:O20" si="1">1-SUM(J6:J17)</f>
        <v>0.19999999999999984</v>
      </c>
      <c r="K20" s="2">
        <f t="shared" si="1"/>
        <v>0.5</v>
      </c>
      <c r="L20" s="2">
        <f t="shared" si="1"/>
        <v>0.4</v>
      </c>
      <c r="M20" s="2">
        <f t="shared" si="1"/>
        <v>0.19999999999999996</v>
      </c>
      <c r="N20" s="2">
        <f t="shared" si="1"/>
        <v>0.5</v>
      </c>
      <c r="O20" s="2">
        <f t="shared" si="1"/>
        <v>0.4</v>
      </c>
    </row>
    <row r="21" spans="1:36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36" x14ac:dyDescent="0.25">
      <c r="D22" s="6" t="s">
        <v>21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36" x14ac:dyDescent="0.25">
      <c r="A23" t="s">
        <v>13</v>
      </c>
      <c r="B23" t="s">
        <v>11</v>
      </c>
      <c r="C23" t="s">
        <v>14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2">
        <v>0.4</v>
      </c>
      <c r="K23" s="2">
        <v>0</v>
      </c>
      <c r="L23" s="2">
        <v>0.1</v>
      </c>
      <c r="M23" s="2">
        <v>0.6</v>
      </c>
      <c r="N23" s="2">
        <v>0</v>
      </c>
      <c r="O23" s="2">
        <v>0.4</v>
      </c>
    </row>
    <row r="25" spans="1:36" x14ac:dyDescent="0.25">
      <c r="D25" s="7" t="s">
        <v>19</v>
      </c>
    </row>
    <row r="26" spans="1:36" x14ac:dyDescent="0.25">
      <c r="A26" t="s">
        <v>13</v>
      </c>
      <c r="B26" t="s">
        <v>11</v>
      </c>
      <c r="C26" t="s">
        <v>14</v>
      </c>
      <c r="D26" s="2">
        <f t="array" ref="D26:I26">MMULT(MMULT(e,s),w_c)</f>
        <v>0.55681818181818188</v>
      </c>
      <c r="E26" s="2">
        <v>1.0636363636363639</v>
      </c>
      <c r="F26" s="2">
        <v>0.55681818181818188</v>
      </c>
      <c r="G26" s="2">
        <v>0.89772727272727271</v>
      </c>
      <c r="H26" s="2">
        <v>1.3181818181818181</v>
      </c>
      <c r="I26" s="2">
        <v>0.89772727272727282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36" x14ac:dyDescent="0.25">
      <c r="A27" t="s">
        <v>13</v>
      </c>
      <c r="B27" t="s">
        <v>11</v>
      </c>
      <c r="C27" t="s">
        <v>14</v>
      </c>
      <c r="D27" s="2">
        <f t="array" ref="D27:O27">MMULT(e_full,w)</f>
        <v>0.55681818181818188</v>
      </c>
      <c r="E27" s="2">
        <v>1.0636363636363637</v>
      </c>
      <c r="F27" s="2">
        <v>0.55681818181818188</v>
      </c>
      <c r="G27" s="2">
        <v>0.89772727272727282</v>
      </c>
      <c r="H27" s="2">
        <v>1.3181818181818181</v>
      </c>
      <c r="I27" s="2">
        <v>0.89772727272727282</v>
      </c>
      <c r="J27" s="2">
        <v>1.0636363636363637</v>
      </c>
      <c r="K27" s="2">
        <v>0.27840909090909094</v>
      </c>
      <c r="L27" s="2">
        <v>0.55681818181818188</v>
      </c>
      <c r="M27" s="2">
        <v>1.3181818181818181</v>
      </c>
      <c r="N27" s="2">
        <v>0.44886363636363641</v>
      </c>
      <c r="O27" s="2">
        <v>0.89772727272727282</v>
      </c>
    </row>
    <row r="29" spans="1:36" x14ac:dyDescent="0.25">
      <c r="D29" s="7" t="s">
        <v>24</v>
      </c>
    </row>
    <row r="30" spans="1:36" x14ac:dyDescent="0.25">
      <c r="A30" s="9" t="s">
        <v>4</v>
      </c>
      <c r="B30" s="9" t="s">
        <v>5</v>
      </c>
      <c r="C30" s="9" t="s">
        <v>6</v>
      </c>
      <c r="D30" s="1">
        <f t="array" ref="D30:O41">MMULT(_xlfn.MUNIT(12)*e_full,w)</f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36" x14ac:dyDescent="0.25">
      <c r="A31" s="9"/>
      <c r="B31" s="9"/>
      <c r="C31" s="9" t="s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36" x14ac:dyDescent="0.25">
      <c r="A32" s="9"/>
      <c r="B32" s="9"/>
      <c r="C32" s="9" t="s">
        <v>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x14ac:dyDescent="0.25">
      <c r="A33" s="9"/>
      <c r="B33" s="9" t="s">
        <v>7</v>
      </c>
      <c r="C33" s="9" t="s">
        <v>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 x14ac:dyDescent="0.25">
      <c r="A34" s="9"/>
      <c r="B34" s="9"/>
      <c r="C34" s="9" t="s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 x14ac:dyDescent="0.25">
      <c r="A35" s="9"/>
      <c r="B35" s="9"/>
      <c r="C35" s="9" t="s">
        <v>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 x14ac:dyDescent="0.25">
      <c r="A36" s="9" t="s">
        <v>9</v>
      </c>
      <c r="B36" s="9" t="s">
        <v>5</v>
      </c>
      <c r="C36" s="9" t="s">
        <v>6</v>
      </c>
      <c r="D36" s="2">
        <v>0</v>
      </c>
      <c r="E36" s="2">
        <v>0.4</v>
      </c>
      <c r="F36" s="2">
        <v>0</v>
      </c>
      <c r="G36" s="2">
        <v>0</v>
      </c>
      <c r="H36" s="2">
        <v>0</v>
      </c>
      <c r="I36" s="2">
        <v>0</v>
      </c>
      <c r="J36" s="1">
        <v>0.4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9"/>
      <c r="B37" s="9"/>
      <c r="C37" s="9" t="s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9"/>
      <c r="B38" s="9"/>
      <c r="C38" s="9" t="s">
        <v>8</v>
      </c>
      <c r="D38" s="2">
        <v>0.14772727272727273</v>
      </c>
      <c r="E38" s="2">
        <v>4.545454545454547E-2</v>
      </c>
      <c r="F38" s="2">
        <v>0.14772727272727273</v>
      </c>
      <c r="G38" s="2">
        <v>3.4090909090909088E-2</v>
      </c>
      <c r="H38" s="2">
        <v>2.7272727272727271E-2</v>
      </c>
      <c r="I38" s="2">
        <v>3.4090909090909088E-2</v>
      </c>
      <c r="J38" s="1">
        <v>4.545454545454547E-2</v>
      </c>
      <c r="K38" s="1">
        <v>7.3863636363636367E-2</v>
      </c>
      <c r="L38" s="1">
        <v>0.14772727272727273</v>
      </c>
      <c r="M38" s="1">
        <v>2.7272727272727271E-2</v>
      </c>
      <c r="N38" s="1">
        <v>1.7045454545454544E-2</v>
      </c>
      <c r="O38" s="1">
        <v>3.4090909090909088E-2</v>
      </c>
    </row>
    <row r="39" spans="1:15" x14ac:dyDescent="0.25">
      <c r="A39" s="9"/>
      <c r="B39" s="9" t="s">
        <v>7</v>
      </c>
      <c r="C39" s="9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0.6</v>
      </c>
      <c r="I39" s="2">
        <v>0</v>
      </c>
      <c r="J39" s="1">
        <v>0</v>
      </c>
      <c r="K39" s="1">
        <v>0</v>
      </c>
      <c r="L39" s="1">
        <v>0</v>
      </c>
      <c r="M39" s="1">
        <v>0.6</v>
      </c>
      <c r="N39" s="1">
        <v>0</v>
      </c>
      <c r="O39" s="1">
        <v>0</v>
      </c>
    </row>
    <row r="40" spans="1:15" x14ac:dyDescent="0.25">
      <c r="A40" s="9"/>
      <c r="B40" s="9"/>
      <c r="C40" s="9" t="s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9"/>
      <c r="B41" s="9"/>
      <c r="C41" s="9" t="s">
        <v>8</v>
      </c>
      <c r="D41" s="2">
        <v>0.40909090909090912</v>
      </c>
      <c r="E41" s="2">
        <v>0.61818181818181828</v>
      </c>
      <c r="F41" s="2">
        <v>0.40909090909090912</v>
      </c>
      <c r="G41" s="2">
        <v>0.86363636363636376</v>
      </c>
      <c r="H41" s="2">
        <v>0.69090909090909092</v>
      </c>
      <c r="I41" s="2">
        <v>0.86363636363636376</v>
      </c>
      <c r="J41" s="1">
        <v>0.61818181818181828</v>
      </c>
      <c r="K41" s="1">
        <v>0.20454545454545456</v>
      </c>
      <c r="L41" s="1">
        <v>0.40909090909090912</v>
      </c>
      <c r="M41" s="1">
        <v>0.69090909090909092</v>
      </c>
      <c r="N41" s="1">
        <v>0.43181818181818188</v>
      </c>
      <c r="O41" s="1">
        <v>0.86363636363636376</v>
      </c>
    </row>
    <row r="43" spans="1:15" x14ac:dyDescent="0.25">
      <c r="C43" t="s">
        <v>25</v>
      </c>
      <c r="D43" s="1">
        <f>SUM(D30:D41)-D27</f>
        <v>0</v>
      </c>
      <c r="E43" s="1">
        <f t="shared" ref="E43:O43" si="2">SUM(E30:E41)-E27</f>
        <v>0</v>
      </c>
      <c r="F43" s="1">
        <f t="shared" si="2"/>
        <v>0</v>
      </c>
      <c r="G43" s="1">
        <f t="shared" si="2"/>
        <v>0</v>
      </c>
      <c r="H43" s="1">
        <f t="shared" si="2"/>
        <v>0</v>
      </c>
      <c r="I43" s="1">
        <f t="shared" si="2"/>
        <v>0</v>
      </c>
      <c r="J43" s="1">
        <f t="shared" si="2"/>
        <v>0</v>
      </c>
      <c r="K43" s="1">
        <f t="shared" si="2"/>
        <v>0</v>
      </c>
      <c r="L43" s="1">
        <f t="shared" si="2"/>
        <v>0</v>
      </c>
      <c r="M43" s="1">
        <f t="shared" si="2"/>
        <v>0</v>
      </c>
      <c r="N43" s="1">
        <f t="shared" si="2"/>
        <v>0</v>
      </c>
      <c r="O43" s="1">
        <f t="shared" si="2"/>
        <v>0</v>
      </c>
    </row>
  </sheetData>
  <conditionalFormatting sqref="D43:O43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B88CF-1D73-4A12-91CA-39FE64B92C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C964C7-FB88-4F2A-A09A-ACABD8D15130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1711A66D-39E9-4B72-A686-D7AADB3EA7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16</vt:i4>
      </vt:variant>
    </vt:vector>
  </HeadingPairs>
  <TitlesOfParts>
    <vt:vector size="17" baseType="lpstr">
      <vt:lpstr>concept</vt:lpstr>
      <vt:lpstr>check</vt:lpstr>
      <vt:lpstr>e</vt:lpstr>
      <vt:lpstr>e_full</vt:lpstr>
      <vt:lpstr>f</vt:lpstr>
      <vt:lpstr>f_full</vt:lpstr>
      <vt:lpstr>Q</vt:lpstr>
      <vt:lpstr>s</vt:lpstr>
      <vt:lpstr>u</vt:lpstr>
      <vt:lpstr>v</vt:lpstr>
      <vt:lpstr>w</vt:lpstr>
      <vt:lpstr>w_a</vt:lpstr>
      <vt:lpstr>w_c</vt:lpstr>
      <vt:lpstr>X</vt:lpstr>
      <vt:lpstr>X_full</vt:lpstr>
      <vt:lpstr>Y_tot</vt:lpstr>
      <vt:lpstr>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Matteo Vincenzo Rocco</dc:creator>
  <cp:keywords/>
  <dc:description/>
  <cp:lastModifiedBy>Lorenzo Rinaldi</cp:lastModifiedBy>
  <cp:revision/>
  <dcterms:created xsi:type="dcterms:W3CDTF">2015-06-05T18:19:34Z</dcterms:created>
  <dcterms:modified xsi:type="dcterms:W3CDTF">2023-05-04T09:39:18Z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