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o\OneDrive - Associacao Antonio Vieira\Sicredi\Preditiva\7 Noções de Inferência  Modelagem\"/>
    </mc:Choice>
  </mc:AlternateContent>
  <xr:revisionPtr revIDLastSave="0" documentId="13_ncr:1_{376D2E7F-D068-495D-AB92-2D926856E43F}" xr6:coauthVersionLast="47" xr6:coauthVersionMax="47" xr10:uidLastSave="{00000000-0000-0000-0000-000000000000}"/>
  <bookViews>
    <workbookView xWindow="15" yWindow="-16200" windowWidth="17865" windowHeight="15570" activeTab="3" xr2:uid="{DB122336-690A-47C2-87D3-7AB31ABD470C}"/>
  </bookViews>
  <sheets>
    <sheet name="Teste-t" sheetId="4" r:id="rId1"/>
    <sheet name="Teste-t e Teste-F" sheetId="5" r:id="rId2"/>
    <sheet name="Teste-t Pareado" sheetId="2" r:id="rId3"/>
    <sheet name="Teste-Z 2 populações" sheetId="3" r:id="rId4"/>
  </sheets>
  <definedNames>
    <definedName name="_xlchart.v1.0" hidden="1">'Teste-t'!$B$15</definedName>
    <definedName name="_xlchart.v1.1" hidden="1">'Teste-t'!$B$16:$B$115</definedName>
    <definedName name="_xlchart.v1.2" hidden="1">'Teste-t e Teste-F'!$B$15</definedName>
    <definedName name="_xlchart.v1.3" hidden="1">'Teste-t e Teste-F'!$B$16:$B$115</definedName>
    <definedName name="_xlchart.v1.4" hidden="1">'Teste-t e Teste-F'!$C$16:$C$125</definedName>
    <definedName name="_xlchart.v1.5" hidden="1">'Teste-t Pareado'!$C$16:$C$45</definedName>
    <definedName name="_xlchart.v1.6" hidden="1">'Teste-t Pareado'!$B$15</definedName>
    <definedName name="_xlchart.v1.7" hidden="1">'Teste-t Pareado'!$B$16:$B$45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3" l="1"/>
  <c r="L32" i="3"/>
  <c r="L33" i="3" s="1"/>
  <c r="K27" i="3"/>
  <c r="C12" i="3"/>
  <c r="R19" i="2"/>
  <c r="C11" i="2"/>
  <c r="B11" i="2"/>
  <c r="R24" i="5"/>
  <c r="AA19" i="5"/>
  <c r="C11" i="5"/>
  <c r="B11" i="5"/>
  <c r="Q29" i="4"/>
  <c r="Q24" i="4"/>
  <c r="B11" i="4"/>
  <c r="C13" i="5"/>
  <c r="B13" i="5"/>
  <c r="C12" i="5"/>
  <c r="B12" i="5"/>
  <c r="G65" i="3" l="1"/>
  <c r="G64" i="3"/>
  <c r="G62" i="3"/>
  <c r="G61" i="3"/>
  <c r="G60" i="3"/>
  <c r="G59" i="3"/>
  <c r="G58" i="3"/>
  <c r="G57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3" i="3"/>
  <c r="G22" i="3"/>
  <c r="G21" i="3"/>
  <c r="G20" i="3"/>
  <c r="G19" i="3"/>
  <c r="G18" i="3"/>
  <c r="G17" i="3"/>
  <c r="G16" i="3"/>
  <c r="C53" i="3"/>
  <c r="C52" i="3"/>
  <c r="C51" i="3"/>
  <c r="C49" i="3"/>
  <c r="C48" i="3"/>
  <c r="C47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29" i="3"/>
  <c r="C28" i="3"/>
  <c r="C27" i="3"/>
  <c r="C26" i="3"/>
  <c r="C25" i="3"/>
  <c r="C24" i="3"/>
  <c r="C23" i="3"/>
  <c r="C21" i="3"/>
  <c r="C19" i="3"/>
  <c r="C18" i="3"/>
  <c r="C17" i="3"/>
  <c r="C16" i="3"/>
  <c r="G63" i="3"/>
  <c r="G55" i="3"/>
  <c r="G24" i="3"/>
  <c r="C50" i="3"/>
  <c r="C46" i="3"/>
  <c r="C38" i="3"/>
  <c r="C30" i="3"/>
  <c r="C22" i="3"/>
  <c r="C20" i="3"/>
  <c r="G56" i="3"/>
  <c r="G40" i="3"/>
  <c r="B13" i="4"/>
  <c r="B12" i="4"/>
  <c r="G13" i="3" l="1"/>
  <c r="C13" i="3"/>
  <c r="G12" i="3"/>
  <c r="C13" i="2"/>
  <c r="B13" i="2"/>
  <c r="C12" i="2"/>
  <c r="B12" i="2"/>
</calcChain>
</file>

<file path=xl/sharedStrings.xml><?xml version="1.0" encoding="utf-8"?>
<sst xmlns="http://schemas.openxmlformats.org/spreadsheetml/2006/main" count="181" uniqueCount="63">
  <si>
    <t>Média</t>
  </si>
  <si>
    <t>Desvio</t>
  </si>
  <si>
    <t>Nº Amostra</t>
  </si>
  <si>
    <t>Teste-F</t>
  </si>
  <si>
    <t>pH Billings</t>
  </si>
  <si>
    <t>pH Guarapiranga</t>
  </si>
  <si>
    <t>Inferência Estatística - Testes de Hipóteses</t>
  </si>
  <si>
    <t>1º Passo: Definir as hipóteses</t>
  </si>
  <si>
    <t>2º Passo: Calcular a estatística do teste</t>
  </si>
  <si>
    <t>T</t>
  </si>
  <si>
    <t>3º Passo: Calcular o nível descritivo</t>
  </si>
  <si>
    <t>4º Passo: Comparar e tomar decisão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</si>
  <si>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O pH das águas da represa Billings é igual a 6, ou: pH = 6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</si>
  <si>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O pH das águas da represa Billings é imferior a 6, ou: pH &lt; 6</t>
    </r>
  </si>
  <si>
    <t>Portanto, não é necessário interromper o fornecimento de água.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</si>
  <si>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O pH da Guarapiranga é igual ao pH da Billings, ou: pHG = pHB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</si>
  <si>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O pH da Guarapiranga é superior ao pH da Billings, ou: pHG &gt; pHB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</si>
  <si>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As variâncias do pH da Billings e Guarapiranga são iguais, ou: Var_pHG = Var_pHB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</si>
  <si>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As variâncias do pH da Billings e Guarapiranga são diferentes, ou: Var_pHG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Var_pHB</t>
    </r>
  </si>
  <si>
    <t>É necessário fazer um Teste de Hipóteses para comparar as variâncias</t>
  </si>
  <si>
    <t>do pH das duas represas.</t>
  </si>
  <si>
    <r>
      <t>=TESTE.T(B16:B115;C16:C125;1;</t>
    </r>
    <r>
      <rPr>
        <b/>
        <sz val="11"/>
        <color rgb="FFC00000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>)</t>
    </r>
  </si>
  <si>
    <t>Operador</t>
  </si>
  <si>
    <t>Escritório</t>
  </si>
  <si>
    <t>Home office</t>
  </si>
  <si>
    <t>Teste-t Pareado</t>
  </si>
  <si>
    <t>Teste-t</t>
  </si>
  <si>
    <t>Teste-t para 2 populações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</si>
  <si>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As notas no Escritório são iguais as notas em Home Office, ou: N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N</t>
    </r>
    <r>
      <rPr>
        <vertAlign val="subscript"/>
        <sz val="11"/>
        <color theme="1"/>
        <rFont val="Calibri"/>
        <family val="2"/>
        <scheme val="minor"/>
      </rPr>
      <t>HO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</si>
  <si>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As notas no Escritório são maiores que as notas em Home Office, ou: N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&gt; N</t>
    </r>
    <r>
      <rPr>
        <vertAlign val="subscript"/>
        <sz val="11"/>
        <color theme="1"/>
        <rFont val="Calibri"/>
        <family val="2"/>
        <scheme val="minor"/>
      </rPr>
      <t>HO</t>
    </r>
  </si>
  <si>
    <t>Média de uma população</t>
  </si>
  <si>
    <t>Média de duas populações</t>
  </si>
  <si>
    <t>Variância de duas populações</t>
  </si>
  <si>
    <t>Média de duas populações pareadas</t>
  </si>
  <si>
    <t>Sintomas</t>
  </si>
  <si>
    <t>Ind. Graves</t>
  </si>
  <si>
    <t>Estratégia 1: Vírus enfraquecido</t>
  </si>
  <si>
    <t>Estratégia 2: RNA mensageiro</t>
  </si>
  <si>
    <t>Proporção de duas populações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</si>
  <si>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ve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</si>
  <si>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RNA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</si>
  <si>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ve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</si>
  <si>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RNA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</si>
  <si>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p</t>
    </r>
    <r>
      <rPr>
        <vertAlign val="subscript"/>
        <sz val="11"/>
        <color theme="1"/>
        <rFont val="Calibri"/>
        <family val="2"/>
        <scheme val="minor"/>
      </rPr>
      <t>VE</t>
    </r>
    <r>
      <rPr>
        <sz val="11"/>
        <color theme="1"/>
        <rFont val="Calibri"/>
        <family val="2"/>
        <scheme val="minor"/>
      </rPr>
      <t xml:space="preserve"> = p</t>
    </r>
    <r>
      <rPr>
        <vertAlign val="subscript"/>
        <sz val="11"/>
        <color theme="1"/>
        <rFont val="Calibri"/>
        <family val="2"/>
        <scheme val="minor"/>
      </rPr>
      <t>RNA</t>
    </r>
    <r>
      <rPr>
        <sz val="11"/>
        <color theme="1"/>
        <rFont val="Calibri"/>
        <family val="2"/>
        <scheme val="minor"/>
      </rPr>
      <t xml:space="preserve"> ou p</t>
    </r>
    <r>
      <rPr>
        <vertAlign val="subscript"/>
        <sz val="11"/>
        <color theme="1"/>
        <rFont val="Calibri"/>
        <family val="2"/>
        <scheme val="minor"/>
      </rPr>
      <t>VE</t>
    </r>
    <r>
      <rPr>
        <sz val="11"/>
        <color theme="1"/>
        <rFont val="Calibri"/>
        <family val="2"/>
        <scheme val="minor"/>
      </rPr>
      <t xml:space="preserve"> - p</t>
    </r>
    <r>
      <rPr>
        <vertAlign val="subscript"/>
        <sz val="11"/>
        <color theme="1"/>
        <rFont val="Calibri"/>
        <family val="2"/>
        <scheme val="minor"/>
      </rPr>
      <t>RNA</t>
    </r>
    <r>
      <rPr>
        <sz val="11"/>
        <color theme="1"/>
        <rFont val="Calibri"/>
        <family val="2"/>
        <scheme val="minor"/>
      </rPr>
      <t xml:space="preserve"> = 0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</si>
  <si>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p</t>
    </r>
    <r>
      <rPr>
        <vertAlign val="subscript"/>
        <sz val="11"/>
        <color theme="1"/>
        <rFont val="Calibri"/>
        <family val="2"/>
        <scheme val="minor"/>
      </rPr>
      <t>VE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p</t>
    </r>
    <r>
      <rPr>
        <vertAlign val="subscript"/>
        <sz val="11"/>
        <color theme="1"/>
        <rFont val="Calibri"/>
        <family val="2"/>
        <scheme val="minor"/>
      </rPr>
      <t>RNA</t>
    </r>
    <r>
      <rPr>
        <sz val="11"/>
        <color theme="1"/>
        <rFont val="Calibri"/>
        <family val="2"/>
        <scheme val="minor"/>
      </rPr>
      <t xml:space="preserve"> ou p</t>
    </r>
    <r>
      <rPr>
        <vertAlign val="subscript"/>
        <sz val="11"/>
        <color theme="1"/>
        <rFont val="Calibri"/>
        <family val="2"/>
        <scheme val="minor"/>
      </rPr>
      <t>VE</t>
    </r>
    <r>
      <rPr>
        <sz val="11"/>
        <color theme="1"/>
        <rFont val="Calibri"/>
        <family val="2"/>
        <scheme val="minor"/>
      </rPr>
      <t xml:space="preserve"> - p</t>
    </r>
    <r>
      <rPr>
        <vertAlign val="subscript"/>
        <sz val="11"/>
        <color theme="1"/>
        <rFont val="Calibri"/>
        <family val="2"/>
        <scheme val="minor"/>
      </rPr>
      <t>RNA</t>
    </r>
    <r>
      <rPr>
        <sz val="11"/>
        <color theme="1"/>
        <rFont val="Calibri"/>
        <family val="2"/>
        <scheme val="minor"/>
      </rPr>
      <t xml:space="preserve"> ≠ 0</t>
    </r>
  </si>
  <si>
    <t>p</t>
  </si>
  <si>
    <t>Z</t>
  </si>
  <si>
    <t>Leves</t>
  </si>
  <si>
    <t>Graves</t>
  </si>
  <si>
    <t>p-valor</t>
  </si>
  <si>
    <r>
      <t xml:space="preserve">P-valor &gt; 5%: </t>
    </r>
    <r>
      <rPr>
        <b/>
        <sz val="11"/>
        <color theme="1"/>
        <rFont val="Calibri"/>
        <family val="2"/>
        <scheme val="minor"/>
      </rPr>
      <t>Não rejeita-se H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.</t>
    </r>
  </si>
  <si>
    <t>p-valor / 2</t>
  </si>
  <si>
    <t>Desvio Padrão</t>
  </si>
  <si>
    <t>n</t>
  </si>
  <si>
    <t>3º Passo: Calcular o p-valor</t>
  </si>
  <si>
    <t>2º e 3º Passos: Calcular a estatística do teste e p-valor</t>
  </si>
  <si>
    <t>As variâncias do pH da Billings e Guarapiranga podem ser consideradas iguais.</t>
  </si>
  <si>
    <r>
      <t xml:space="preserve">p-valor &lt; 5%: </t>
    </r>
    <r>
      <rPr>
        <b/>
        <sz val="11"/>
        <color theme="1"/>
        <rFont val="Calibri"/>
        <family val="2"/>
        <scheme val="minor"/>
      </rPr>
      <t>Rejeita-se H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.</t>
    </r>
  </si>
  <si>
    <t>Portanto, podemos assumir que o pH da Guarapiranga é superior ao pH da Billings.</t>
  </si>
  <si>
    <r>
      <t xml:space="preserve">p-valor &gt; 5%: </t>
    </r>
    <r>
      <rPr>
        <b/>
        <sz val="11"/>
        <color theme="1"/>
        <rFont val="Calibri"/>
        <family val="2"/>
        <scheme val="minor"/>
      </rPr>
      <t>Não Rejeita-se H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.</t>
    </r>
  </si>
  <si>
    <t>Teste-Z para duas populações</t>
  </si>
  <si>
    <t>Portanto, tabalhar em home office não prejudicou as notas dos atendentes.</t>
  </si>
  <si>
    <t>Portanto, as 2 tecnologias apresentam o mesmo percentual de pessoas com sintomas graves.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</si>
</sst>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applyBorder="1"/>
    <xf numFmtId="4" fontId="0" fillId="0" borderId="2" xfId="0" applyNumberFormat="1" applyBorder="1"/>
    <xf numFmtId="0" fontId="0" fillId="0" borderId="0" xfId="0" applyBorder="1"/>
    <xf numFmtId="4" fontId="0" fillId="0" borderId="0" xfId="0" applyNumberFormat="1" applyBorder="1"/>
    <xf numFmtId="0" fontId="0" fillId="0" borderId="3" xfId="0" applyBorder="1"/>
    <xf numFmtId="4" fontId="0" fillId="0" borderId="3" xfId="0" applyNumberFormat="1" applyBorder="1"/>
    <xf numFmtId="0" fontId="2" fillId="0" borderId="2" xfId="0" applyFont="1" applyBorder="1"/>
    <xf numFmtId="164" fontId="0" fillId="0" borderId="2" xfId="0" applyNumberFormat="1" applyBorder="1"/>
    <xf numFmtId="0" fontId="2" fillId="0" borderId="3" xfId="0" applyFont="1" applyBorder="1"/>
    <xf numFmtId="164" fontId="0" fillId="0" borderId="3" xfId="0" applyNumberFormat="1" applyBorder="1"/>
    <xf numFmtId="0" fontId="3" fillId="0" borderId="0" xfId="0" applyFont="1"/>
    <xf numFmtId="2" fontId="0" fillId="0" borderId="0" xfId="0" applyNumberFormat="1" applyFont="1"/>
    <xf numFmtId="0" fontId="7" fillId="0" borderId="0" xfId="0" applyFont="1"/>
    <xf numFmtId="0" fontId="0" fillId="0" borderId="0" xfId="0" quotePrefix="1"/>
    <xf numFmtId="165" fontId="0" fillId="0" borderId="0" xfId="1" quotePrefix="1" applyNumberFormat="1" applyFont="1"/>
    <xf numFmtId="164" fontId="0" fillId="0" borderId="0" xfId="0" applyNumberFormat="1" applyBorder="1"/>
    <xf numFmtId="9" fontId="0" fillId="0" borderId="0" xfId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2" xfId="0" applyNumberFormat="1" applyBorder="1"/>
    <xf numFmtId="0" fontId="2" fillId="0" borderId="0" xfId="0" applyFont="1" applyBorder="1"/>
    <xf numFmtId="9" fontId="0" fillId="0" borderId="0" xfId="0" applyNumberFormat="1"/>
    <xf numFmtId="0" fontId="0" fillId="0" borderId="0" xfId="0" applyFont="1"/>
    <xf numFmtId="165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Distribuição do pH na represa Billings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pt-B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 pH na represa Billings</a:t>
          </a:r>
        </a:p>
      </cx:txPr>
    </cx:title>
    <cx:plotArea>
      <cx:plotAreaRegion>
        <cx:series layoutId="clusteredColumn" uniqueId="{6C1107FD-CC16-4EB0-873B-DCBDEE000CED}">
          <cx:tx>
            <cx:txData>
              <cx:f>_xlchart.v1.0</cx:f>
              <cx:v>pH Billings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pt-BR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Distribuição do pH na represa Guarapiranga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pt-B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 pH na represa Guarapiranga</a:t>
          </a:r>
        </a:p>
      </cx:txPr>
    </cx:title>
    <cx:plotArea>
      <cx:plotAreaRegion>
        <cx:series layoutId="clusteredColumn" uniqueId="{EB807076-2E3D-4F61-8D80-0571CF017F6D}">
          <cx:spPr>
            <a:solidFill>
              <a:schemeClr val="tx2"/>
            </a:solidFill>
            <a:ln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pt-BR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Distribuição do pH na represa Billings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pt-B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 pH na represa Billings</a:t>
          </a:r>
        </a:p>
      </cx:txPr>
    </cx:title>
    <cx:plotArea>
      <cx:plotAreaRegion>
        <cx:series layoutId="clusteredColumn" uniqueId="{6C1107FD-CC16-4EB0-873B-DCBDEE000CED}">
          <cx:tx>
            <cx:txData>
              <cx:f>_xlchart.v1.2</cx:f>
              <cx:v>pH Billings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pt-BR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r>
              <a:rPr lang="pt-BR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Distribuição da média de avaliação dos clientes</a:t>
            </a:r>
          </a:p>
          <a:p>
            <a:pPr algn="ctr" rtl="0">
              <a:defRPr sz="1600"/>
            </a:pPr>
            <a:r>
              <a:rPr lang="pt-BR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Home office</a:t>
            </a:r>
          </a:p>
        </cx:rich>
      </cx:tx>
    </cx:title>
    <cx:plotArea>
      <cx:plotAreaRegion>
        <cx:series layoutId="clusteredColumn" uniqueId="{EB807076-2E3D-4F61-8D80-0571CF017F6D}">
          <cx:spPr>
            <a:solidFill>
              <a:schemeClr val="accent4"/>
            </a:solidFill>
            <a:ln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pt-BR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r>
              <a:rPr lang="pt-BR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Distribuição da média de avaliação dos clientes</a:t>
            </a:r>
          </a:p>
          <a:p>
            <a:pPr algn="ctr" rtl="0">
              <a:defRPr sz="1600"/>
            </a:pPr>
            <a:r>
              <a:rPr lang="pt-BR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Escritório</a:t>
            </a:r>
          </a:p>
        </cx:rich>
      </cx:tx>
    </cx:title>
    <cx:plotArea>
      <cx:plotAreaRegion>
        <cx:series layoutId="clusteredColumn" uniqueId="{6C1107FD-CC16-4EB0-873B-DCBDEE000CED}">
          <cx:tx>
            <cx:txData>
              <cx:f>_xlchart.v1.6</cx:f>
              <cx:v>Escritório</cx:v>
            </cx:txData>
          </cx:tx>
          <cx:spPr>
            <a:solidFill>
              <a:schemeClr val="accent2"/>
            </a:solidFill>
            <a:ln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pt-BR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38100</xdr:rowOff>
    </xdr:from>
    <xdr:to>
      <xdr:col>13</xdr:col>
      <xdr:colOff>237600</xdr:colOff>
      <xdr:row>34</xdr:row>
      <xdr:rowOff>44100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276A56A-0F54-482F-95B7-131C54A003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2775" y="2857500"/>
              <a:ext cx="5552550" cy="38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</xdr:colOff>
      <xdr:row>0</xdr:row>
      <xdr:rowOff>0</xdr:rowOff>
    </xdr:from>
    <xdr:to>
      <xdr:col>5</xdr:col>
      <xdr:colOff>47362</xdr:colOff>
      <xdr:row>6</xdr:row>
      <xdr:rowOff>117000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EE273DA-405A-4E2A-A6D5-2D16478C3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" y="0"/>
          <a:ext cx="3843737" cy="126000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18</xdr:row>
      <xdr:rowOff>0</xdr:rowOff>
    </xdr:from>
    <xdr:to>
      <xdr:col>19</xdr:col>
      <xdr:colOff>109670</xdr:colOff>
      <xdr:row>20</xdr:row>
      <xdr:rowOff>116637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2">
              <a:extLst>
                <a:ext uri="{FF2B5EF4-FFF2-40B4-BE49-F238E27FC236}">
                  <a16:creationId xmlns:a16="http://schemas.microsoft.com/office/drawing/2014/main" id="{B7530238-B7E5-4769-8C6C-264F757906BA}"/>
                </a:ext>
              </a:extLst>
            </xdr:cNvPr>
            <xdr:cNvSpPr txBox="1"/>
          </xdr:nvSpPr>
          <xdr:spPr bwMode="auto">
            <a:xfrm>
              <a:off x="10858500" y="3581400"/>
              <a:ext cx="2548070" cy="497637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chemeClr val="accent1"/>
                  </a:solidFill>
                </a14:hiddenFill>
              </a:ext>
              <a:ext uri="{91240B29-F687-4F45-9708-019B960494DF}">
                <a14:hiddenLine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  <m:d>
                          <m:dPr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</m:oMath>
                </m:oMathPara>
              </a14:m>
              <a:endParaRPr lang="en-US" sz="1600">
                <a:latin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6" name="CaixaDeTexto 2">
              <a:extLst>
                <a:ext uri="{FF2B5EF4-FFF2-40B4-BE49-F238E27FC236}">
                  <a16:creationId xmlns:a16="http://schemas.microsoft.com/office/drawing/2014/main" id="{B7530238-B7E5-4769-8C6C-264F757906BA}"/>
                </a:ext>
              </a:extLst>
            </xdr:cNvPr>
            <xdr:cNvSpPr txBox="1"/>
          </xdr:nvSpPr>
          <xdr:spPr bwMode="auto">
            <a:xfrm>
              <a:off x="10858500" y="3581400"/>
              <a:ext cx="2548070" cy="497637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600" b="0" i="0">
                  <a:latin typeface="Cambria Math" panose="02040503050406030204" pitchFamily="18" charset="0"/>
                </a:rPr>
                <a:t>𝑇=(√𝑛 (𝑋 ̅−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BR" sz="1600" b="0" i="0">
                  <a:latin typeface="Cambria Math" panose="02040503050406030204" pitchFamily="18" charset="0"/>
                </a:rPr>
                <a:t>0 ))/𝑆</a:t>
              </a:r>
              <a:endParaRPr lang="en-US" sz="1600">
                <a:latin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14</xdr:col>
      <xdr:colOff>653143</xdr:colOff>
      <xdr:row>31</xdr:row>
      <xdr:rowOff>185214</xdr:rowOff>
    </xdr:from>
    <xdr:to>
      <xdr:col>24</xdr:col>
      <xdr:colOff>593269</xdr:colOff>
      <xdr:row>37</xdr:row>
      <xdr:rowOff>18142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5F60648-B03A-BE49-BA91-421AE9288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09086" y="6172357"/>
          <a:ext cx="6689269" cy="9650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35</xdr:row>
      <xdr:rowOff>57150</xdr:rowOff>
    </xdr:from>
    <xdr:to>
      <xdr:col>14</xdr:col>
      <xdr:colOff>247125</xdr:colOff>
      <xdr:row>55</xdr:row>
      <xdr:rowOff>63150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92BF08C-B84B-441C-93C0-F867D74DA4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4325" y="6953250"/>
              <a:ext cx="5552550" cy="38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14</xdr:row>
      <xdr:rowOff>38100</xdr:rowOff>
    </xdr:from>
    <xdr:to>
      <xdr:col>14</xdr:col>
      <xdr:colOff>237600</xdr:colOff>
      <xdr:row>34</xdr:row>
      <xdr:rowOff>44100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DEFD139-7974-48FE-BFFA-0EACFE97B0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2857500"/>
              <a:ext cx="5552550" cy="389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</xdr:colOff>
      <xdr:row>0</xdr:row>
      <xdr:rowOff>0</xdr:rowOff>
    </xdr:from>
    <xdr:to>
      <xdr:col>4</xdr:col>
      <xdr:colOff>300455</xdr:colOff>
      <xdr:row>6</xdr:row>
      <xdr:rowOff>117000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B4D8999-17BF-4867-B3E8-D3B47B00C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" y="0"/>
          <a:ext cx="3843737" cy="1260000"/>
        </a:xfrm>
        <a:prstGeom prst="rect">
          <a:avLst/>
        </a:prstGeom>
      </xdr:spPr>
    </xdr:pic>
    <xdr:clientData/>
  </xdr:twoCellAnchor>
  <xdr:twoCellAnchor>
    <xdr:from>
      <xdr:col>22</xdr:col>
      <xdr:colOff>323249</xdr:colOff>
      <xdr:row>7</xdr:row>
      <xdr:rowOff>142658</xdr:rowOff>
    </xdr:from>
    <xdr:to>
      <xdr:col>24</xdr:col>
      <xdr:colOff>548294</xdr:colOff>
      <xdr:row>20</xdr:row>
      <xdr:rowOff>147620</xdr:rowOff>
    </xdr:to>
    <xdr:cxnSp macro="">
      <xdr:nvCxnSpPr>
        <xdr:cNvPr id="7" name="Conector: Curvo 6">
          <a:extLst>
            <a:ext uri="{FF2B5EF4-FFF2-40B4-BE49-F238E27FC236}">
              <a16:creationId xmlns:a16="http://schemas.microsoft.com/office/drawing/2014/main" id="{9CFC6FBF-2337-44FE-AED2-3A6C2CB1A9A1}"/>
            </a:ext>
          </a:extLst>
        </xdr:cNvPr>
        <xdr:cNvCxnSpPr/>
      </xdr:nvCxnSpPr>
      <xdr:spPr>
        <a:xfrm flipV="1">
          <a:off x="14866939" y="1476158"/>
          <a:ext cx="1446872" cy="2639117"/>
        </a:xfrm>
        <a:prstGeom prst="curvedConnector3">
          <a:avLst/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168730</xdr:colOff>
      <xdr:row>23</xdr:row>
      <xdr:rowOff>152401</xdr:rowOff>
    </xdr:from>
    <xdr:to>
      <xdr:col>24</xdr:col>
      <xdr:colOff>533401</xdr:colOff>
      <xdr:row>25</xdr:row>
      <xdr:rowOff>108858</xdr:rowOff>
    </xdr:to>
    <xdr:cxnSp macro="">
      <xdr:nvCxnSpPr>
        <xdr:cNvPr id="11" name="Conector: Curvo 10">
          <a:extLst>
            <a:ext uri="{FF2B5EF4-FFF2-40B4-BE49-F238E27FC236}">
              <a16:creationId xmlns:a16="http://schemas.microsoft.com/office/drawing/2014/main" id="{3E175C4C-EBE0-482F-946F-7A8BDF7A45A0}"/>
            </a:ext>
          </a:extLst>
        </xdr:cNvPr>
        <xdr:cNvCxnSpPr/>
      </xdr:nvCxnSpPr>
      <xdr:spPr>
        <a:xfrm rot="10800000">
          <a:off x="12856030" y="4686301"/>
          <a:ext cx="3412671" cy="337457"/>
        </a:xfrm>
        <a:prstGeom prst="curvedConnector3">
          <a:avLst/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7257</xdr:colOff>
      <xdr:row>27</xdr:row>
      <xdr:rowOff>36286</xdr:rowOff>
    </xdr:from>
    <xdr:to>
      <xdr:col>24</xdr:col>
      <xdr:colOff>609600</xdr:colOff>
      <xdr:row>31</xdr:row>
      <xdr:rowOff>147386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33294F5-AA06-F34C-9AF4-48C66EE80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1200" y="5297715"/>
          <a:ext cx="6001657" cy="8658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35</xdr:row>
      <xdr:rowOff>57150</xdr:rowOff>
    </xdr:from>
    <xdr:to>
      <xdr:col>14</xdr:col>
      <xdr:colOff>247125</xdr:colOff>
      <xdr:row>55</xdr:row>
      <xdr:rowOff>63150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FA79DEB-8A66-4BED-AF4C-9ED559CA51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4325" y="6915150"/>
              <a:ext cx="5552550" cy="38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14</xdr:row>
      <xdr:rowOff>38100</xdr:rowOff>
    </xdr:from>
    <xdr:to>
      <xdr:col>14</xdr:col>
      <xdr:colOff>237600</xdr:colOff>
      <xdr:row>34</xdr:row>
      <xdr:rowOff>44100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5D31A4B-B574-493C-92DE-A80F031819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2857500"/>
              <a:ext cx="5552550" cy="385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</xdr:colOff>
      <xdr:row>0</xdr:row>
      <xdr:rowOff>0</xdr:rowOff>
    </xdr:from>
    <xdr:to>
      <xdr:col>4</xdr:col>
      <xdr:colOff>300455</xdr:colOff>
      <xdr:row>6</xdr:row>
      <xdr:rowOff>117000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141AA5F-2460-4BF4-877B-68C45043E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" y="0"/>
          <a:ext cx="3843737" cy="126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0</xdr:rowOff>
    </xdr:from>
    <xdr:to>
      <xdr:col>14</xdr:col>
      <xdr:colOff>140804</xdr:colOff>
      <xdr:row>21</xdr:row>
      <xdr:rowOff>114522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13">
              <a:extLst>
                <a:ext uri="{FF2B5EF4-FFF2-40B4-BE49-F238E27FC236}">
                  <a16:creationId xmlns:a16="http://schemas.microsoft.com/office/drawing/2014/main" id="{EC915D04-8219-4DD8-8917-2A83528506AD}"/>
                </a:ext>
              </a:extLst>
            </xdr:cNvPr>
            <xdr:cNvSpPr txBox="1"/>
          </xdr:nvSpPr>
          <xdr:spPr bwMode="auto">
            <a:xfrm>
              <a:off x="7818783" y="3627783"/>
              <a:ext cx="3205369" cy="686022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chemeClr val="accent1"/>
                  </a:solidFill>
                </a14:hiddenFill>
              </a:ext>
              <a:ext uri="{91240B29-F687-4F45-9708-019B960494DF}">
                <a14:hiddenLine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400" i="1">
                                    <a:latin typeface="Cambria Math" panose="02040503050406030204" pitchFamily="18" charset="0"/>
                                  </a:rPr>
                                  <m:t>𝑉𝐸</m:t>
                                </m:r>
                              </m:sub>
                            </m:s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𝑅𝑁𝐴</m:t>
                                </m:r>
                              </m:sub>
                            </m:sSub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acc>
                              <m:accPr>
                                <m:chr m:val="̂"/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acc>
                            <m:d>
                              <m:d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acc>
                                  <m:accPr>
                                    <m:chr m:val="̂"/>
                                    <m:ctrlPr>
                                      <a:rPr lang="pt-BR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4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pt-BR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400" b="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pt-BR" sz="1400" b="0" i="1">
                                            <a:latin typeface="Cambria Math" panose="02040503050406030204" pitchFamily="18" charset="0"/>
                                          </a:rPr>
                                          <m:t>𝑉𝐸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pt-BR" sz="14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40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pt-BR" sz="1400" b="0" i="1">
                                            <a:latin typeface="Cambria Math" panose="02040503050406030204" pitchFamily="18" charset="0"/>
                                          </a:rPr>
                                          <m:t>𝑅𝑁𝐴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400">
                <a:latin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9" name="CaixaDeTexto 13">
              <a:extLst>
                <a:ext uri="{FF2B5EF4-FFF2-40B4-BE49-F238E27FC236}">
                  <a16:creationId xmlns:a16="http://schemas.microsoft.com/office/drawing/2014/main" id="{EC915D04-8219-4DD8-8917-2A83528506AD}"/>
                </a:ext>
              </a:extLst>
            </xdr:cNvPr>
            <xdr:cNvSpPr txBox="1"/>
          </xdr:nvSpPr>
          <xdr:spPr bwMode="auto">
            <a:xfrm>
              <a:off x="7818783" y="3627783"/>
              <a:ext cx="3205369" cy="686022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𝑍=((</a:t>
              </a:r>
              <a:r>
                <a:rPr lang="pt-BR" sz="1400" i="0">
                  <a:latin typeface="Cambria Math" panose="02040503050406030204" pitchFamily="18" charset="0"/>
                </a:rPr>
                <a:t>𝑝 ̂_𝑉𝐸</a:t>
              </a:r>
              <a:r>
                <a:rPr lang="pt-BR" sz="1400" b="0" i="0">
                  <a:latin typeface="Cambria Math" panose="02040503050406030204" pitchFamily="18" charset="0"/>
                </a:rPr>
                <a:t>−</a:t>
              </a:r>
              <a:r>
                <a:rPr lang="pt-BR" sz="1400" i="0">
                  <a:latin typeface="Cambria Math" panose="02040503050406030204" pitchFamily="18" charset="0"/>
                </a:rPr>
                <a:t>𝑝 ̂_</a:t>
              </a:r>
              <a:r>
                <a:rPr lang="pt-BR" sz="1400" b="0" i="0">
                  <a:latin typeface="Cambria Math" panose="02040503050406030204" pitchFamily="18" charset="0"/>
                </a:rPr>
                <a:t>𝑅𝑁𝐴 ))/√(𝑝 ̂(1−𝑝 ̂ )(1/𝑛_𝑉𝐸 +</a:t>
              </a:r>
              <a:r>
                <a:rPr lang="pt-BR" sz="1400" i="0">
                  <a:latin typeface="Cambria Math" panose="02040503050406030204" pitchFamily="18" charset="0"/>
                </a:rPr>
                <a:t>1/𝑛_</a:t>
              </a:r>
              <a:r>
                <a:rPr lang="pt-BR" sz="1400" b="0" i="0">
                  <a:latin typeface="Cambria Math" panose="02040503050406030204" pitchFamily="18" charset="0"/>
                </a:rPr>
                <a:t>𝑅𝑁𝐴 ) )</a:t>
              </a:r>
              <a:endParaRPr lang="en-US" sz="1400">
                <a:latin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0</xdr:col>
      <xdr:colOff>18</xdr:colOff>
      <xdr:row>0</xdr:row>
      <xdr:rowOff>0</xdr:rowOff>
    </xdr:from>
    <xdr:to>
      <xdr:col>5</xdr:col>
      <xdr:colOff>544155</xdr:colOff>
      <xdr:row>6</xdr:row>
      <xdr:rowOff>117000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E4B1BD0-BB6F-414A-A151-65202A41F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" y="0"/>
          <a:ext cx="3843737" cy="12600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</xdr:row>
      <xdr:rowOff>165655</xdr:rowOff>
    </xdr:from>
    <xdr:to>
      <xdr:col>15</xdr:col>
      <xdr:colOff>42195</xdr:colOff>
      <xdr:row>25</xdr:row>
      <xdr:rowOff>99394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17">
              <a:extLst>
                <a:ext uri="{FF2B5EF4-FFF2-40B4-BE49-F238E27FC236}">
                  <a16:creationId xmlns:a16="http://schemas.microsoft.com/office/drawing/2014/main" id="{D9A00531-6073-4DAD-9387-0479CFFF6EDF}"/>
                </a:ext>
              </a:extLst>
            </xdr:cNvPr>
            <xdr:cNvSpPr txBox="1"/>
          </xdr:nvSpPr>
          <xdr:spPr bwMode="auto">
            <a:xfrm>
              <a:off x="7818783" y="4555438"/>
              <a:ext cx="3719673" cy="546652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chemeClr val="accent1"/>
                  </a:solidFill>
                </a14:hiddenFill>
              </a:ext>
              <a:ext uri="{91240B29-F687-4F45-9708-019B960494DF}">
                <a14:hiddenLine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40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acc>
                          </m:e>
                          <m:sub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𝑉𝐸</m:t>
                            </m:r>
                          </m:sub>
                        </m:sSub>
                        <m:r>
                          <a:rPr lang="pt-B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𝑉𝐸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40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acc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𝑅𝑁𝐴</m:t>
                            </m:r>
                          </m:sub>
                        </m:sSub>
                        <m:r>
                          <a:rPr lang="pt-B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𝑅𝑁𝐴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𝑉𝐸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𝑅𝑁𝐴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>
                <a:latin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10" name="CaixaDeTexto 17">
              <a:extLst>
                <a:ext uri="{FF2B5EF4-FFF2-40B4-BE49-F238E27FC236}">
                  <a16:creationId xmlns:a16="http://schemas.microsoft.com/office/drawing/2014/main" id="{D9A00531-6073-4DAD-9387-0479CFFF6EDF}"/>
                </a:ext>
              </a:extLst>
            </xdr:cNvPr>
            <xdr:cNvSpPr txBox="1"/>
          </xdr:nvSpPr>
          <xdr:spPr bwMode="auto">
            <a:xfrm>
              <a:off x="7818783" y="4555438"/>
              <a:ext cx="3719673" cy="546652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𝑝 ̂=(</a:t>
              </a:r>
              <a:r>
                <a:rPr lang="pt-BR" sz="1400" i="0">
                  <a:latin typeface="Cambria Math" panose="02040503050406030204" pitchFamily="18" charset="0"/>
                </a:rPr>
                <a:t>𝑝 ̂_𝑉𝐸</a:t>
              </a:r>
              <a:r>
                <a:rPr lang="pt-B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pt-BR" sz="1400" i="0">
                  <a:latin typeface="Cambria Math" panose="02040503050406030204" pitchFamily="18" charset="0"/>
                </a:rPr>
                <a:t>𝑛_𝑉𝐸</a:t>
              </a:r>
              <a:r>
                <a:rPr lang="pt-BR" sz="1400" b="0" i="0">
                  <a:latin typeface="Cambria Math" panose="02040503050406030204" pitchFamily="18" charset="0"/>
                </a:rPr>
                <a:t>+</a:t>
              </a:r>
              <a:r>
                <a:rPr lang="pt-BR" sz="1400" i="0">
                  <a:latin typeface="Cambria Math" panose="02040503050406030204" pitchFamily="18" charset="0"/>
                </a:rPr>
                <a:t>𝑝 ̂_</a:t>
              </a:r>
              <a:r>
                <a:rPr lang="pt-BR" sz="1400" b="0" i="0">
                  <a:latin typeface="Cambria Math" panose="02040503050406030204" pitchFamily="18" charset="0"/>
                </a:rPr>
                <a:t>𝑅𝑁𝐴</a:t>
              </a:r>
              <a:r>
                <a:rPr lang="pt-B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pt-BR" sz="1400" i="0">
                  <a:latin typeface="Cambria Math" panose="02040503050406030204" pitchFamily="18" charset="0"/>
                </a:rPr>
                <a:t>𝑛_</a:t>
              </a:r>
              <a:r>
                <a:rPr lang="pt-BR" sz="1400" b="0" i="0">
                  <a:latin typeface="Cambria Math" panose="02040503050406030204" pitchFamily="18" charset="0"/>
                </a:rPr>
                <a:t>𝑅𝑁𝐴)/(</a:t>
              </a:r>
              <a:r>
                <a:rPr lang="pt-BR" sz="1400" i="0">
                  <a:latin typeface="Cambria Math" panose="02040503050406030204" pitchFamily="18" charset="0"/>
                </a:rPr>
                <a:t>𝑛_𝑉𝐸</a:t>
              </a:r>
              <a:r>
                <a:rPr lang="pt-BR" sz="1400" b="0" i="0">
                  <a:latin typeface="Cambria Math" panose="02040503050406030204" pitchFamily="18" charset="0"/>
                </a:rPr>
                <a:t>+</a:t>
              </a:r>
              <a:r>
                <a:rPr lang="pt-BR" sz="1400" i="0">
                  <a:latin typeface="Cambria Math" panose="02040503050406030204" pitchFamily="18" charset="0"/>
                </a:rPr>
                <a:t>𝑛_𝑅𝑁𝐴 </a:t>
              </a:r>
              <a:r>
                <a:rPr lang="pt-BR" sz="1400" b="0" i="0">
                  <a:latin typeface="Cambria Math" panose="02040503050406030204" pitchFamily="18" charset="0"/>
                </a:rPr>
                <a:t>)</a:t>
              </a:r>
              <a:endParaRPr lang="en-US" sz="1400">
                <a:latin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9</xdr:col>
      <xdr:colOff>7257</xdr:colOff>
      <xdr:row>34</xdr:row>
      <xdr:rowOff>159656</xdr:rowOff>
    </xdr:from>
    <xdr:to>
      <xdr:col>19</xdr:col>
      <xdr:colOff>4904</xdr:colOff>
      <xdr:row>39</xdr:row>
      <xdr:rowOff>181270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3E05A00-9DAE-4A4C-AE13-B49247653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9314" y="6741885"/>
          <a:ext cx="6689269" cy="965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87A8-65E7-427A-AEA1-409D029A372D}">
  <dimension ref="A8:U115"/>
  <sheetViews>
    <sheetView showGridLines="0" zoomScale="175" zoomScaleNormal="175" workbookViewId="0">
      <selection activeCell="W21" sqref="W21"/>
    </sheetView>
  </sheetViews>
  <sheetFormatPr defaultColWidth="8.85546875" defaultRowHeight="15" x14ac:dyDescent="0.25"/>
  <cols>
    <col min="1" max="1" width="13.140625" customWidth="1"/>
    <col min="2" max="2" width="16.42578125" customWidth="1"/>
  </cols>
  <sheetData>
    <row r="8" spans="1:21" ht="21" x14ac:dyDescent="0.35">
      <c r="A8" s="16" t="s">
        <v>6</v>
      </c>
      <c r="P8" s="16" t="s">
        <v>30</v>
      </c>
    </row>
    <row r="9" spans="1:21" x14ac:dyDescent="0.25">
      <c r="P9" s="4" t="s">
        <v>26</v>
      </c>
    </row>
    <row r="11" spans="1:21" x14ac:dyDescent="0.25">
      <c r="A11" s="12" t="s">
        <v>53</v>
      </c>
      <c r="B11" s="6">
        <f>COUNTA(B16:B115)</f>
        <v>100</v>
      </c>
      <c r="P11" s="12" t="s">
        <v>7</v>
      </c>
      <c r="Q11" s="6"/>
      <c r="R11" s="6"/>
      <c r="S11" s="6"/>
      <c r="T11" s="6"/>
      <c r="U11" s="6"/>
    </row>
    <row r="12" spans="1:21" x14ac:dyDescent="0.25">
      <c r="A12" s="26" t="s">
        <v>0</v>
      </c>
      <c r="B12" s="21">
        <f>AVERAGE(B16:B115)</f>
        <v>5.8014107024264616</v>
      </c>
    </row>
    <row r="13" spans="1:21" ht="18" x14ac:dyDescent="0.35">
      <c r="A13" s="14" t="s">
        <v>52</v>
      </c>
      <c r="B13" s="15">
        <f>_xlfn.STDEV.S(B16:B115)</f>
        <v>1.3869396408476549</v>
      </c>
      <c r="P13" t="s">
        <v>12</v>
      </c>
    </row>
    <row r="14" spans="1:21" ht="18" x14ac:dyDescent="0.35">
      <c r="C14" s="2"/>
      <c r="P14" t="s">
        <v>13</v>
      </c>
    </row>
    <row r="15" spans="1:21" x14ac:dyDescent="0.25">
      <c r="A15" s="5" t="s">
        <v>2</v>
      </c>
      <c r="B15" s="5" t="s">
        <v>4</v>
      </c>
    </row>
    <row r="16" spans="1:21" x14ac:dyDescent="0.25">
      <c r="A16" s="6">
        <v>1</v>
      </c>
      <c r="B16" s="7">
        <v>4.5897886838497275</v>
      </c>
      <c r="C16" s="1"/>
    </row>
    <row r="17" spans="1:21" x14ac:dyDescent="0.25">
      <c r="A17" s="8">
        <v>2</v>
      </c>
      <c r="B17" s="9">
        <v>5.64044661749036</v>
      </c>
      <c r="C17" s="1"/>
      <c r="P17" s="12" t="s">
        <v>8</v>
      </c>
      <c r="Q17" s="6"/>
      <c r="R17" s="6"/>
      <c r="S17" s="6"/>
      <c r="T17" s="6"/>
      <c r="U17" s="6"/>
    </row>
    <row r="18" spans="1:21" x14ac:dyDescent="0.25">
      <c r="A18" s="8">
        <v>3</v>
      </c>
      <c r="B18" s="9">
        <v>3.2815806938958505</v>
      </c>
      <c r="C18" s="1"/>
    </row>
    <row r="19" spans="1:21" x14ac:dyDescent="0.25">
      <c r="A19" s="8">
        <v>4</v>
      </c>
      <c r="B19" s="9">
        <v>4.6345968908709789</v>
      </c>
      <c r="C19" s="1"/>
    </row>
    <row r="20" spans="1:21" x14ac:dyDescent="0.25">
      <c r="A20" s="8">
        <v>5</v>
      </c>
      <c r="B20" s="9">
        <v>6.93</v>
      </c>
      <c r="C20" s="1"/>
    </row>
    <row r="21" spans="1:21" x14ac:dyDescent="0.25">
      <c r="A21" s="8">
        <v>6</v>
      </c>
      <c r="B21" s="9">
        <v>7.3</v>
      </c>
      <c r="C21" s="1"/>
    </row>
    <row r="22" spans="1:21" x14ac:dyDescent="0.25">
      <c r="A22" s="8">
        <v>7</v>
      </c>
      <c r="B22" s="9">
        <v>7.8872535954474587</v>
      </c>
      <c r="C22" s="1"/>
    </row>
    <row r="23" spans="1:21" x14ac:dyDescent="0.25">
      <c r="A23" s="8">
        <v>8</v>
      </c>
      <c r="B23" s="9">
        <v>5.2297352579246041</v>
      </c>
      <c r="C23" s="1"/>
    </row>
    <row r="24" spans="1:21" x14ac:dyDescent="0.25">
      <c r="A24" s="8">
        <v>9</v>
      </c>
      <c r="B24" s="9">
        <v>1.2</v>
      </c>
      <c r="C24" s="1"/>
      <c r="P24" s="4" t="s">
        <v>9</v>
      </c>
      <c r="Q24" s="17">
        <f>((SQRT(B11)*(B12-6)))/B13</f>
        <v>-1.431852488203212</v>
      </c>
    </row>
    <row r="25" spans="1:21" x14ac:dyDescent="0.25">
      <c r="A25" s="8">
        <v>10</v>
      </c>
      <c r="B25" s="9">
        <v>5.7373281966230616</v>
      </c>
      <c r="C25" s="1"/>
    </row>
    <row r="26" spans="1:21" x14ac:dyDescent="0.25">
      <c r="A26" s="8">
        <v>11</v>
      </c>
      <c r="B26" s="9">
        <v>6.310058621225326</v>
      </c>
      <c r="C26" s="1"/>
    </row>
    <row r="27" spans="1:21" x14ac:dyDescent="0.25">
      <c r="A27" s="8">
        <v>12</v>
      </c>
      <c r="B27" s="9">
        <v>6.0106018663009602</v>
      </c>
      <c r="C27" s="1"/>
      <c r="P27" s="12" t="s">
        <v>54</v>
      </c>
      <c r="Q27" s="6"/>
      <c r="R27" s="6"/>
      <c r="S27" s="6"/>
      <c r="T27" s="6"/>
      <c r="U27" s="6"/>
    </row>
    <row r="28" spans="1:21" x14ac:dyDescent="0.25">
      <c r="A28" s="8">
        <v>13</v>
      </c>
      <c r="B28" s="9">
        <v>5.3</v>
      </c>
      <c r="C28" s="1"/>
    </row>
    <row r="29" spans="1:21" x14ac:dyDescent="0.25">
      <c r="A29" s="8">
        <v>14</v>
      </c>
      <c r="B29" s="9">
        <v>4.7138443659781561</v>
      </c>
      <c r="C29" s="1"/>
      <c r="P29" s="4" t="s">
        <v>49</v>
      </c>
      <c r="Q29" s="29">
        <f>_xlfn.T.DIST(Q24,B11-1,TRUE)</f>
        <v>7.7667844545064355E-2</v>
      </c>
      <c r="R29" s="3"/>
    </row>
    <row r="30" spans="1:21" x14ac:dyDescent="0.25">
      <c r="A30" s="8">
        <v>15</v>
      </c>
      <c r="B30" s="9">
        <v>4.2284289590310529</v>
      </c>
      <c r="C30" s="1"/>
    </row>
    <row r="31" spans="1:21" x14ac:dyDescent="0.25">
      <c r="A31" s="8">
        <v>16</v>
      </c>
      <c r="B31" s="9">
        <v>4.8122953073603041</v>
      </c>
      <c r="C31" s="1"/>
    </row>
    <row r="32" spans="1:21" x14ac:dyDescent="0.25">
      <c r="A32" s="8">
        <v>17</v>
      </c>
      <c r="B32" s="9">
        <v>5.8373519915340673</v>
      </c>
      <c r="C32" s="1"/>
      <c r="P32" s="12" t="s">
        <v>11</v>
      </c>
      <c r="Q32" s="6"/>
      <c r="R32" s="6"/>
      <c r="S32" s="6"/>
      <c r="T32" s="6"/>
      <c r="U32" s="6"/>
    </row>
    <row r="33" spans="1:16" x14ac:dyDescent="0.25">
      <c r="A33" s="8">
        <v>18</v>
      </c>
      <c r="B33" s="9">
        <v>6.3864110882203819</v>
      </c>
      <c r="C33" s="1"/>
    </row>
    <row r="34" spans="1:16" x14ac:dyDescent="0.25">
      <c r="A34" s="8">
        <v>19</v>
      </c>
      <c r="B34" s="9">
        <v>5.8979636117286658</v>
      </c>
      <c r="C34" s="1"/>
    </row>
    <row r="35" spans="1:16" x14ac:dyDescent="0.25">
      <c r="A35" s="8">
        <v>20</v>
      </c>
      <c r="B35" s="9">
        <v>4.3477434657728962</v>
      </c>
      <c r="C35" s="1"/>
    </row>
    <row r="36" spans="1:16" x14ac:dyDescent="0.25">
      <c r="A36" s="8">
        <v>21</v>
      </c>
      <c r="B36" s="9">
        <v>5.1045986522432232</v>
      </c>
      <c r="C36" s="1"/>
    </row>
    <row r="37" spans="1:16" x14ac:dyDescent="0.25">
      <c r="A37" s="8">
        <v>22</v>
      </c>
      <c r="B37" s="9">
        <v>3.7050941172029179</v>
      </c>
      <c r="C37" s="1"/>
    </row>
    <row r="38" spans="1:16" ht="18" x14ac:dyDescent="0.35">
      <c r="A38" s="8">
        <v>23</v>
      </c>
      <c r="B38" s="9">
        <v>6.6497918737244266</v>
      </c>
      <c r="C38" s="1"/>
      <c r="P38" t="s">
        <v>50</v>
      </c>
    </row>
    <row r="39" spans="1:16" x14ac:dyDescent="0.25">
      <c r="A39" s="8">
        <v>24</v>
      </c>
      <c r="B39" s="9">
        <v>5.4050104154932797</v>
      </c>
      <c r="C39" s="1"/>
    </row>
    <row r="40" spans="1:16" x14ac:dyDescent="0.25">
      <c r="A40" s="8">
        <v>25</v>
      </c>
      <c r="B40" s="9">
        <v>6.6863874531555583</v>
      </c>
      <c r="C40" s="1"/>
      <c r="P40" t="s">
        <v>14</v>
      </c>
    </row>
    <row r="41" spans="1:16" x14ac:dyDescent="0.25">
      <c r="A41" s="8">
        <v>26</v>
      </c>
      <c r="B41" s="9">
        <v>5.5527051257111664</v>
      </c>
      <c r="C41" s="1"/>
    </row>
    <row r="42" spans="1:16" x14ac:dyDescent="0.25">
      <c r="A42" s="8">
        <v>27</v>
      </c>
      <c r="B42" s="9">
        <v>6.1263100155027148</v>
      </c>
      <c r="C42" s="1"/>
    </row>
    <row r="43" spans="1:16" x14ac:dyDescent="0.25">
      <c r="A43" s="8">
        <v>28</v>
      </c>
      <c r="B43" s="9">
        <v>3.075641321634015</v>
      </c>
      <c r="C43" s="1"/>
    </row>
    <row r="44" spans="1:16" x14ac:dyDescent="0.25">
      <c r="A44" s="8">
        <v>29</v>
      </c>
      <c r="B44" s="9">
        <v>4.3186460705842622</v>
      </c>
      <c r="C44" s="1"/>
    </row>
    <row r="45" spans="1:16" x14ac:dyDescent="0.25">
      <c r="A45" s="8">
        <v>30</v>
      </c>
      <c r="B45" s="9">
        <v>7.132281411552869</v>
      </c>
      <c r="C45" s="1"/>
    </row>
    <row r="46" spans="1:16" x14ac:dyDescent="0.25">
      <c r="A46" s="8">
        <v>31</v>
      </c>
      <c r="B46" s="9">
        <v>7.0248922357450834</v>
      </c>
      <c r="C46" s="1"/>
    </row>
    <row r="47" spans="1:16" x14ac:dyDescent="0.25">
      <c r="A47" s="8">
        <v>32</v>
      </c>
      <c r="B47" s="9">
        <v>6.2835707528681191</v>
      </c>
      <c r="C47" s="1"/>
    </row>
    <row r="48" spans="1:16" x14ac:dyDescent="0.25">
      <c r="A48" s="8">
        <v>33</v>
      </c>
      <c r="B48" s="9">
        <v>7.1523752483610137</v>
      </c>
      <c r="C48" s="1"/>
    </row>
    <row r="49" spans="1:3" x14ac:dyDescent="0.25">
      <c r="A49" s="8">
        <v>34</v>
      </c>
      <c r="B49" s="9">
        <v>7.257853520293617</v>
      </c>
      <c r="C49" s="1"/>
    </row>
    <row r="50" spans="1:3" x14ac:dyDescent="0.25">
      <c r="A50" s="8">
        <v>35</v>
      </c>
      <c r="B50" s="9">
        <v>7.4582860616472351</v>
      </c>
      <c r="C50" s="1"/>
    </row>
    <row r="51" spans="1:3" x14ac:dyDescent="0.25">
      <c r="A51" s="8">
        <v>36</v>
      </c>
      <c r="B51" s="9">
        <v>6.9347073865111728</v>
      </c>
      <c r="C51" s="1"/>
    </row>
    <row r="52" spans="1:3" x14ac:dyDescent="0.25">
      <c r="A52" s="8">
        <v>37</v>
      </c>
      <c r="B52" s="9">
        <v>5.2898480823321234</v>
      </c>
      <c r="C52" s="1"/>
    </row>
    <row r="53" spans="1:3" x14ac:dyDescent="0.25">
      <c r="A53" s="8">
        <v>38</v>
      </c>
      <c r="B53" s="9">
        <v>5.3530735732419874</v>
      </c>
      <c r="C53" s="1"/>
    </row>
    <row r="54" spans="1:3" x14ac:dyDescent="0.25">
      <c r="A54" s="8">
        <v>39</v>
      </c>
      <c r="B54" s="9">
        <v>4.3039773002238242</v>
      </c>
      <c r="C54" s="1"/>
    </row>
    <row r="55" spans="1:3" x14ac:dyDescent="0.25">
      <c r="A55" s="8">
        <v>40</v>
      </c>
      <c r="B55" s="9">
        <v>7.8295262431466863</v>
      </c>
      <c r="C55" s="1"/>
    </row>
    <row r="56" spans="1:3" x14ac:dyDescent="0.25">
      <c r="A56" s="8">
        <v>41</v>
      </c>
      <c r="B56" s="9">
        <v>7.3692710095145948</v>
      </c>
      <c r="C56" s="1"/>
    </row>
    <row r="57" spans="1:3" x14ac:dyDescent="0.25">
      <c r="A57" s="8">
        <v>42</v>
      </c>
      <c r="B57" s="9">
        <v>6.5365249474579263</v>
      </c>
      <c r="C57" s="1"/>
    </row>
    <row r="58" spans="1:3" x14ac:dyDescent="0.25">
      <c r="A58" s="8">
        <v>43</v>
      </c>
      <c r="B58" s="9">
        <v>5.1004231070984352</v>
      </c>
      <c r="C58" s="1"/>
    </row>
    <row r="59" spans="1:3" x14ac:dyDescent="0.25">
      <c r="A59" s="8">
        <v>44</v>
      </c>
      <c r="B59" s="9">
        <v>3.5716336377236102</v>
      </c>
      <c r="C59" s="1"/>
    </row>
    <row r="60" spans="1:3" x14ac:dyDescent="0.25">
      <c r="A60" s="8">
        <v>45</v>
      </c>
      <c r="B60" s="9">
        <v>6.0150332634494612</v>
      </c>
      <c r="C60" s="1"/>
    </row>
    <row r="61" spans="1:3" x14ac:dyDescent="0.25">
      <c r="A61" s="8">
        <v>46</v>
      </c>
      <c r="B61" s="9">
        <v>5.3846387415327648</v>
      </c>
      <c r="C61" s="1"/>
    </row>
    <row r="62" spans="1:3" x14ac:dyDescent="0.25">
      <c r="A62" s="8">
        <v>47</v>
      </c>
      <c r="B62" s="9">
        <v>2.9657326692631445</v>
      </c>
      <c r="C62" s="1"/>
    </row>
    <row r="63" spans="1:3" x14ac:dyDescent="0.25">
      <c r="A63" s="8">
        <v>48</v>
      </c>
      <c r="B63" s="9">
        <v>4.7833194404523534</v>
      </c>
      <c r="C63" s="1"/>
    </row>
    <row r="64" spans="1:3" x14ac:dyDescent="0.25">
      <c r="A64" s="8">
        <v>49</v>
      </c>
      <c r="B64" s="9">
        <v>6.5050798269300341</v>
      </c>
      <c r="C64" s="1"/>
    </row>
    <row r="65" spans="1:3" x14ac:dyDescent="0.25">
      <c r="A65" s="8">
        <v>50</v>
      </c>
      <c r="B65" s="9">
        <v>5.3567820001186739</v>
      </c>
      <c r="C65" s="1"/>
    </row>
    <row r="66" spans="1:3" x14ac:dyDescent="0.25">
      <c r="A66" s="8">
        <v>51</v>
      </c>
      <c r="B66" s="9">
        <v>7.5179143649929783</v>
      </c>
      <c r="C66" s="1"/>
    </row>
    <row r="67" spans="1:3" x14ac:dyDescent="0.25">
      <c r="A67" s="8">
        <v>52</v>
      </c>
      <c r="B67" s="9">
        <v>5.5874413512339611</v>
      </c>
      <c r="C67" s="1"/>
    </row>
    <row r="68" spans="1:3" x14ac:dyDescent="0.25">
      <c r="A68" s="8">
        <v>53</v>
      </c>
      <c r="B68" s="9">
        <v>6.1943197850558631</v>
      </c>
      <c r="C68" s="1"/>
    </row>
    <row r="69" spans="1:3" x14ac:dyDescent="0.25">
      <c r="A69" s="8">
        <v>54</v>
      </c>
      <c r="B69" s="9">
        <v>6.5464892426868326</v>
      </c>
      <c r="C69" s="1"/>
    </row>
    <row r="70" spans="1:3" x14ac:dyDescent="0.25">
      <c r="A70" s="8">
        <v>55</v>
      </c>
      <c r="B70" s="9">
        <v>7.8658165418947341</v>
      </c>
      <c r="C70" s="1"/>
    </row>
    <row r="71" spans="1:3" x14ac:dyDescent="0.25">
      <c r="A71" s="8">
        <v>56</v>
      </c>
      <c r="B71" s="9">
        <v>7.4989827584460906</v>
      </c>
      <c r="C71" s="1"/>
    </row>
    <row r="72" spans="1:3" x14ac:dyDescent="0.25">
      <c r="A72" s="8">
        <v>57</v>
      </c>
      <c r="B72" s="9">
        <v>3.1737383998980695</v>
      </c>
      <c r="C72" s="1"/>
    </row>
    <row r="73" spans="1:3" x14ac:dyDescent="0.25">
      <c r="A73" s="8">
        <v>58</v>
      </c>
      <c r="B73" s="9">
        <v>6.374798646060075</v>
      </c>
      <c r="C73" s="1"/>
    </row>
    <row r="74" spans="1:3" x14ac:dyDescent="0.25">
      <c r="A74" s="8">
        <v>59</v>
      </c>
      <c r="B74" s="9">
        <v>2.5358840582524707</v>
      </c>
      <c r="C74" s="1"/>
    </row>
    <row r="75" spans="1:3" x14ac:dyDescent="0.25">
      <c r="A75" s="8">
        <v>60</v>
      </c>
      <c r="B75" s="9">
        <v>7.5793079053368428</v>
      </c>
      <c r="C75" s="1"/>
    </row>
    <row r="76" spans="1:3" x14ac:dyDescent="0.25">
      <c r="A76" s="8">
        <v>61</v>
      </c>
      <c r="B76" s="9">
        <v>6.1456225750622062</v>
      </c>
      <c r="C76" s="1"/>
    </row>
    <row r="77" spans="1:3" x14ac:dyDescent="0.25">
      <c r="A77" s="8">
        <v>62</v>
      </c>
      <c r="B77" s="9">
        <v>6.6107344337159271</v>
      </c>
      <c r="C77" s="1"/>
    </row>
    <row r="78" spans="1:3" x14ac:dyDescent="0.25">
      <c r="A78" s="8">
        <v>63</v>
      </c>
      <c r="B78" s="9">
        <v>6.5979092556843053</v>
      </c>
      <c r="C78" s="1"/>
    </row>
    <row r="79" spans="1:3" x14ac:dyDescent="0.25">
      <c r="A79" s="8">
        <v>64</v>
      </c>
      <c r="B79" s="9">
        <v>3.9091758070149929</v>
      </c>
      <c r="C79" s="1"/>
    </row>
    <row r="80" spans="1:3" x14ac:dyDescent="0.25">
      <c r="A80" s="8">
        <v>65</v>
      </c>
      <c r="B80" s="9">
        <v>5.6302854368946269</v>
      </c>
      <c r="C80" s="1"/>
    </row>
    <row r="81" spans="1:3" x14ac:dyDescent="0.25">
      <c r="A81" s="8">
        <v>66</v>
      </c>
      <c r="B81" s="9">
        <v>6.2385069026647288</v>
      </c>
      <c r="C81" s="1"/>
    </row>
    <row r="82" spans="1:3" x14ac:dyDescent="0.25">
      <c r="A82" s="8">
        <v>67</v>
      </c>
      <c r="B82" s="9">
        <v>5.4811257521310592</v>
      </c>
      <c r="C82" s="1"/>
    </row>
    <row r="83" spans="1:3" x14ac:dyDescent="0.25">
      <c r="A83" s="8">
        <v>68</v>
      </c>
      <c r="B83" s="9">
        <v>6.2076429331181711</v>
      </c>
      <c r="C83" s="1"/>
    </row>
    <row r="84" spans="1:3" x14ac:dyDescent="0.25">
      <c r="A84" s="8">
        <v>69</v>
      </c>
      <c r="B84" s="9">
        <v>8.1387212775899993</v>
      </c>
      <c r="C84" s="1"/>
    </row>
    <row r="85" spans="1:3" x14ac:dyDescent="0.25">
      <c r="A85" s="8">
        <v>70</v>
      </c>
      <c r="B85" s="9">
        <v>6.2628230574081964</v>
      </c>
      <c r="C85" s="1"/>
    </row>
    <row r="86" spans="1:3" x14ac:dyDescent="0.25">
      <c r="A86" s="8">
        <v>71</v>
      </c>
      <c r="B86" s="9">
        <v>3.7564094057135451</v>
      </c>
      <c r="C86" s="1"/>
    </row>
    <row r="87" spans="1:3" x14ac:dyDescent="0.25">
      <c r="A87" s="8">
        <v>72</v>
      </c>
      <c r="B87" s="9">
        <v>6.7368724483126403</v>
      </c>
      <c r="C87" s="1"/>
    </row>
    <row r="88" spans="1:3" x14ac:dyDescent="0.25">
      <c r="A88" s="8">
        <v>73</v>
      </c>
      <c r="B88" s="9">
        <v>4.7827572845764648</v>
      </c>
      <c r="C88" s="1"/>
    </row>
    <row r="89" spans="1:3" x14ac:dyDescent="0.25">
      <c r="A89" s="8">
        <v>74</v>
      </c>
      <c r="B89" s="9">
        <v>6.2094288351124058</v>
      </c>
      <c r="C89" s="1"/>
    </row>
    <row r="90" spans="1:3" x14ac:dyDescent="0.25">
      <c r="A90" s="8">
        <v>75</v>
      </c>
      <c r="B90" s="9">
        <v>5.6708849749223189</v>
      </c>
      <c r="C90" s="1"/>
    </row>
    <row r="91" spans="1:3" x14ac:dyDescent="0.25">
      <c r="A91" s="8">
        <v>76</v>
      </c>
      <c r="B91" s="9">
        <v>8.2167091902747895</v>
      </c>
      <c r="C91" s="1"/>
    </row>
    <row r="92" spans="1:3" x14ac:dyDescent="0.25">
      <c r="A92" s="8">
        <v>77</v>
      </c>
      <c r="B92" s="9">
        <v>5.8688235910271942</v>
      </c>
      <c r="C92" s="1"/>
    </row>
    <row r="93" spans="1:3" x14ac:dyDescent="0.25">
      <c r="A93" s="8">
        <v>78</v>
      </c>
      <c r="B93" s="9">
        <v>6.1176272617246115</v>
      </c>
      <c r="C93" s="1"/>
    </row>
    <row r="94" spans="1:3" x14ac:dyDescent="0.25">
      <c r="A94" s="8">
        <v>79</v>
      </c>
      <c r="B94" s="9">
        <v>5.5089137448112799</v>
      </c>
      <c r="C94" s="1"/>
    </row>
    <row r="95" spans="1:3" x14ac:dyDescent="0.25">
      <c r="A95" s="8">
        <v>80</v>
      </c>
      <c r="B95" s="9">
        <v>5.7201088137482508</v>
      </c>
      <c r="C95" s="1"/>
    </row>
    <row r="96" spans="1:3" x14ac:dyDescent="0.25">
      <c r="A96" s="8">
        <v>81</v>
      </c>
      <c r="B96" s="9">
        <v>7.8565586330796258</v>
      </c>
      <c r="C96" s="1"/>
    </row>
    <row r="97" spans="1:3" x14ac:dyDescent="0.25">
      <c r="A97" s="8">
        <v>82</v>
      </c>
      <c r="B97" s="9">
        <v>6.5</v>
      </c>
      <c r="C97" s="1"/>
    </row>
    <row r="98" spans="1:3" x14ac:dyDescent="0.25">
      <c r="A98" s="8">
        <v>83</v>
      </c>
      <c r="B98" s="9">
        <v>5.5795087631739557</v>
      </c>
      <c r="C98" s="1"/>
    </row>
    <row r="99" spans="1:3" x14ac:dyDescent="0.25">
      <c r="A99" s="8">
        <v>84</v>
      </c>
      <c r="B99" s="9">
        <v>5.802841432838493</v>
      </c>
      <c r="C99" s="1"/>
    </row>
    <row r="100" spans="1:3" x14ac:dyDescent="0.25">
      <c r="A100" s="8">
        <v>85</v>
      </c>
      <c r="B100" s="9">
        <v>7.9225239300791879</v>
      </c>
      <c r="C100" s="1"/>
    </row>
    <row r="101" spans="1:3" x14ac:dyDescent="0.25">
      <c r="A101" s="8">
        <v>86</v>
      </c>
      <c r="B101" s="9">
        <v>5.7316232369503446</v>
      </c>
      <c r="C101" s="1"/>
    </row>
    <row r="102" spans="1:3" x14ac:dyDescent="0.25">
      <c r="A102" s="8">
        <v>87</v>
      </c>
      <c r="B102" s="9">
        <v>3.795860145438724</v>
      </c>
      <c r="C102" s="1"/>
    </row>
    <row r="103" spans="1:3" x14ac:dyDescent="0.25">
      <c r="A103" s="8">
        <v>88</v>
      </c>
      <c r="B103" s="9">
        <v>7.1516816622523374</v>
      </c>
      <c r="C103" s="1"/>
    </row>
    <row r="104" spans="1:3" x14ac:dyDescent="0.25">
      <c r="A104" s="8">
        <v>89</v>
      </c>
      <c r="B104" s="9">
        <v>8.0286703826472579</v>
      </c>
      <c r="C104" s="1"/>
    </row>
    <row r="105" spans="1:3" x14ac:dyDescent="0.25">
      <c r="A105" s="8">
        <v>90</v>
      </c>
      <c r="B105" s="9">
        <v>6.2440327156417545</v>
      </c>
      <c r="C105" s="1"/>
    </row>
    <row r="106" spans="1:3" x14ac:dyDescent="0.25">
      <c r="A106" s="8">
        <v>91</v>
      </c>
      <c r="B106" s="9">
        <v>5.5051055019181012</v>
      </c>
      <c r="C106" s="1"/>
    </row>
    <row r="107" spans="1:3" x14ac:dyDescent="0.25">
      <c r="A107" s="8">
        <v>92</v>
      </c>
      <c r="B107" s="9">
        <v>5.9772745147883759</v>
      </c>
      <c r="C107" s="1"/>
    </row>
    <row r="108" spans="1:3" x14ac:dyDescent="0.25">
      <c r="A108" s="8">
        <v>93</v>
      </c>
      <c r="B108" s="9">
        <v>3.993112161827912</v>
      </c>
      <c r="C108" s="1"/>
    </row>
    <row r="109" spans="1:3" x14ac:dyDescent="0.25">
      <c r="A109" s="8">
        <v>94</v>
      </c>
      <c r="B109" s="9">
        <v>4.0422998371832843</v>
      </c>
      <c r="C109" s="1"/>
    </row>
    <row r="110" spans="1:3" x14ac:dyDescent="0.25">
      <c r="A110" s="8">
        <v>95</v>
      </c>
      <c r="B110" s="9">
        <v>5.5405759998368449</v>
      </c>
      <c r="C110" s="1"/>
    </row>
    <row r="111" spans="1:3" x14ac:dyDescent="0.25">
      <c r="A111" s="8">
        <v>96</v>
      </c>
      <c r="B111" s="9">
        <v>7.6443783692907035</v>
      </c>
      <c r="C111" s="1"/>
    </row>
    <row r="112" spans="1:3" x14ac:dyDescent="0.25">
      <c r="A112" s="8">
        <v>97</v>
      </c>
      <c r="B112" s="9">
        <v>7.7951324303463885</v>
      </c>
      <c r="C112" s="1"/>
    </row>
    <row r="113" spans="1:3" x14ac:dyDescent="0.25">
      <c r="A113" s="8">
        <v>98</v>
      </c>
      <c r="B113" s="9">
        <v>4.7065518492970835</v>
      </c>
      <c r="C113" s="1"/>
    </row>
    <row r="114" spans="1:3" x14ac:dyDescent="0.25">
      <c r="A114" s="8">
        <v>99</v>
      </c>
      <c r="B114" s="9">
        <v>5.9216902542650987</v>
      </c>
      <c r="C114" s="1"/>
    </row>
    <row r="115" spans="1:3" x14ac:dyDescent="0.25">
      <c r="A115" s="10">
        <v>100</v>
      </c>
      <c r="B115" s="11">
        <v>5.2074276684549057</v>
      </c>
      <c r="C115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AD20-9983-4FEE-8045-75129426DE66}">
  <dimension ref="A1:AE125"/>
  <sheetViews>
    <sheetView showGridLines="0" zoomScale="175" zoomScaleNormal="175" workbookViewId="0">
      <selection activeCell="AA32" sqref="AA32"/>
    </sheetView>
  </sheetViews>
  <sheetFormatPr defaultColWidth="8.85546875" defaultRowHeight="15" x14ac:dyDescent="0.25"/>
  <cols>
    <col min="1" max="1" width="11.140625" bestFit="1" customWidth="1"/>
    <col min="2" max="3" width="16.42578125" customWidth="1"/>
  </cols>
  <sheetData>
    <row r="1" spans="1:31" x14ac:dyDescent="0.25">
      <c r="A1" s="28"/>
    </row>
    <row r="8" spans="1:31" ht="21" x14ac:dyDescent="0.35">
      <c r="A8" s="16" t="s">
        <v>6</v>
      </c>
      <c r="Q8" s="16" t="s">
        <v>31</v>
      </c>
      <c r="Z8" s="16" t="s">
        <v>32</v>
      </c>
    </row>
    <row r="9" spans="1:31" x14ac:dyDescent="0.25">
      <c r="Q9" s="4" t="s">
        <v>27</v>
      </c>
      <c r="Z9" s="4" t="s">
        <v>3</v>
      </c>
    </row>
    <row r="11" spans="1:31" x14ac:dyDescent="0.25">
      <c r="A11" s="12" t="s">
        <v>53</v>
      </c>
      <c r="B11" s="6">
        <f>COUNTA(B16:B115)</f>
        <v>100</v>
      </c>
      <c r="C11" s="6">
        <f>COUNTA(C16:C125)</f>
        <v>110</v>
      </c>
      <c r="Q11" s="12" t="s">
        <v>7</v>
      </c>
      <c r="R11" s="6"/>
      <c r="S11" s="6"/>
      <c r="T11" s="6"/>
      <c r="U11" s="6"/>
      <c r="V11" s="6"/>
      <c r="Z11" s="12" t="s">
        <v>7</v>
      </c>
      <c r="AA11" s="6"/>
      <c r="AB11" s="6"/>
      <c r="AC11" s="6"/>
      <c r="AD11" s="6"/>
      <c r="AE11" s="6"/>
    </row>
    <row r="12" spans="1:31" x14ac:dyDescent="0.25">
      <c r="A12" s="26" t="s">
        <v>0</v>
      </c>
      <c r="B12" s="21">
        <f>AVERAGE(B16:B115)</f>
        <v>5.8014107024264616</v>
      </c>
      <c r="C12" s="21">
        <f>AVERAGE(C16:C125)</f>
        <v>6.3007578087078286</v>
      </c>
    </row>
    <row r="13" spans="1:31" ht="18" x14ac:dyDescent="0.35">
      <c r="A13" s="14" t="s">
        <v>1</v>
      </c>
      <c r="B13" s="15">
        <f>_xlfn.STDEV.S(B16:B115)</f>
        <v>1.3869396408476549</v>
      </c>
      <c r="C13" s="15">
        <f>_xlfn.STDEV.S(C16:C125)</f>
        <v>1.5121013118208424</v>
      </c>
      <c r="Q13" t="s">
        <v>15</v>
      </c>
      <c r="Z13" t="s">
        <v>17</v>
      </c>
    </row>
    <row r="14" spans="1:31" ht="18" x14ac:dyDescent="0.35">
      <c r="D14" s="2"/>
      <c r="Q14" t="s">
        <v>16</v>
      </c>
      <c r="Z14" t="s">
        <v>18</v>
      </c>
    </row>
    <row r="15" spans="1:31" x14ac:dyDescent="0.25">
      <c r="A15" s="5" t="s">
        <v>2</v>
      </c>
      <c r="B15" s="5" t="s">
        <v>4</v>
      </c>
      <c r="C15" s="5" t="s">
        <v>5</v>
      </c>
    </row>
    <row r="16" spans="1:31" x14ac:dyDescent="0.25">
      <c r="A16" s="6">
        <v>1</v>
      </c>
      <c r="B16" s="7">
        <v>4.5897886838497275</v>
      </c>
      <c r="C16" s="7">
        <v>7.882757385355311</v>
      </c>
      <c r="D16" s="1"/>
    </row>
    <row r="17" spans="1:31" x14ac:dyDescent="0.25">
      <c r="A17" s="8">
        <v>2</v>
      </c>
      <c r="B17" s="9">
        <v>5.64044661749036</v>
      </c>
      <c r="C17" s="9">
        <v>5.4321709383933889</v>
      </c>
      <c r="D17" s="1"/>
      <c r="Q17" s="12" t="s">
        <v>55</v>
      </c>
      <c r="R17" s="6"/>
      <c r="S17" s="6"/>
      <c r="T17" s="6"/>
      <c r="U17" s="6"/>
      <c r="V17" s="6"/>
      <c r="Z17" s="12" t="s">
        <v>55</v>
      </c>
      <c r="AA17" s="6"/>
      <c r="AB17" s="6"/>
      <c r="AC17" s="6"/>
      <c r="AD17" s="6"/>
      <c r="AE17" s="6"/>
    </row>
    <row r="18" spans="1:31" x14ac:dyDescent="0.25">
      <c r="A18" s="8">
        <v>3</v>
      </c>
      <c r="B18" s="9">
        <v>3.2815806938958505</v>
      </c>
      <c r="C18" s="9">
        <v>6.5204338427321629</v>
      </c>
      <c r="D18" s="1"/>
    </row>
    <row r="19" spans="1:31" x14ac:dyDescent="0.25">
      <c r="A19" s="8">
        <v>4</v>
      </c>
      <c r="B19" s="9">
        <v>4.6345968908709789</v>
      </c>
      <c r="C19" s="9">
        <v>6.7503698507984717</v>
      </c>
      <c r="D19" s="1"/>
      <c r="Q19" s="4" t="s">
        <v>49</v>
      </c>
      <c r="S19" s="19" t="s">
        <v>21</v>
      </c>
      <c r="T19" s="18"/>
      <c r="Z19" s="4" t="s">
        <v>49</v>
      </c>
      <c r="AA19" s="22">
        <f>_xlfn.F.TEST(B16:B115,C16:C125)</f>
        <v>0.38261974085648409</v>
      </c>
      <c r="AB19" s="3"/>
    </row>
    <row r="20" spans="1:31" x14ac:dyDescent="0.25">
      <c r="A20" s="8">
        <v>5</v>
      </c>
      <c r="B20" s="9">
        <v>6.93</v>
      </c>
      <c r="C20" s="9">
        <v>7.1055241712153165</v>
      </c>
      <c r="D20" s="1"/>
    </row>
    <row r="21" spans="1:31" x14ac:dyDescent="0.25">
      <c r="A21" s="8">
        <v>6</v>
      </c>
      <c r="B21" s="9">
        <v>7.3</v>
      </c>
      <c r="C21" s="9">
        <v>7.2290586381990254</v>
      </c>
      <c r="D21" s="1"/>
      <c r="Q21" t="s">
        <v>19</v>
      </c>
    </row>
    <row r="22" spans="1:31" x14ac:dyDescent="0.25">
      <c r="A22" s="8">
        <v>7</v>
      </c>
      <c r="B22" s="9">
        <v>7.8872535954474587</v>
      </c>
      <c r="C22" s="9">
        <v>3.9478355011024702</v>
      </c>
      <c r="D22" s="1"/>
      <c r="Q22" t="s">
        <v>20</v>
      </c>
      <c r="Z22" s="12" t="s">
        <v>11</v>
      </c>
      <c r="AA22" s="6"/>
      <c r="AB22" s="6"/>
      <c r="AC22" s="6"/>
      <c r="AD22" s="6"/>
      <c r="AE22" s="6"/>
    </row>
    <row r="23" spans="1:31" x14ac:dyDescent="0.25">
      <c r="A23" s="8">
        <v>8</v>
      </c>
      <c r="B23" s="9">
        <v>5.2297352579246041</v>
      </c>
      <c r="C23" s="9">
        <v>5.9155667473848439</v>
      </c>
      <c r="D23" s="1"/>
    </row>
    <row r="24" spans="1:31" ht="18" x14ac:dyDescent="0.35">
      <c r="A24" s="8">
        <v>9</v>
      </c>
      <c r="B24" s="9">
        <v>1.2</v>
      </c>
      <c r="C24" s="9">
        <v>7.8707947665280589</v>
      </c>
      <c r="D24" s="1"/>
      <c r="Q24" s="4" t="s">
        <v>49</v>
      </c>
      <c r="R24" s="29">
        <f>_xlfn.T.TEST(B16:B115,C16:C125,1,2)</f>
        <v>6.8573094730471577E-3</v>
      </c>
      <c r="S24" s="20"/>
      <c r="Z24" t="s">
        <v>59</v>
      </c>
    </row>
    <row r="25" spans="1:31" x14ac:dyDescent="0.25">
      <c r="A25" s="8">
        <v>10</v>
      </c>
      <c r="B25" s="9">
        <v>5.7373281966230616</v>
      </c>
      <c r="C25" s="9">
        <v>7.6387891891280928</v>
      </c>
      <c r="D25" s="1"/>
    </row>
    <row r="26" spans="1:31" x14ac:dyDescent="0.25">
      <c r="A26" s="8">
        <v>11</v>
      </c>
      <c r="B26" s="9">
        <v>6.310058621225326</v>
      </c>
      <c r="C26" s="9">
        <v>5.0961392129440402</v>
      </c>
      <c r="D26" s="1"/>
      <c r="Z26" t="s">
        <v>56</v>
      </c>
    </row>
    <row r="27" spans="1:31" x14ac:dyDescent="0.25">
      <c r="A27" s="8">
        <v>12</v>
      </c>
      <c r="B27" s="9">
        <v>6.0106018663009602</v>
      </c>
      <c r="C27" s="9">
        <v>4.4183660542157517</v>
      </c>
      <c r="D27" s="1"/>
      <c r="Q27" s="12" t="s">
        <v>11</v>
      </c>
      <c r="R27" s="6"/>
      <c r="S27" s="6"/>
      <c r="T27" s="6"/>
      <c r="U27" s="6"/>
      <c r="V27" s="6"/>
    </row>
    <row r="28" spans="1:31" x14ac:dyDescent="0.25">
      <c r="A28" s="8">
        <v>13</v>
      </c>
      <c r="B28" s="9">
        <v>5.3</v>
      </c>
      <c r="C28" s="9">
        <v>7.6416212041583655</v>
      </c>
      <c r="D28" s="1"/>
    </row>
    <row r="29" spans="1:31" x14ac:dyDescent="0.25">
      <c r="A29" s="8">
        <v>14</v>
      </c>
      <c r="B29" s="9">
        <v>4.7138443659781561</v>
      </c>
      <c r="C29" s="9">
        <v>6.9157885415145</v>
      </c>
      <c r="D29" s="1"/>
    </row>
    <row r="30" spans="1:31" x14ac:dyDescent="0.25">
      <c r="A30" s="8">
        <v>15</v>
      </c>
      <c r="B30" s="9">
        <v>4.2284289590310529</v>
      </c>
      <c r="C30" s="9">
        <v>7.2782433100872392</v>
      </c>
      <c r="D30" s="1"/>
    </row>
    <row r="31" spans="1:31" x14ac:dyDescent="0.25">
      <c r="A31" s="8">
        <v>16</v>
      </c>
      <c r="B31" s="9">
        <v>4.8122953073603041</v>
      </c>
      <c r="C31" s="9">
        <v>5.5176360774560846</v>
      </c>
      <c r="D31" s="1"/>
    </row>
    <row r="32" spans="1:31" x14ac:dyDescent="0.25">
      <c r="A32" s="8">
        <v>17</v>
      </c>
      <c r="B32" s="9">
        <v>5.8373519915340673</v>
      </c>
      <c r="C32" s="9">
        <v>6.4370476675048183</v>
      </c>
      <c r="D32" s="1"/>
    </row>
    <row r="33" spans="1:17" ht="18" x14ac:dyDescent="0.35">
      <c r="A33" s="8">
        <v>18</v>
      </c>
      <c r="B33" s="9">
        <v>6.3864110882203819</v>
      </c>
      <c r="C33" s="9">
        <v>7.8439388757162778</v>
      </c>
      <c r="D33" s="1"/>
      <c r="Q33" t="s">
        <v>57</v>
      </c>
    </row>
    <row r="34" spans="1:17" x14ac:dyDescent="0.25">
      <c r="A34" s="8">
        <v>19</v>
      </c>
      <c r="B34" s="9">
        <v>5.8979636117286658</v>
      </c>
      <c r="C34" s="9">
        <v>3.1996704514492533</v>
      </c>
      <c r="D34" s="1"/>
    </row>
    <row r="35" spans="1:17" x14ac:dyDescent="0.25">
      <c r="A35" s="8">
        <v>20</v>
      </c>
      <c r="B35" s="9">
        <v>4.3477434657728962</v>
      </c>
      <c r="C35" s="9">
        <v>5.3214900372104799</v>
      </c>
      <c r="D35" s="1"/>
      <c r="Q35" t="s">
        <v>58</v>
      </c>
    </row>
    <row r="36" spans="1:17" x14ac:dyDescent="0.25">
      <c r="A36" s="8">
        <v>21</v>
      </c>
      <c r="B36" s="9">
        <v>5.1045986522432232</v>
      </c>
      <c r="C36" s="9">
        <v>4.7531218840943605</v>
      </c>
      <c r="D36" s="1"/>
    </row>
    <row r="37" spans="1:17" x14ac:dyDescent="0.25">
      <c r="A37" s="8">
        <v>22</v>
      </c>
      <c r="B37" s="9">
        <v>3.7050941172029179</v>
      </c>
      <c r="C37" s="9">
        <v>5.0610276366106639</v>
      </c>
      <c r="D37" s="1"/>
    </row>
    <row r="38" spans="1:17" x14ac:dyDescent="0.25">
      <c r="A38" s="8">
        <v>23</v>
      </c>
      <c r="B38" s="9">
        <v>6.6497918737244266</v>
      </c>
      <c r="C38" s="9">
        <v>7.0646099509351377</v>
      </c>
      <c r="D38" s="1"/>
    </row>
    <row r="39" spans="1:17" x14ac:dyDescent="0.25">
      <c r="A39" s="8">
        <v>24</v>
      </c>
      <c r="B39" s="9">
        <v>5.4050104154932797</v>
      </c>
      <c r="C39" s="9">
        <v>7.3369078237597627</v>
      </c>
      <c r="D39" s="1"/>
    </row>
    <row r="40" spans="1:17" x14ac:dyDescent="0.25">
      <c r="A40" s="8">
        <v>25</v>
      </c>
      <c r="B40" s="9">
        <v>6.6863874531555583</v>
      </c>
      <c r="C40" s="9">
        <v>8.5467577570033271</v>
      </c>
      <c r="D40" s="1"/>
    </row>
    <row r="41" spans="1:17" x14ac:dyDescent="0.25">
      <c r="A41" s="8">
        <v>26</v>
      </c>
      <c r="B41" s="9">
        <v>5.5527051257111664</v>
      </c>
      <c r="C41" s="9">
        <v>5.410096889155275</v>
      </c>
      <c r="D41" s="1"/>
    </row>
    <row r="42" spans="1:17" x14ac:dyDescent="0.25">
      <c r="A42" s="8">
        <v>27</v>
      </c>
      <c r="B42" s="9">
        <v>6.1263100155027148</v>
      </c>
      <c r="C42" s="9">
        <v>9.9925001317433679</v>
      </c>
      <c r="D42" s="1"/>
    </row>
    <row r="43" spans="1:17" x14ac:dyDescent="0.25">
      <c r="A43" s="8">
        <v>28</v>
      </c>
      <c r="B43" s="9">
        <v>3.075641321634015</v>
      </c>
      <c r="C43" s="9">
        <v>5.599167965814777</v>
      </c>
      <c r="D43" s="1"/>
    </row>
    <row r="44" spans="1:17" x14ac:dyDescent="0.25">
      <c r="A44" s="8">
        <v>29</v>
      </c>
      <c r="B44" s="9">
        <v>4.3186460705842622</v>
      </c>
      <c r="C44" s="9">
        <v>5.5134587203702985</v>
      </c>
      <c r="D44" s="1"/>
    </row>
    <row r="45" spans="1:17" x14ac:dyDescent="0.25">
      <c r="A45" s="8">
        <v>30</v>
      </c>
      <c r="B45" s="9">
        <v>7.132281411552869</v>
      </c>
      <c r="C45" s="9">
        <v>5.9364194616077279</v>
      </c>
      <c r="D45" s="1"/>
    </row>
    <row r="46" spans="1:17" x14ac:dyDescent="0.25">
      <c r="A46" s="8">
        <v>31</v>
      </c>
      <c r="B46" s="9">
        <v>7.0248922357450834</v>
      </c>
      <c r="C46" s="9">
        <v>6.045093249801095</v>
      </c>
      <c r="D46" s="1"/>
    </row>
    <row r="47" spans="1:17" x14ac:dyDescent="0.25">
      <c r="A47" s="8">
        <v>32</v>
      </c>
      <c r="B47" s="9">
        <v>6.2835707528681191</v>
      </c>
      <c r="C47" s="9">
        <v>8.3347895004163828</v>
      </c>
      <c r="D47" s="1"/>
    </row>
    <row r="48" spans="1:17" x14ac:dyDescent="0.25">
      <c r="A48" s="8">
        <v>33</v>
      </c>
      <c r="B48" s="9">
        <v>7.1523752483610137</v>
      </c>
      <c r="C48" s="9">
        <v>7.4395360484133759</v>
      </c>
      <c r="D48" s="1"/>
    </row>
    <row r="49" spans="1:4" x14ac:dyDescent="0.25">
      <c r="A49" s="8">
        <v>34</v>
      </c>
      <c r="B49" s="9">
        <v>7.257853520293617</v>
      </c>
      <c r="C49" s="9">
        <v>6.7704344453350913</v>
      </c>
      <c r="D49" s="1"/>
    </row>
    <row r="50" spans="1:4" x14ac:dyDescent="0.25">
      <c r="A50" s="8">
        <v>35</v>
      </c>
      <c r="B50" s="9">
        <v>7.4582860616472351</v>
      </c>
      <c r="C50" s="9">
        <v>4.1095976563052652</v>
      </c>
      <c r="D50" s="1"/>
    </row>
    <row r="51" spans="1:4" x14ac:dyDescent="0.25">
      <c r="A51" s="8">
        <v>36</v>
      </c>
      <c r="B51" s="9">
        <v>6.9347073865111728</v>
      </c>
      <c r="C51" s="9">
        <v>5.7445267270820803</v>
      </c>
      <c r="D51" s="1"/>
    </row>
    <row r="52" spans="1:4" x14ac:dyDescent="0.25">
      <c r="A52" s="8">
        <v>37</v>
      </c>
      <c r="B52" s="9">
        <v>5.2898480823321234</v>
      </c>
      <c r="C52" s="9">
        <v>7.2606652741706421</v>
      </c>
      <c r="D52" s="1"/>
    </row>
    <row r="53" spans="1:4" x14ac:dyDescent="0.25">
      <c r="A53" s="8">
        <v>38</v>
      </c>
      <c r="B53" s="9">
        <v>5.3530735732419874</v>
      </c>
      <c r="C53" s="9">
        <v>7.0121785177129272</v>
      </c>
      <c r="D53" s="1"/>
    </row>
    <row r="54" spans="1:4" x14ac:dyDescent="0.25">
      <c r="A54" s="8">
        <v>39</v>
      </c>
      <c r="B54" s="9">
        <v>4.3039773002238242</v>
      </c>
      <c r="C54" s="9">
        <v>6.3562745629482738</v>
      </c>
      <c r="D54" s="1"/>
    </row>
    <row r="55" spans="1:4" x14ac:dyDescent="0.25">
      <c r="A55" s="8">
        <v>40</v>
      </c>
      <c r="B55" s="9">
        <v>7.8295262431466863</v>
      </c>
      <c r="C55" s="9">
        <v>6.568243415339408</v>
      </c>
      <c r="D55" s="1"/>
    </row>
    <row r="56" spans="1:4" x14ac:dyDescent="0.25">
      <c r="A56" s="8">
        <v>41</v>
      </c>
      <c r="B56" s="9">
        <v>7.3692710095145948</v>
      </c>
      <c r="C56" s="9">
        <v>8.3801550205025279</v>
      </c>
      <c r="D56" s="1"/>
    </row>
    <row r="57" spans="1:4" x14ac:dyDescent="0.25">
      <c r="A57" s="8">
        <v>42</v>
      </c>
      <c r="B57" s="9">
        <v>6.5365249474579263</v>
      </c>
      <c r="C57" s="9">
        <v>7.5670111053556539</v>
      </c>
      <c r="D57" s="1"/>
    </row>
    <row r="58" spans="1:4" x14ac:dyDescent="0.25">
      <c r="A58" s="8">
        <v>43</v>
      </c>
      <c r="B58" s="9">
        <v>5.1004231070984352</v>
      </c>
      <c r="C58" s="9">
        <v>3.8438972860566079</v>
      </c>
      <c r="D58" s="1"/>
    </row>
    <row r="59" spans="1:4" x14ac:dyDescent="0.25">
      <c r="A59" s="8">
        <v>44</v>
      </c>
      <c r="B59" s="9">
        <v>3.5716336377236102</v>
      </c>
      <c r="C59" s="9">
        <v>7.2026729526690625</v>
      </c>
      <c r="D59" s="1"/>
    </row>
    <row r="60" spans="1:4" x14ac:dyDescent="0.25">
      <c r="A60" s="8">
        <v>45</v>
      </c>
      <c r="B60" s="9">
        <v>6.0150332634494612</v>
      </c>
      <c r="C60" s="9">
        <v>7.054737151059375</v>
      </c>
      <c r="D60" s="1"/>
    </row>
    <row r="61" spans="1:4" x14ac:dyDescent="0.25">
      <c r="A61" s="8">
        <v>46</v>
      </c>
      <c r="B61" s="9">
        <v>5.3846387415327648</v>
      </c>
      <c r="C61" s="9">
        <v>7.5109019382424673</v>
      </c>
      <c r="D61" s="1"/>
    </row>
    <row r="62" spans="1:4" x14ac:dyDescent="0.25">
      <c r="A62" s="8">
        <v>47</v>
      </c>
      <c r="B62" s="9">
        <v>2.9657326692631445</v>
      </c>
      <c r="C62" s="9">
        <v>6.0108411619855424</v>
      </c>
      <c r="D62" s="1"/>
    </row>
    <row r="63" spans="1:4" x14ac:dyDescent="0.25">
      <c r="A63" s="8">
        <v>48</v>
      </c>
      <c r="B63" s="9">
        <v>4.7833194404523534</v>
      </c>
      <c r="C63" s="9">
        <v>5.9912662227696067</v>
      </c>
      <c r="D63" s="1"/>
    </row>
    <row r="64" spans="1:4" x14ac:dyDescent="0.25">
      <c r="A64" s="8">
        <v>49</v>
      </c>
      <c r="B64" s="9">
        <v>6.5050798269300341</v>
      </c>
      <c r="C64" s="9">
        <v>5.9795811085032069</v>
      </c>
      <c r="D64" s="1"/>
    </row>
    <row r="65" spans="1:4" x14ac:dyDescent="0.25">
      <c r="A65" s="8">
        <v>50</v>
      </c>
      <c r="B65" s="9">
        <v>5.3567820001186739</v>
      </c>
      <c r="C65" s="9">
        <v>3.5304868920959365</v>
      </c>
      <c r="D65" s="1"/>
    </row>
    <row r="66" spans="1:4" x14ac:dyDescent="0.25">
      <c r="A66" s="8">
        <v>51</v>
      </c>
      <c r="B66" s="9">
        <v>7.5179143649929783</v>
      </c>
      <c r="C66" s="9">
        <v>6.4991936837355562</v>
      </c>
      <c r="D66" s="1"/>
    </row>
    <row r="67" spans="1:4" x14ac:dyDescent="0.25">
      <c r="A67" s="8">
        <v>52</v>
      </c>
      <c r="B67" s="9">
        <v>5.5874413512339611</v>
      </c>
      <c r="C67" s="9">
        <v>7.5684210447593276</v>
      </c>
      <c r="D67" s="1"/>
    </row>
    <row r="68" spans="1:4" x14ac:dyDescent="0.25">
      <c r="A68" s="8">
        <v>53</v>
      </c>
      <c r="B68" s="9">
        <v>6.1943197850558631</v>
      </c>
      <c r="C68" s="9">
        <v>7.7822278174254489</v>
      </c>
      <c r="D68" s="1"/>
    </row>
    <row r="69" spans="1:4" x14ac:dyDescent="0.25">
      <c r="A69" s="8">
        <v>54</v>
      </c>
      <c r="B69" s="9">
        <v>6.5464892426868326</v>
      </c>
      <c r="C69" s="9">
        <v>2.5945358362617283</v>
      </c>
      <c r="D69" s="1"/>
    </row>
    <row r="70" spans="1:4" x14ac:dyDescent="0.25">
      <c r="A70" s="8">
        <v>55</v>
      </c>
      <c r="B70" s="9">
        <v>7.8658165418947341</v>
      </c>
      <c r="C70" s="9">
        <v>4.6173649237682328</v>
      </c>
      <c r="D70" s="1"/>
    </row>
    <row r="71" spans="1:4" x14ac:dyDescent="0.25">
      <c r="A71" s="8">
        <v>56</v>
      </c>
      <c r="B71" s="9">
        <v>7.4989827584460906</v>
      </c>
      <c r="C71" s="9">
        <v>6.1476047159504619</v>
      </c>
      <c r="D71" s="1"/>
    </row>
    <row r="72" spans="1:4" x14ac:dyDescent="0.25">
      <c r="A72" s="8">
        <v>57</v>
      </c>
      <c r="B72" s="9">
        <v>3.1737383998980695</v>
      </c>
      <c r="C72" s="9">
        <v>5.940676773350571</v>
      </c>
      <c r="D72" s="1"/>
    </row>
    <row r="73" spans="1:4" x14ac:dyDescent="0.25">
      <c r="A73" s="8">
        <v>58</v>
      </c>
      <c r="B73" s="9">
        <v>6.374798646060075</v>
      </c>
      <c r="C73" s="9">
        <v>6.5382761518046379</v>
      </c>
      <c r="D73" s="1"/>
    </row>
    <row r="74" spans="1:4" x14ac:dyDescent="0.25">
      <c r="A74" s="8">
        <v>59</v>
      </c>
      <c r="B74" s="9">
        <v>2.5358840582524707</v>
      </c>
      <c r="C74" s="9">
        <v>6.5910377204746098</v>
      </c>
      <c r="D74" s="1"/>
    </row>
    <row r="75" spans="1:4" x14ac:dyDescent="0.25">
      <c r="A75" s="8">
        <v>60</v>
      </c>
      <c r="B75" s="9">
        <v>7.5793079053368428</v>
      </c>
      <c r="C75" s="9">
        <v>6.4231778573893115</v>
      </c>
      <c r="D75" s="1"/>
    </row>
    <row r="76" spans="1:4" x14ac:dyDescent="0.25">
      <c r="A76" s="8">
        <v>61</v>
      </c>
      <c r="B76" s="9">
        <v>6.1456225750622062</v>
      </c>
      <c r="C76" s="9">
        <v>5.5125211395847051</v>
      </c>
      <c r="D76" s="1"/>
    </row>
    <row r="77" spans="1:4" x14ac:dyDescent="0.25">
      <c r="A77" s="8">
        <v>62</v>
      </c>
      <c r="B77" s="9">
        <v>6.6107344337159271</v>
      </c>
      <c r="C77" s="9">
        <v>5.603951260611935</v>
      </c>
      <c r="D77" s="1"/>
    </row>
    <row r="78" spans="1:4" x14ac:dyDescent="0.25">
      <c r="A78" s="8">
        <v>63</v>
      </c>
      <c r="B78" s="9">
        <v>6.5979092556843053</v>
      </c>
      <c r="C78" s="9">
        <v>6.3499828317052307</v>
      </c>
      <c r="D78" s="1"/>
    </row>
    <row r="79" spans="1:4" x14ac:dyDescent="0.25">
      <c r="A79" s="8">
        <v>64</v>
      </c>
      <c r="B79" s="9">
        <v>3.9091758070149929</v>
      </c>
      <c r="C79" s="9">
        <v>6.6547930276668366</v>
      </c>
      <c r="D79" s="1"/>
    </row>
    <row r="80" spans="1:4" x14ac:dyDescent="0.25">
      <c r="A80" s="8">
        <v>65</v>
      </c>
      <c r="B80" s="9">
        <v>5.6302854368946269</v>
      </c>
      <c r="C80" s="9">
        <v>6.3348745668973647</v>
      </c>
      <c r="D80" s="1"/>
    </row>
    <row r="81" spans="1:4" x14ac:dyDescent="0.25">
      <c r="A81" s="8">
        <v>66</v>
      </c>
      <c r="B81" s="9">
        <v>6.2385069026647288</v>
      </c>
      <c r="C81" s="9">
        <v>3.1956794868329066</v>
      </c>
      <c r="D81" s="1"/>
    </row>
    <row r="82" spans="1:4" x14ac:dyDescent="0.25">
      <c r="A82" s="8">
        <v>67</v>
      </c>
      <c r="B82" s="9">
        <v>5.4811257521310592</v>
      </c>
      <c r="C82" s="9">
        <v>6.5510742116309091</v>
      </c>
      <c r="D82" s="1"/>
    </row>
    <row r="83" spans="1:4" x14ac:dyDescent="0.25">
      <c r="A83" s="8">
        <v>68</v>
      </c>
      <c r="B83" s="9">
        <v>6.2076429331181711</v>
      </c>
      <c r="C83" s="9">
        <v>3.8204575438184523</v>
      </c>
      <c r="D83" s="1"/>
    </row>
    <row r="84" spans="1:4" x14ac:dyDescent="0.25">
      <c r="A84" s="8">
        <v>69</v>
      </c>
      <c r="B84" s="9">
        <v>8.1387212775899993</v>
      </c>
      <c r="C84" s="9">
        <v>5.9764318820120028</v>
      </c>
      <c r="D84" s="1"/>
    </row>
    <row r="85" spans="1:4" x14ac:dyDescent="0.25">
      <c r="A85" s="8">
        <v>70</v>
      </c>
      <c r="B85" s="9">
        <v>6.2628230574081964</v>
      </c>
      <c r="C85" s="9">
        <v>6.2053488590142099</v>
      </c>
      <c r="D85" s="1"/>
    </row>
    <row r="86" spans="1:4" x14ac:dyDescent="0.25">
      <c r="A86" s="8">
        <v>71</v>
      </c>
      <c r="B86" s="9">
        <v>3.7564094057135451</v>
      </c>
      <c r="C86" s="9">
        <v>4.5487084740161698</v>
      </c>
      <c r="D86" s="1"/>
    </row>
    <row r="87" spans="1:4" x14ac:dyDescent="0.25">
      <c r="A87" s="8">
        <v>72</v>
      </c>
      <c r="B87" s="9">
        <v>6.7368724483126403</v>
      </c>
      <c r="C87" s="9">
        <v>7.7190932145019673</v>
      </c>
      <c r="D87" s="1"/>
    </row>
    <row r="88" spans="1:4" x14ac:dyDescent="0.25">
      <c r="A88" s="8">
        <v>73</v>
      </c>
      <c r="B88" s="9">
        <v>4.7827572845764648</v>
      </c>
      <c r="C88" s="9">
        <v>6.69793543333226</v>
      </c>
      <c r="D88" s="1"/>
    </row>
    <row r="89" spans="1:4" x14ac:dyDescent="0.25">
      <c r="A89" s="8">
        <v>74</v>
      </c>
      <c r="B89" s="9">
        <v>6.2094288351124058</v>
      </c>
      <c r="C89" s="9">
        <v>2.5260943251866834</v>
      </c>
      <c r="D89" s="1"/>
    </row>
    <row r="90" spans="1:4" x14ac:dyDescent="0.25">
      <c r="A90" s="8">
        <v>75</v>
      </c>
      <c r="B90" s="9">
        <v>5.6708849749223189</v>
      </c>
      <c r="C90" s="9">
        <v>6.1278302273418372</v>
      </c>
      <c r="D90" s="1"/>
    </row>
    <row r="91" spans="1:4" x14ac:dyDescent="0.25">
      <c r="A91" s="8">
        <v>76</v>
      </c>
      <c r="B91" s="9">
        <v>8.2167091902747895</v>
      </c>
      <c r="C91" s="9">
        <v>8.0692561323085918</v>
      </c>
      <c r="D91" s="1"/>
    </row>
    <row r="92" spans="1:4" x14ac:dyDescent="0.25">
      <c r="A92" s="8">
        <v>77</v>
      </c>
      <c r="B92" s="9">
        <v>5.8688235910271942</v>
      </c>
      <c r="C92" s="9">
        <v>8.5116720793364138</v>
      </c>
      <c r="D92" s="1"/>
    </row>
    <row r="93" spans="1:4" x14ac:dyDescent="0.25">
      <c r="A93" s="8">
        <v>78</v>
      </c>
      <c r="B93" s="9">
        <v>6.1176272617246115</v>
      </c>
      <c r="C93" s="9">
        <v>3.0590546314226899</v>
      </c>
      <c r="D93" s="1"/>
    </row>
    <row r="94" spans="1:4" x14ac:dyDescent="0.25">
      <c r="A94" s="8">
        <v>79</v>
      </c>
      <c r="B94" s="9">
        <v>5.5089137448112799</v>
      </c>
      <c r="C94" s="9">
        <v>5.8774440133134869</v>
      </c>
      <c r="D94" s="1"/>
    </row>
    <row r="95" spans="1:4" x14ac:dyDescent="0.25">
      <c r="A95" s="8">
        <v>80</v>
      </c>
      <c r="B95" s="9">
        <v>5.7201088137482508</v>
      </c>
      <c r="C95" s="9">
        <v>5.0963524069300483</v>
      </c>
      <c r="D95" s="1"/>
    </row>
    <row r="96" spans="1:4" x14ac:dyDescent="0.25">
      <c r="A96" s="8">
        <v>81</v>
      </c>
      <c r="B96" s="9">
        <v>7.8565586330796258</v>
      </c>
      <c r="C96" s="9">
        <v>5.8521135969038873</v>
      </c>
      <c r="D96" s="1"/>
    </row>
    <row r="97" spans="1:4" x14ac:dyDescent="0.25">
      <c r="A97" s="8">
        <v>82</v>
      </c>
      <c r="B97" s="9">
        <v>6.5</v>
      </c>
      <c r="C97" s="9">
        <v>7.8691724538040555</v>
      </c>
      <c r="D97" s="1"/>
    </row>
    <row r="98" spans="1:4" x14ac:dyDescent="0.25">
      <c r="A98" s="8">
        <v>83</v>
      </c>
      <c r="B98" s="9">
        <v>5.5795087631739557</v>
      </c>
      <c r="C98" s="9">
        <v>5.8840418868639546</v>
      </c>
      <c r="D98" s="1"/>
    </row>
    <row r="99" spans="1:4" x14ac:dyDescent="0.25">
      <c r="A99" s="8">
        <v>84</v>
      </c>
      <c r="B99" s="9">
        <v>5.802841432838493</v>
      </c>
      <c r="C99" s="9">
        <v>7.1867013767838301</v>
      </c>
      <c r="D99" s="1"/>
    </row>
    <row r="100" spans="1:4" x14ac:dyDescent="0.25">
      <c r="A100" s="8">
        <v>85</v>
      </c>
      <c r="B100" s="9">
        <v>7.9225239300791879</v>
      </c>
      <c r="C100" s="9">
        <v>6.3827334912780618</v>
      </c>
      <c r="D100" s="1"/>
    </row>
    <row r="101" spans="1:4" x14ac:dyDescent="0.25">
      <c r="A101" s="8">
        <v>86</v>
      </c>
      <c r="B101" s="9">
        <v>5.7316232369503446</v>
      </c>
      <c r="C101" s="9">
        <v>5.8082372248240617</v>
      </c>
      <c r="D101" s="1"/>
    </row>
    <row r="102" spans="1:4" x14ac:dyDescent="0.25">
      <c r="A102" s="8">
        <v>87</v>
      </c>
      <c r="B102" s="9">
        <v>3.795860145438724</v>
      </c>
      <c r="C102" s="9">
        <v>6.8393297102596531</v>
      </c>
      <c r="D102" s="1"/>
    </row>
    <row r="103" spans="1:4" x14ac:dyDescent="0.25">
      <c r="A103" s="8">
        <v>88</v>
      </c>
      <c r="B103" s="9">
        <v>7.1516816622523374</v>
      </c>
      <c r="C103" s="9">
        <v>6.2306599255615192</v>
      </c>
      <c r="D103" s="1"/>
    </row>
    <row r="104" spans="1:4" x14ac:dyDescent="0.25">
      <c r="A104" s="8">
        <v>89</v>
      </c>
      <c r="B104" s="9">
        <v>8.0286703826472579</v>
      </c>
      <c r="C104" s="9">
        <v>7.2743225642117597</v>
      </c>
      <c r="D104" s="1"/>
    </row>
    <row r="105" spans="1:4" x14ac:dyDescent="0.25">
      <c r="A105" s="8">
        <v>90</v>
      </c>
      <c r="B105" s="9">
        <v>6.2440327156417545</v>
      </c>
      <c r="C105" s="9">
        <v>8.6757192679442507</v>
      </c>
      <c r="D105" s="1"/>
    </row>
    <row r="106" spans="1:4" x14ac:dyDescent="0.25">
      <c r="A106" s="8">
        <v>91</v>
      </c>
      <c r="B106" s="9">
        <v>5.5051055019181012</v>
      </c>
      <c r="C106" s="9">
        <v>8.6427604382956815</v>
      </c>
      <c r="D106" s="1"/>
    </row>
    <row r="107" spans="1:4" x14ac:dyDescent="0.25">
      <c r="A107" s="8">
        <v>92</v>
      </c>
      <c r="B107" s="9">
        <v>5.9772745147883759</v>
      </c>
      <c r="C107" s="9">
        <v>4.8976774716115461</v>
      </c>
      <c r="D107" s="1"/>
    </row>
    <row r="108" spans="1:4" x14ac:dyDescent="0.25">
      <c r="A108" s="8">
        <v>93</v>
      </c>
      <c r="B108" s="9">
        <v>3.993112161827912</v>
      </c>
      <c r="C108" s="9">
        <v>8.3386642328298386</v>
      </c>
      <c r="D108" s="1"/>
    </row>
    <row r="109" spans="1:4" x14ac:dyDescent="0.25">
      <c r="A109" s="8">
        <v>94</v>
      </c>
      <c r="B109" s="9">
        <v>4.0422998371832843</v>
      </c>
      <c r="C109" s="9">
        <v>5.9154865849656968</v>
      </c>
      <c r="D109" s="1"/>
    </row>
    <row r="110" spans="1:4" x14ac:dyDescent="0.25">
      <c r="A110" s="8">
        <v>95</v>
      </c>
      <c r="B110" s="9">
        <v>5.5405759998368449</v>
      </c>
      <c r="C110" s="9">
        <v>5.1393197885517692</v>
      </c>
      <c r="D110" s="1"/>
    </row>
    <row r="111" spans="1:4" x14ac:dyDescent="0.25">
      <c r="A111" s="8">
        <v>96</v>
      </c>
      <c r="B111" s="9">
        <v>7.6443783692907035</v>
      </c>
      <c r="C111" s="9">
        <v>5.5528271231096307</v>
      </c>
      <c r="D111" s="1"/>
    </row>
    <row r="112" spans="1:4" x14ac:dyDescent="0.25">
      <c r="A112" s="8">
        <v>97</v>
      </c>
      <c r="B112" s="9">
        <v>7.7951324303463885</v>
      </c>
      <c r="C112" s="9">
        <v>7.8162887088165327</v>
      </c>
      <c r="D112" s="1"/>
    </row>
    <row r="113" spans="1:4" x14ac:dyDescent="0.25">
      <c r="A113" s="8">
        <v>98</v>
      </c>
      <c r="B113" s="9">
        <v>4.7065518492970835</v>
      </c>
      <c r="C113" s="9">
        <v>8.7713244504702814</v>
      </c>
      <c r="D113" s="1"/>
    </row>
    <row r="114" spans="1:4" x14ac:dyDescent="0.25">
      <c r="A114" s="8">
        <v>99</v>
      </c>
      <c r="B114" s="9">
        <v>5.9216902542650987</v>
      </c>
      <c r="C114" s="9">
        <v>5.3687950760770597</v>
      </c>
      <c r="D114" s="1"/>
    </row>
    <row r="115" spans="1:4" x14ac:dyDescent="0.25">
      <c r="A115" s="8">
        <v>100</v>
      </c>
      <c r="B115" s="9">
        <v>5.2074276684549057</v>
      </c>
      <c r="C115" s="9">
        <v>7.5974131468320021</v>
      </c>
      <c r="D115" s="1"/>
    </row>
    <row r="116" spans="1:4" x14ac:dyDescent="0.25">
      <c r="A116" s="8">
        <v>101</v>
      </c>
      <c r="B116" s="8"/>
      <c r="C116" s="9">
        <v>5.788692677766611</v>
      </c>
    </row>
    <row r="117" spans="1:4" x14ac:dyDescent="0.25">
      <c r="A117" s="8">
        <v>102</v>
      </c>
      <c r="B117" s="8"/>
      <c r="C117" s="9">
        <v>5.4212939399268461</v>
      </c>
    </row>
    <row r="118" spans="1:4" x14ac:dyDescent="0.25">
      <c r="A118" s="8">
        <v>103</v>
      </c>
      <c r="B118" s="8"/>
      <c r="C118" s="9">
        <v>2.314456050443324</v>
      </c>
    </row>
    <row r="119" spans="1:4" x14ac:dyDescent="0.25">
      <c r="A119" s="8">
        <v>104</v>
      </c>
      <c r="B119" s="8"/>
      <c r="C119" s="9">
        <v>7.2308151817477206</v>
      </c>
    </row>
    <row r="120" spans="1:4" x14ac:dyDescent="0.25">
      <c r="A120" s="8">
        <v>105</v>
      </c>
      <c r="B120" s="8"/>
      <c r="C120" s="9">
        <v>5.3529514776960063</v>
      </c>
    </row>
    <row r="121" spans="1:4" x14ac:dyDescent="0.25">
      <c r="A121" s="8">
        <v>106</v>
      </c>
      <c r="B121" s="8"/>
      <c r="C121" s="9">
        <v>8.372046173478255</v>
      </c>
    </row>
    <row r="122" spans="1:4" x14ac:dyDescent="0.25">
      <c r="A122" s="8">
        <v>107</v>
      </c>
      <c r="B122" s="8"/>
      <c r="C122" s="9">
        <v>5.2861906179369731</v>
      </c>
    </row>
    <row r="123" spans="1:4" x14ac:dyDescent="0.25">
      <c r="A123" s="8">
        <v>108</v>
      </c>
      <c r="B123" s="8"/>
      <c r="C123" s="9">
        <v>8.1891049796070483</v>
      </c>
    </row>
    <row r="124" spans="1:4" x14ac:dyDescent="0.25">
      <c r="A124" s="8">
        <v>109</v>
      </c>
      <c r="B124" s="8"/>
      <c r="C124" s="9">
        <v>4.8403146938546975</v>
      </c>
    </row>
    <row r="125" spans="1:4" x14ac:dyDescent="0.25">
      <c r="A125" s="10">
        <v>110</v>
      </c>
      <c r="B125" s="10"/>
      <c r="C125" s="11">
        <v>9.2126314520708146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FF8D-7845-4E11-8062-F098348D2F71}">
  <dimension ref="A8:V127"/>
  <sheetViews>
    <sheetView showGridLines="0" topLeftCell="A10" zoomScale="80" zoomScaleNormal="80" workbookViewId="0">
      <selection activeCell="B11" sqref="B11"/>
    </sheetView>
  </sheetViews>
  <sheetFormatPr defaultColWidth="8.85546875" defaultRowHeight="15" x14ac:dyDescent="0.25"/>
  <cols>
    <col min="1" max="1" width="11.140625" bestFit="1" customWidth="1"/>
    <col min="2" max="3" width="16.42578125" customWidth="1"/>
  </cols>
  <sheetData>
    <row r="8" spans="1:22" ht="21" x14ac:dyDescent="0.35">
      <c r="A8" s="16" t="s">
        <v>6</v>
      </c>
      <c r="Q8" s="16" t="s">
        <v>33</v>
      </c>
    </row>
    <row r="9" spans="1:22" x14ac:dyDescent="0.25">
      <c r="Q9" s="4" t="s">
        <v>25</v>
      </c>
    </row>
    <row r="11" spans="1:22" x14ac:dyDescent="0.25">
      <c r="A11" s="12" t="s">
        <v>53</v>
      </c>
      <c r="B11" s="6">
        <f>COUNTA(B16:B45)</f>
        <v>30</v>
      </c>
      <c r="C11" s="6">
        <f>COUNTA(C16:C45)</f>
        <v>30</v>
      </c>
      <c r="Q11" s="12" t="s">
        <v>7</v>
      </c>
      <c r="R11" s="6"/>
      <c r="S11" s="6"/>
      <c r="T11" s="6"/>
      <c r="U11" s="6"/>
      <c r="V11" s="6"/>
    </row>
    <row r="12" spans="1:22" x14ac:dyDescent="0.25">
      <c r="A12" s="26" t="s">
        <v>0</v>
      </c>
      <c r="B12" s="21">
        <f>AVERAGE(B16:B115)</f>
        <v>7.8231404046939526</v>
      </c>
      <c r="C12" s="21">
        <f>AVERAGE(C16:C125)</f>
        <v>7.4160260836787977</v>
      </c>
    </row>
    <row r="13" spans="1:22" ht="18" x14ac:dyDescent="0.35">
      <c r="A13" s="14" t="s">
        <v>1</v>
      </c>
      <c r="B13" s="15">
        <f>_xlfn.STDEV.S(B16:B115)</f>
        <v>1.2250461631548704</v>
      </c>
      <c r="C13" s="15">
        <f>_xlfn.STDEV.S(C16:C125)</f>
        <v>1.4904084706830956</v>
      </c>
      <c r="Q13" t="s">
        <v>28</v>
      </c>
    </row>
    <row r="14" spans="1:22" ht="18" x14ac:dyDescent="0.35">
      <c r="D14" s="2"/>
      <c r="Q14" t="s">
        <v>29</v>
      </c>
    </row>
    <row r="15" spans="1:22" x14ac:dyDescent="0.25">
      <c r="A15" s="5" t="s">
        <v>22</v>
      </c>
      <c r="B15" s="5" t="s">
        <v>23</v>
      </c>
      <c r="C15" s="5" t="s">
        <v>24</v>
      </c>
    </row>
    <row r="16" spans="1:22" x14ac:dyDescent="0.25">
      <c r="A16" s="6">
        <v>1</v>
      </c>
      <c r="B16" s="13">
        <v>8.9042985118547691</v>
      </c>
      <c r="C16" s="13">
        <v>6.9328649020565338</v>
      </c>
      <c r="D16" s="1"/>
    </row>
    <row r="17" spans="1:22" x14ac:dyDescent="0.25">
      <c r="A17" s="8">
        <v>2</v>
      </c>
      <c r="B17" s="21">
        <v>8.2672704928373939</v>
      </c>
      <c r="C17" s="21">
        <v>9.8000000000000007</v>
      </c>
      <c r="D17" s="1"/>
      <c r="Q17" s="12" t="s">
        <v>55</v>
      </c>
      <c r="R17" s="6"/>
      <c r="S17" s="6"/>
      <c r="T17" s="6"/>
      <c r="U17" s="6"/>
      <c r="V17" s="6"/>
    </row>
    <row r="18" spans="1:22" x14ac:dyDescent="0.25">
      <c r="A18" s="8">
        <v>3</v>
      </c>
      <c r="B18" s="21">
        <v>6.364397581504865</v>
      </c>
      <c r="C18" s="21">
        <v>7.8546935086583893</v>
      </c>
      <c r="D18" s="1"/>
    </row>
    <row r="19" spans="1:22" x14ac:dyDescent="0.25">
      <c r="A19" s="8">
        <v>4</v>
      </c>
      <c r="B19" s="21">
        <v>8.4611389193434796</v>
      </c>
      <c r="C19" s="21">
        <v>9.6</v>
      </c>
      <c r="D19" s="1"/>
      <c r="Q19" s="4" t="s">
        <v>49</v>
      </c>
      <c r="R19" s="22">
        <f>_xlfn.T.TEST(B16:B45,C16:C45,1,1)</f>
        <v>0.12007985207983503</v>
      </c>
      <c r="S19" s="3"/>
    </row>
    <row r="20" spans="1:22" x14ac:dyDescent="0.25">
      <c r="A20" s="8">
        <v>5</v>
      </c>
      <c r="B20" s="21">
        <v>6.2414225310375127</v>
      </c>
      <c r="C20" s="21">
        <v>6.2880020914082912</v>
      </c>
      <c r="D20" s="1"/>
    </row>
    <row r="21" spans="1:22" x14ac:dyDescent="0.25">
      <c r="A21" s="8">
        <v>6</v>
      </c>
      <c r="B21" s="21">
        <v>7.1529030931189679</v>
      </c>
      <c r="C21" s="21">
        <v>5.7185264290388851</v>
      </c>
      <c r="D21" s="1"/>
    </row>
    <row r="22" spans="1:22" x14ac:dyDescent="0.25">
      <c r="A22" s="8">
        <v>7</v>
      </c>
      <c r="B22" s="21">
        <v>6.631455153897825</v>
      </c>
      <c r="C22" s="21">
        <v>7.0060063818229423</v>
      </c>
      <c r="D22" s="1"/>
      <c r="Q22" s="12" t="s">
        <v>11</v>
      </c>
      <c r="R22" s="6"/>
      <c r="S22" s="6"/>
      <c r="T22" s="6"/>
      <c r="U22" s="6"/>
      <c r="V22" s="6"/>
    </row>
    <row r="23" spans="1:22" x14ac:dyDescent="0.25">
      <c r="A23" s="8">
        <v>8</v>
      </c>
      <c r="B23" s="21">
        <v>6.0001692090001306</v>
      </c>
      <c r="C23" s="21">
        <v>7.0608478666434831</v>
      </c>
      <c r="D23" s="1"/>
    </row>
    <row r="24" spans="1:22" ht="18" x14ac:dyDescent="0.35">
      <c r="A24" s="8">
        <v>9</v>
      </c>
      <c r="B24" s="21">
        <v>8.3616793615263099</v>
      </c>
      <c r="C24" s="21">
        <v>6.8704920877834752</v>
      </c>
      <c r="D24" s="1"/>
      <c r="Q24" t="s">
        <v>59</v>
      </c>
    </row>
    <row r="25" spans="1:22" x14ac:dyDescent="0.25">
      <c r="A25" s="8">
        <v>10</v>
      </c>
      <c r="B25" s="21">
        <v>7.7540914698888246</v>
      </c>
      <c r="C25" s="21">
        <v>6.9321815892864755</v>
      </c>
      <c r="D25" s="1"/>
    </row>
    <row r="26" spans="1:22" x14ac:dyDescent="0.25">
      <c r="A26" s="8">
        <v>11</v>
      </c>
      <c r="B26" s="21">
        <v>9.5</v>
      </c>
      <c r="C26" s="21">
        <v>7.635171897647357</v>
      </c>
      <c r="D26" s="1"/>
      <c r="Q26" t="s">
        <v>61</v>
      </c>
    </row>
    <row r="27" spans="1:22" x14ac:dyDescent="0.25">
      <c r="A27" s="8">
        <v>12</v>
      </c>
      <c r="B27" s="21">
        <v>8.8715049167438504</v>
      </c>
      <c r="C27" s="21">
        <v>6.697067483776225</v>
      </c>
      <c r="D27" s="1"/>
    </row>
    <row r="28" spans="1:22" x14ac:dyDescent="0.25">
      <c r="A28" s="8">
        <v>13</v>
      </c>
      <c r="B28" s="21">
        <v>9.9</v>
      </c>
      <c r="C28" s="21">
        <v>9.8542874378011369</v>
      </c>
      <c r="D28" s="1"/>
    </row>
    <row r="29" spans="1:22" x14ac:dyDescent="0.25">
      <c r="A29" s="8">
        <v>14</v>
      </c>
      <c r="B29" s="21">
        <v>7.252298854119239</v>
      </c>
      <c r="C29" s="21">
        <v>7.946290760944029</v>
      </c>
      <c r="D29" s="1"/>
    </row>
    <row r="30" spans="1:22" x14ac:dyDescent="0.25">
      <c r="A30" s="8">
        <v>15</v>
      </c>
      <c r="B30" s="21">
        <v>7.6280124013740771</v>
      </c>
      <c r="C30" s="21">
        <v>9.6766225837100048</v>
      </c>
      <c r="D30" s="1"/>
    </row>
    <row r="31" spans="1:22" x14ac:dyDescent="0.25">
      <c r="A31" s="8">
        <v>16</v>
      </c>
      <c r="B31" s="21">
        <v>8.0233955434509632</v>
      </c>
      <c r="C31" s="21">
        <v>5.4209301174166908</v>
      </c>
      <c r="D31" s="1"/>
    </row>
    <row r="32" spans="1:22" x14ac:dyDescent="0.25">
      <c r="A32" s="8">
        <v>17</v>
      </c>
      <c r="B32" s="21">
        <v>7.7893063534294207</v>
      </c>
      <c r="C32" s="21">
        <v>7.1704422436767281</v>
      </c>
      <c r="D32" s="1"/>
    </row>
    <row r="33" spans="1:4" x14ac:dyDescent="0.25">
      <c r="A33" s="8">
        <v>18</v>
      </c>
      <c r="B33" s="21">
        <v>9.4559330068541012</v>
      </c>
      <c r="C33" s="21">
        <v>7.2809501214178542</v>
      </c>
      <c r="D33" s="1"/>
    </row>
    <row r="34" spans="1:4" x14ac:dyDescent="0.25">
      <c r="A34" s="8">
        <v>19</v>
      </c>
      <c r="B34" s="21">
        <v>6.7973785125637178</v>
      </c>
      <c r="C34" s="21">
        <v>6.2762378581981535</v>
      </c>
      <c r="D34" s="1"/>
    </row>
    <row r="35" spans="1:4" x14ac:dyDescent="0.25">
      <c r="A35" s="8">
        <v>20</v>
      </c>
      <c r="B35" s="21">
        <v>8.7491036629906578</v>
      </c>
      <c r="C35" s="21">
        <v>4.7649641797751077</v>
      </c>
      <c r="D35" s="1"/>
    </row>
    <row r="36" spans="1:4" x14ac:dyDescent="0.25">
      <c r="A36" s="8">
        <v>21</v>
      </c>
      <c r="B36" s="21">
        <v>8.8005969281605623</v>
      </c>
      <c r="C36" s="21">
        <v>4.6695951062229355</v>
      </c>
      <c r="D36" s="1"/>
    </row>
    <row r="37" spans="1:4" x14ac:dyDescent="0.25">
      <c r="A37" s="8">
        <v>22</v>
      </c>
      <c r="B37" s="21">
        <v>6.1186519644981843</v>
      </c>
      <c r="C37" s="21">
        <v>10</v>
      </c>
      <c r="D37" s="1"/>
    </row>
    <row r="38" spans="1:4" x14ac:dyDescent="0.25">
      <c r="A38" s="8">
        <v>23</v>
      </c>
      <c r="B38" s="21">
        <v>8.8609398660506002</v>
      </c>
      <c r="C38" s="21">
        <v>6.9366547402269365</v>
      </c>
      <c r="D38" s="1"/>
    </row>
    <row r="39" spans="1:4" x14ac:dyDescent="0.25">
      <c r="A39" s="8">
        <v>24</v>
      </c>
      <c r="B39" s="21">
        <v>7.4330833125499938</v>
      </c>
      <c r="C39" s="21">
        <v>6.4253720721498739</v>
      </c>
      <c r="D39" s="1"/>
    </row>
    <row r="40" spans="1:4" x14ac:dyDescent="0.25">
      <c r="A40" s="8">
        <v>25</v>
      </c>
      <c r="B40" s="21">
        <v>5.1735271199409372</v>
      </c>
      <c r="C40" s="21">
        <v>6.8119481214244795</v>
      </c>
      <c r="D40" s="1"/>
    </row>
    <row r="41" spans="1:4" x14ac:dyDescent="0.25">
      <c r="A41" s="8">
        <v>26</v>
      </c>
      <c r="B41" s="21">
        <v>7.1984785974240051</v>
      </c>
      <c r="C41" s="21">
        <v>7.7090625741790983</v>
      </c>
      <c r="D41" s="1"/>
    </row>
    <row r="42" spans="1:4" x14ac:dyDescent="0.25">
      <c r="A42" s="8">
        <v>27</v>
      </c>
      <c r="B42" s="21">
        <v>6.6069816644745618</v>
      </c>
      <c r="C42" s="21">
        <v>6.8952555185754481</v>
      </c>
      <c r="D42" s="1"/>
    </row>
    <row r="43" spans="1:4" x14ac:dyDescent="0.25">
      <c r="A43" s="8">
        <v>28</v>
      </c>
      <c r="B43" s="21">
        <v>8.19553980308722</v>
      </c>
      <c r="C43" s="21">
        <v>9.2482116982211835</v>
      </c>
      <c r="D43" s="1"/>
    </row>
    <row r="44" spans="1:4" x14ac:dyDescent="0.25">
      <c r="A44" s="8">
        <v>29</v>
      </c>
      <c r="B44" s="21">
        <v>9.823298836398962</v>
      </c>
      <c r="C44" s="21">
        <v>7.4</v>
      </c>
      <c r="D44" s="1"/>
    </row>
    <row r="45" spans="1:4" x14ac:dyDescent="0.25">
      <c r="A45" s="10">
        <v>30</v>
      </c>
      <c r="B45" s="15">
        <v>8.377354472697407</v>
      </c>
      <c r="C45" s="15">
        <v>9.5981031383022017</v>
      </c>
      <c r="D45" s="1"/>
    </row>
    <row r="46" spans="1:4" x14ac:dyDescent="0.25">
      <c r="A46" s="8"/>
      <c r="B46" s="9"/>
      <c r="C46" s="9"/>
      <c r="D46" s="1"/>
    </row>
    <row r="47" spans="1:4" x14ac:dyDescent="0.25">
      <c r="A47" s="8"/>
      <c r="B47" s="9"/>
      <c r="C47" s="9"/>
      <c r="D47" s="1"/>
    </row>
    <row r="48" spans="1:4" x14ac:dyDescent="0.25">
      <c r="A48" s="8"/>
      <c r="B48" s="9"/>
      <c r="C48" s="9"/>
      <c r="D48" s="1"/>
    </row>
    <row r="49" spans="1:4" x14ac:dyDescent="0.25">
      <c r="A49" s="8"/>
      <c r="B49" s="9"/>
      <c r="C49" s="9"/>
      <c r="D49" s="1"/>
    </row>
    <row r="50" spans="1:4" x14ac:dyDescent="0.25">
      <c r="A50" s="8"/>
      <c r="B50" s="9"/>
      <c r="C50" s="9"/>
      <c r="D50" s="1"/>
    </row>
    <row r="51" spans="1:4" x14ac:dyDescent="0.25">
      <c r="A51" s="8"/>
      <c r="B51" s="9"/>
      <c r="C51" s="9"/>
      <c r="D51" s="1"/>
    </row>
    <row r="52" spans="1:4" x14ac:dyDescent="0.25">
      <c r="A52" s="8"/>
      <c r="B52" s="9"/>
      <c r="C52" s="9"/>
      <c r="D52" s="1"/>
    </row>
    <row r="53" spans="1:4" x14ac:dyDescent="0.25">
      <c r="A53" s="8"/>
      <c r="B53" s="9"/>
      <c r="C53" s="9"/>
      <c r="D53" s="1"/>
    </row>
    <row r="54" spans="1:4" x14ac:dyDescent="0.25">
      <c r="A54" s="8"/>
      <c r="B54" s="9"/>
      <c r="C54" s="9"/>
      <c r="D54" s="1"/>
    </row>
    <row r="55" spans="1:4" x14ac:dyDescent="0.25">
      <c r="A55" s="8"/>
      <c r="B55" s="9"/>
      <c r="C55" s="9"/>
      <c r="D55" s="1"/>
    </row>
    <row r="56" spans="1:4" x14ac:dyDescent="0.25">
      <c r="A56" s="8"/>
      <c r="B56" s="9"/>
      <c r="C56" s="9"/>
      <c r="D56" s="1"/>
    </row>
    <row r="57" spans="1:4" x14ac:dyDescent="0.25">
      <c r="A57" s="8"/>
      <c r="B57" s="9"/>
      <c r="C57" s="9"/>
      <c r="D57" s="1"/>
    </row>
    <row r="58" spans="1:4" x14ac:dyDescent="0.25">
      <c r="A58" s="8"/>
      <c r="B58" s="9"/>
      <c r="C58" s="9"/>
      <c r="D58" s="1"/>
    </row>
    <row r="59" spans="1:4" x14ac:dyDescent="0.25">
      <c r="A59" s="8"/>
      <c r="B59" s="9"/>
      <c r="C59" s="9"/>
      <c r="D59" s="1"/>
    </row>
    <row r="60" spans="1:4" x14ac:dyDescent="0.25">
      <c r="A60" s="8"/>
      <c r="B60" s="9"/>
      <c r="C60" s="9"/>
      <c r="D60" s="1"/>
    </row>
    <row r="61" spans="1:4" x14ac:dyDescent="0.25">
      <c r="A61" s="8"/>
      <c r="B61" s="9"/>
      <c r="C61" s="9"/>
      <c r="D61" s="1"/>
    </row>
    <row r="62" spans="1:4" x14ac:dyDescent="0.25">
      <c r="A62" s="8"/>
      <c r="B62" s="9"/>
      <c r="C62" s="9"/>
      <c r="D62" s="1"/>
    </row>
    <row r="63" spans="1:4" x14ac:dyDescent="0.25">
      <c r="A63" s="8"/>
      <c r="B63" s="9"/>
      <c r="C63" s="9"/>
      <c r="D63" s="1"/>
    </row>
    <row r="64" spans="1:4" x14ac:dyDescent="0.25">
      <c r="A64" s="8"/>
      <c r="B64" s="9"/>
      <c r="C64" s="9"/>
      <c r="D64" s="1"/>
    </row>
    <row r="65" spans="1:4" x14ac:dyDescent="0.25">
      <c r="A65" s="8"/>
      <c r="B65" s="9"/>
      <c r="C65" s="9"/>
      <c r="D65" s="1"/>
    </row>
    <row r="66" spans="1:4" x14ac:dyDescent="0.25">
      <c r="A66" s="8"/>
      <c r="B66" s="9"/>
      <c r="C66" s="9"/>
      <c r="D66" s="1"/>
    </row>
    <row r="67" spans="1:4" x14ac:dyDescent="0.25">
      <c r="A67" s="8"/>
      <c r="B67" s="9"/>
      <c r="C67" s="9"/>
      <c r="D67" s="1"/>
    </row>
    <row r="68" spans="1:4" x14ac:dyDescent="0.25">
      <c r="A68" s="8"/>
      <c r="B68" s="9"/>
      <c r="C68" s="9"/>
      <c r="D68" s="1"/>
    </row>
    <row r="69" spans="1:4" x14ac:dyDescent="0.25">
      <c r="A69" s="8"/>
      <c r="B69" s="9"/>
      <c r="C69" s="9"/>
      <c r="D69" s="1"/>
    </row>
    <row r="70" spans="1:4" x14ac:dyDescent="0.25">
      <c r="A70" s="8"/>
      <c r="B70" s="9"/>
      <c r="C70" s="9"/>
      <c r="D70" s="1"/>
    </row>
    <row r="71" spans="1:4" x14ac:dyDescent="0.25">
      <c r="A71" s="8"/>
      <c r="B71" s="9"/>
      <c r="C71" s="9"/>
      <c r="D71" s="1"/>
    </row>
    <row r="72" spans="1:4" x14ac:dyDescent="0.25">
      <c r="A72" s="8"/>
      <c r="B72" s="9"/>
      <c r="C72" s="9"/>
      <c r="D72" s="1"/>
    </row>
    <row r="73" spans="1:4" x14ac:dyDescent="0.25">
      <c r="A73" s="8"/>
      <c r="B73" s="9"/>
      <c r="C73" s="9"/>
      <c r="D73" s="1"/>
    </row>
    <row r="74" spans="1:4" x14ac:dyDescent="0.25">
      <c r="A74" s="8"/>
      <c r="B74" s="9"/>
      <c r="C74" s="9"/>
      <c r="D74" s="1"/>
    </row>
    <row r="75" spans="1:4" x14ac:dyDescent="0.25">
      <c r="A75" s="8"/>
      <c r="B75" s="9"/>
      <c r="C75" s="9"/>
      <c r="D75" s="1"/>
    </row>
    <row r="76" spans="1:4" x14ac:dyDescent="0.25">
      <c r="A76" s="8"/>
      <c r="B76" s="9"/>
      <c r="C76" s="9"/>
      <c r="D76" s="1"/>
    </row>
    <row r="77" spans="1:4" x14ac:dyDescent="0.25">
      <c r="A77" s="8"/>
      <c r="B77" s="9"/>
      <c r="C77" s="9"/>
      <c r="D77" s="1"/>
    </row>
    <row r="78" spans="1:4" x14ac:dyDescent="0.25">
      <c r="A78" s="8"/>
      <c r="B78" s="9"/>
      <c r="C78" s="9"/>
      <c r="D78" s="1"/>
    </row>
    <row r="79" spans="1:4" x14ac:dyDescent="0.25">
      <c r="A79" s="8"/>
      <c r="B79" s="9"/>
      <c r="C79" s="9"/>
      <c r="D79" s="1"/>
    </row>
    <row r="80" spans="1:4" x14ac:dyDescent="0.25">
      <c r="A80" s="8"/>
      <c r="B80" s="9"/>
      <c r="C80" s="9"/>
      <c r="D80" s="1"/>
    </row>
    <row r="81" spans="1:4" x14ac:dyDescent="0.25">
      <c r="A81" s="8"/>
      <c r="B81" s="9"/>
      <c r="C81" s="9"/>
      <c r="D81" s="1"/>
    </row>
    <row r="82" spans="1:4" x14ac:dyDescent="0.25">
      <c r="A82" s="8"/>
      <c r="B82" s="9"/>
      <c r="C82" s="9"/>
      <c r="D82" s="1"/>
    </row>
    <row r="83" spans="1:4" x14ac:dyDescent="0.25">
      <c r="A83" s="8"/>
      <c r="B83" s="9"/>
      <c r="C83" s="9"/>
      <c r="D83" s="1"/>
    </row>
    <row r="84" spans="1:4" x14ac:dyDescent="0.25">
      <c r="A84" s="8"/>
      <c r="B84" s="9"/>
      <c r="C84" s="9"/>
      <c r="D84" s="1"/>
    </row>
    <row r="85" spans="1:4" x14ac:dyDescent="0.25">
      <c r="A85" s="8"/>
      <c r="B85" s="9"/>
      <c r="C85" s="9"/>
      <c r="D85" s="1"/>
    </row>
    <row r="86" spans="1:4" x14ac:dyDescent="0.25">
      <c r="A86" s="8"/>
      <c r="B86" s="9"/>
      <c r="C86" s="9"/>
      <c r="D86" s="1"/>
    </row>
    <row r="87" spans="1:4" x14ac:dyDescent="0.25">
      <c r="A87" s="8"/>
      <c r="B87" s="9"/>
      <c r="C87" s="9"/>
      <c r="D87" s="1"/>
    </row>
    <row r="88" spans="1:4" x14ac:dyDescent="0.25">
      <c r="A88" s="8"/>
      <c r="B88" s="9"/>
      <c r="C88" s="9"/>
      <c r="D88" s="1"/>
    </row>
    <row r="89" spans="1:4" x14ac:dyDescent="0.25">
      <c r="A89" s="8"/>
      <c r="B89" s="9"/>
      <c r="C89" s="9"/>
      <c r="D89" s="1"/>
    </row>
    <row r="90" spans="1:4" x14ac:dyDescent="0.25">
      <c r="A90" s="8"/>
      <c r="B90" s="9"/>
      <c r="C90" s="9"/>
      <c r="D90" s="1"/>
    </row>
    <row r="91" spans="1:4" x14ac:dyDescent="0.25">
      <c r="A91" s="8"/>
      <c r="B91" s="9"/>
      <c r="C91" s="9"/>
      <c r="D91" s="1"/>
    </row>
    <row r="92" spans="1:4" x14ac:dyDescent="0.25">
      <c r="A92" s="8"/>
      <c r="B92" s="9"/>
      <c r="C92" s="9"/>
      <c r="D92" s="1"/>
    </row>
    <row r="93" spans="1:4" x14ac:dyDescent="0.25">
      <c r="A93" s="8"/>
      <c r="B93" s="9"/>
      <c r="C93" s="9"/>
      <c r="D93" s="1"/>
    </row>
    <row r="94" spans="1:4" x14ac:dyDescent="0.25">
      <c r="A94" s="8"/>
      <c r="B94" s="9"/>
      <c r="C94" s="9"/>
      <c r="D94" s="1"/>
    </row>
    <row r="95" spans="1:4" x14ac:dyDescent="0.25">
      <c r="A95" s="8"/>
      <c r="B95" s="9"/>
      <c r="C95" s="9"/>
      <c r="D95" s="1"/>
    </row>
    <row r="96" spans="1:4" x14ac:dyDescent="0.25">
      <c r="A96" s="8"/>
      <c r="B96" s="9"/>
      <c r="C96" s="9"/>
      <c r="D96" s="1"/>
    </row>
    <row r="97" spans="1:4" x14ac:dyDescent="0.25">
      <c r="A97" s="8"/>
      <c r="B97" s="9"/>
      <c r="C97" s="9"/>
      <c r="D97" s="1"/>
    </row>
    <row r="98" spans="1:4" x14ac:dyDescent="0.25">
      <c r="A98" s="8"/>
      <c r="B98" s="9"/>
      <c r="C98" s="9"/>
      <c r="D98" s="1"/>
    </row>
    <row r="99" spans="1:4" x14ac:dyDescent="0.25">
      <c r="A99" s="8"/>
      <c r="B99" s="9"/>
      <c r="C99" s="9"/>
      <c r="D99" s="1"/>
    </row>
    <row r="100" spans="1:4" x14ac:dyDescent="0.25">
      <c r="A100" s="8"/>
      <c r="B100" s="9"/>
      <c r="C100" s="9"/>
      <c r="D100" s="1"/>
    </row>
    <row r="101" spans="1:4" x14ac:dyDescent="0.25">
      <c r="A101" s="8"/>
      <c r="B101" s="9"/>
      <c r="C101" s="9"/>
      <c r="D101" s="1"/>
    </row>
    <row r="102" spans="1:4" x14ac:dyDescent="0.25">
      <c r="A102" s="8"/>
      <c r="B102" s="9"/>
      <c r="C102" s="9"/>
      <c r="D102" s="1"/>
    </row>
    <row r="103" spans="1:4" x14ac:dyDescent="0.25">
      <c r="A103" s="8"/>
      <c r="B103" s="9"/>
      <c r="C103" s="9"/>
      <c r="D103" s="1"/>
    </row>
    <row r="104" spans="1:4" x14ac:dyDescent="0.25">
      <c r="A104" s="8"/>
      <c r="B104" s="9"/>
      <c r="C104" s="9"/>
      <c r="D104" s="1"/>
    </row>
    <row r="105" spans="1:4" x14ac:dyDescent="0.25">
      <c r="A105" s="8"/>
      <c r="B105" s="9"/>
      <c r="C105" s="9"/>
      <c r="D105" s="1"/>
    </row>
    <row r="106" spans="1:4" x14ac:dyDescent="0.25">
      <c r="A106" s="8"/>
      <c r="B106" s="9"/>
      <c r="C106" s="9"/>
      <c r="D106" s="1"/>
    </row>
    <row r="107" spans="1:4" x14ac:dyDescent="0.25">
      <c r="A107" s="8"/>
      <c r="B107" s="9"/>
      <c r="C107" s="9"/>
      <c r="D107" s="1"/>
    </row>
    <row r="108" spans="1:4" x14ac:dyDescent="0.25">
      <c r="A108" s="8"/>
      <c r="B108" s="9"/>
      <c r="C108" s="9"/>
      <c r="D108" s="1"/>
    </row>
    <row r="109" spans="1:4" x14ac:dyDescent="0.25">
      <c r="A109" s="8"/>
      <c r="B109" s="9"/>
      <c r="C109" s="9"/>
      <c r="D109" s="1"/>
    </row>
    <row r="110" spans="1:4" x14ac:dyDescent="0.25">
      <c r="A110" s="8"/>
      <c r="B110" s="9"/>
      <c r="C110" s="9"/>
      <c r="D110" s="1"/>
    </row>
    <row r="111" spans="1:4" x14ac:dyDescent="0.25">
      <c r="A111" s="8"/>
      <c r="B111" s="9"/>
      <c r="C111" s="9"/>
      <c r="D111" s="1"/>
    </row>
    <row r="112" spans="1:4" x14ac:dyDescent="0.25">
      <c r="A112" s="8"/>
      <c r="B112" s="9"/>
      <c r="C112" s="9"/>
      <c r="D112" s="1"/>
    </row>
    <row r="113" spans="1:4" x14ac:dyDescent="0.25">
      <c r="A113" s="8"/>
      <c r="B113" s="9"/>
      <c r="C113" s="9"/>
      <c r="D113" s="1"/>
    </row>
    <row r="114" spans="1:4" x14ac:dyDescent="0.25">
      <c r="A114" s="8"/>
      <c r="B114" s="9"/>
      <c r="C114" s="9"/>
      <c r="D114" s="1"/>
    </row>
    <row r="115" spans="1:4" x14ac:dyDescent="0.25">
      <c r="A115" s="8"/>
      <c r="B115" s="9"/>
      <c r="C115" s="9"/>
      <c r="D115" s="1"/>
    </row>
    <row r="116" spans="1:4" x14ac:dyDescent="0.25">
      <c r="A116" s="8"/>
      <c r="B116" s="8"/>
      <c r="C116" s="9"/>
    </row>
    <row r="117" spans="1:4" x14ac:dyDescent="0.25">
      <c r="A117" s="8"/>
      <c r="B117" s="8"/>
      <c r="C117" s="9"/>
    </row>
    <row r="118" spans="1:4" x14ac:dyDescent="0.25">
      <c r="A118" s="8"/>
      <c r="B118" s="8"/>
      <c r="C118" s="9"/>
    </row>
    <row r="119" spans="1:4" x14ac:dyDescent="0.25">
      <c r="A119" s="8"/>
      <c r="B119" s="8"/>
      <c r="C119" s="9"/>
    </row>
    <row r="120" spans="1:4" x14ac:dyDescent="0.25">
      <c r="A120" s="8"/>
      <c r="B120" s="8"/>
      <c r="C120" s="9"/>
    </row>
    <row r="121" spans="1:4" x14ac:dyDescent="0.25">
      <c r="A121" s="8"/>
      <c r="B121" s="8"/>
      <c r="C121" s="9"/>
    </row>
    <row r="122" spans="1:4" x14ac:dyDescent="0.25">
      <c r="A122" s="8"/>
      <c r="B122" s="8"/>
      <c r="C122" s="9"/>
    </row>
    <row r="123" spans="1:4" x14ac:dyDescent="0.25">
      <c r="A123" s="8"/>
      <c r="B123" s="8"/>
      <c r="C123" s="9"/>
    </row>
    <row r="124" spans="1:4" x14ac:dyDescent="0.25">
      <c r="A124" s="8"/>
      <c r="B124" s="8"/>
      <c r="C124" s="9"/>
    </row>
    <row r="125" spans="1:4" x14ac:dyDescent="0.25">
      <c r="A125" s="8"/>
      <c r="B125" s="8"/>
      <c r="C125" s="9"/>
    </row>
    <row r="126" spans="1:4" x14ac:dyDescent="0.25">
      <c r="A126" s="8"/>
      <c r="B126" s="8"/>
      <c r="C126" s="9"/>
    </row>
    <row r="127" spans="1:4" x14ac:dyDescent="0.25">
      <c r="A127" s="8"/>
      <c r="B127" s="8"/>
      <c r="C127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8030-52EB-40EE-929C-419E5DF24EF1}">
  <dimension ref="A8:O125"/>
  <sheetViews>
    <sheetView showGridLines="0" tabSelected="1" topLeftCell="A19" zoomScale="110" zoomScaleNormal="110" workbookViewId="0">
      <selection activeCell="D27" sqref="D27"/>
    </sheetView>
  </sheetViews>
  <sheetFormatPr defaultColWidth="8.85546875" defaultRowHeight="15" x14ac:dyDescent="0.25"/>
  <cols>
    <col min="1" max="1" width="11.7109375" customWidth="1"/>
    <col min="2" max="2" width="9.140625" bestFit="1" customWidth="1"/>
    <col min="3" max="3" width="11.140625" bestFit="1" customWidth="1"/>
    <col min="4" max="4" width="5.7109375" customWidth="1"/>
    <col min="5" max="5" width="11.7109375" customWidth="1"/>
    <col min="6" max="6" width="9.140625" bestFit="1" customWidth="1"/>
    <col min="7" max="7" width="11.140625" bestFit="1" customWidth="1"/>
  </cols>
  <sheetData>
    <row r="8" spans="1:15" ht="21" x14ac:dyDescent="0.35">
      <c r="A8" s="16" t="s">
        <v>6</v>
      </c>
      <c r="J8" s="16" t="s">
        <v>38</v>
      </c>
    </row>
    <row r="9" spans="1:15" x14ac:dyDescent="0.25">
      <c r="J9" s="4" t="s">
        <v>60</v>
      </c>
    </row>
    <row r="11" spans="1:15" x14ac:dyDescent="0.25">
      <c r="A11" s="4" t="s">
        <v>36</v>
      </c>
      <c r="E11" s="4" t="s">
        <v>37</v>
      </c>
      <c r="J11" s="12" t="s">
        <v>7</v>
      </c>
      <c r="K11" s="6"/>
      <c r="L11" s="6"/>
      <c r="M11" s="6"/>
      <c r="N11" s="6"/>
      <c r="O11" s="6"/>
    </row>
    <row r="12" spans="1:15" ht="18" x14ac:dyDescent="0.35">
      <c r="A12" s="12" t="s">
        <v>39</v>
      </c>
      <c r="B12" s="13"/>
      <c r="C12" s="25">
        <f>AVERAGE(C16:C115)</f>
        <v>0.15789473684210525</v>
      </c>
      <c r="E12" s="12" t="s">
        <v>40</v>
      </c>
      <c r="F12" s="13"/>
      <c r="G12" s="25">
        <f>AVERAGE(G16:G125)</f>
        <v>0.28000000000000003</v>
      </c>
    </row>
    <row r="13" spans="1:15" ht="18" x14ac:dyDescent="0.35">
      <c r="A13" s="26" t="s">
        <v>41</v>
      </c>
      <c r="B13" s="8"/>
      <c r="C13" s="8">
        <f>COUNTA(C16:C115)</f>
        <v>38</v>
      </c>
      <c r="E13" s="26" t="s">
        <v>42</v>
      </c>
      <c r="F13" s="8"/>
      <c r="G13" s="8">
        <f>COUNTA(G16:G125)</f>
        <v>50</v>
      </c>
      <c r="J13" t="s">
        <v>43</v>
      </c>
    </row>
    <row r="14" spans="1:15" ht="18" x14ac:dyDescent="0.35">
      <c r="H14" s="2"/>
      <c r="J14" t="s">
        <v>44</v>
      </c>
    </row>
    <row r="15" spans="1:15" x14ac:dyDescent="0.25">
      <c r="A15" s="5" t="s">
        <v>2</v>
      </c>
      <c r="B15" s="5" t="s">
        <v>34</v>
      </c>
      <c r="C15" s="5" t="s">
        <v>35</v>
      </c>
      <c r="E15" s="5" t="s">
        <v>2</v>
      </c>
      <c r="F15" s="5" t="s">
        <v>34</v>
      </c>
      <c r="G15" s="5" t="s">
        <v>35</v>
      </c>
    </row>
    <row r="16" spans="1:15" x14ac:dyDescent="0.25">
      <c r="A16" s="23">
        <v>1</v>
      </c>
      <c r="B16" s="7" t="s">
        <v>47</v>
      </c>
      <c r="C16" s="9">
        <f>IF(B16="Graves",1,0)</f>
        <v>0</v>
      </c>
      <c r="E16" s="23">
        <v>1</v>
      </c>
      <c r="F16" s="7" t="s">
        <v>47</v>
      </c>
      <c r="G16" s="9">
        <f>IF(F16="Graves",1,0)</f>
        <v>0</v>
      </c>
      <c r="H16" s="1"/>
    </row>
    <row r="17" spans="1:15" x14ac:dyDescent="0.25">
      <c r="A17" s="24">
        <v>2</v>
      </c>
      <c r="B17" s="9" t="s">
        <v>48</v>
      </c>
      <c r="C17" s="9">
        <f t="shared" ref="C17:C53" si="0">IF(B17="Graves",1,0)</f>
        <v>1</v>
      </c>
      <c r="E17" s="24">
        <v>2</v>
      </c>
      <c r="F17" s="9" t="s">
        <v>47</v>
      </c>
      <c r="G17" s="9">
        <f t="shared" ref="G17:G65" si="1">IF(F17="Graves",1,0)</f>
        <v>0</v>
      </c>
      <c r="H17" s="1"/>
      <c r="J17" s="12" t="s">
        <v>8</v>
      </c>
      <c r="K17" s="6"/>
      <c r="L17" s="6"/>
      <c r="M17" s="6"/>
      <c r="N17" s="6"/>
      <c r="O17" s="6"/>
    </row>
    <row r="18" spans="1:15" x14ac:dyDescent="0.25">
      <c r="A18" s="24">
        <v>3</v>
      </c>
      <c r="B18" s="9" t="s">
        <v>47</v>
      </c>
      <c r="C18" s="9">
        <f t="shared" si="0"/>
        <v>0</v>
      </c>
      <c r="E18" s="24">
        <v>3</v>
      </c>
      <c r="F18" s="9" t="s">
        <v>48</v>
      </c>
      <c r="G18" s="9">
        <f t="shared" si="1"/>
        <v>1</v>
      </c>
      <c r="H18" s="1"/>
    </row>
    <row r="19" spans="1:15" x14ac:dyDescent="0.25">
      <c r="A19" s="24">
        <v>4</v>
      </c>
      <c r="B19" s="9" t="s">
        <v>47</v>
      </c>
      <c r="C19" s="9">
        <f t="shared" si="0"/>
        <v>0</v>
      </c>
      <c r="E19" s="24">
        <v>4</v>
      </c>
      <c r="F19" s="9" t="s">
        <v>48</v>
      </c>
      <c r="G19" s="9">
        <f t="shared" si="1"/>
        <v>1</v>
      </c>
      <c r="H19" s="1"/>
    </row>
    <row r="20" spans="1:15" x14ac:dyDescent="0.25">
      <c r="A20" s="24">
        <v>5</v>
      </c>
      <c r="B20" s="9" t="s">
        <v>47</v>
      </c>
      <c r="C20" s="9">
        <f t="shared" si="0"/>
        <v>0</v>
      </c>
      <c r="E20" s="24">
        <v>5</v>
      </c>
      <c r="F20" s="9" t="s">
        <v>48</v>
      </c>
      <c r="G20" s="9">
        <f t="shared" si="1"/>
        <v>1</v>
      </c>
      <c r="H20" s="1"/>
    </row>
    <row r="21" spans="1:15" x14ac:dyDescent="0.25">
      <c r="A21" s="24">
        <v>6</v>
      </c>
      <c r="B21" s="9" t="s">
        <v>47</v>
      </c>
      <c r="C21" s="9">
        <f t="shared" si="0"/>
        <v>0</v>
      </c>
      <c r="E21" s="24">
        <v>6</v>
      </c>
      <c r="F21" s="9" t="s">
        <v>47</v>
      </c>
      <c r="G21" s="9">
        <f t="shared" si="1"/>
        <v>0</v>
      </c>
      <c r="H21" s="1"/>
    </row>
    <row r="22" spans="1:15" x14ac:dyDescent="0.25">
      <c r="A22" s="24">
        <v>7</v>
      </c>
      <c r="B22" s="9" t="s">
        <v>47</v>
      </c>
      <c r="C22" s="9">
        <f t="shared" si="0"/>
        <v>0</v>
      </c>
      <c r="E22" s="24">
        <v>7</v>
      </c>
      <c r="F22" s="9" t="s">
        <v>47</v>
      </c>
      <c r="G22" s="9">
        <f t="shared" si="1"/>
        <v>0</v>
      </c>
      <c r="H22" s="1"/>
    </row>
    <row r="23" spans="1:15" x14ac:dyDescent="0.25">
      <c r="A23" s="24">
        <v>8</v>
      </c>
      <c r="B23" s="9" t="s">
        <v>47</v>
      </c>
      <c r="C23" s="9">
        <f t="shared" si="0"/>
        <v>0</v>
      </c>
      <c r="E23" s="24">
        <v>8</v>
      </c>
      <c r="F23" s="9" t="s">
        <v>48</v>
      </c>
      <c r="G23" s="9">
        <f t="shared" si="1"/>
        <v>1</v>
      </c>
      <c r="H23" s="1"/>
    </row>
    <row r="24" spans="1:15" x14ac:dyDescent="0.25">
      <c r="A24" s="24">
        <v>9</v>
      </c>
      <c r="B24" s="9" t="s">
        <v>48</v>
      </c>
      <c r="C24" s="9">
        <f t="shared" si="0"/>
        <v>1</v>
      </c>
      <c r="E24" s="24">
        <v>9</v>
      </c>
      <c r="F24" s="9" t="s">
        <v>47</v>
      </c>
      <c r="G24" s="9">
        <f t="shared" si="1"/>
        <v>0</v>
      </c>
      <c r="H24" s="1"/>
    </row>
    <row r="25" spans="1:15" x14ac:dyDescent="0.25">
      <c r="A25" s="24">
        <v>10</v>
      </c>
      <c r="B25" s="9" t="s">
        <v>47</v>
      </c>
      <c r="C25" s="9">
        <f t="shared" si="0"/>
        <v>0</v>
      </c>
      <c r="E25" s="24">
        <v>10</v>
      </c>
      <c r="F25" s="9" t="s">
        <v>47</v>
      </c>
      <c r="G25" s="9">
        <f t="shared" si="1"/>
        <v>0</v>
      </c>
      <c r="H25" s="1"/>
    </row>
    <row r="26" spans="1:15" x14ac:dyDescent="0.25">
      <c r="A26" s="24">
        <v>11</v>
      </c>
      <c r="B26" s="9" t="s">
        <v>48</v>
      </c>
      <c r="C26" s="9">
        <f t="shared" si="0"/>
        <v>1</v>
      </c>
      <c r="E26" s="24">
        <v>11</v>
      </c>
      <c r="F26" s="9" t="s">
        <v>48</v>
      </c>
      <c r="G26" s="9">
        <f t="shared" si="1"/>
        <v>1</v>
      </c>
      <c r="H26" s="1"/>
    </row>
    <row r="27" spans="1:15" x14ac:dyDescent="0.25">
      <c r="A27" s="24">
        <v>12</v>
      </c>
      <c r="B27" s="9" t="s">
        <v>47</v>
      </c>
      <c r="C27" s="9">
        <f t="shared" si="0"/>
        <v>0</v>
      </c>
      <c r="E27" s="24">
        <v>12</v>
      </c>
      <c r="F27" s="9" t="s">
        <v>47</v>
      </c>
      <c r="G27" s="9">
        <f t="shared" si="1"/>
        <v>0</v>
      </c>
      <c r="H27" s="1"/>
      <c r="J27" t="s">
        <v>45</v>
      </c>
      <c r="K27" s="22">
        <f>((C12*C13)+(G12*G13))/(C13+G13)</f>
        <v>0.22727272727272727</v>
      </c>
    </row>
    <row r="28" spans="1:15" x14ac:dyDescent="0.25">
      <c r="A28" s="24">
        <v>13</v>
      </c>
      <c r="B28" s="9" t="s">
        <v>47</v>
      </c>
      <c r="C28" s="9">
        <f t="shared" si="0"/>
        <v>0</v>
      </c>
      <c r="E28" s="24">
        <v>13</v>
      </c>
      <c r="F28" s="9" t="s">
        <v>47</v>
      </c>
      <c r="G28" s="9">
        <f t="shared" si="1"/>
        <v>0</v>
      </c>
      <c r="H28" s="1"/>
      <c r="J28" t="s">
        <v>46</v>
      </c>
      <c r="K28" s="1">
        <f>((C12-G12))/SQRT(K27*(1-K27)*((1/C13)+(1/G13)))</f>
        <v>-1.3538890205168819</v>
      </c>
    </row>
    <row r="29" spans="1:15" x14ac:dyDescent="0.25">
      <c r="A29" s="24">
        <v>14</v>
      </c>
      <c r="B29" s="9" t="s">
        <v>47</v>
      </c>
      <c r="C29" s="9">
        <f t="shared" si="0"/>
        <v>0</v>
      </c>
      <c r="E29" s="24">
        <v>14</v>
      </c>
      <c r="F29" s="9" t="s">
        <v>47</v>
      </c>
      <c r="G29" s="9">
        <f t="shared" si="1"/>
        <v>0</v>
      </c>
      <c r="H29" s="1"/>
    </row>
    <row r="30" spans="1:15" x14ac:dyDescent="0.25">
      <c r="A30" s="24">
        <v>15</v>
      </c>
      <c r="B30" s="9" t="s">
        <v>47</v>
      </c>
      <c r="C30" s="9">
        <f t="shared" si="0"/>
        <v>0</v>
      </c>
      <c r="E30" s="24">
        <v>15</v>
      </c>
      <c r="F30" s="9" t="s">
        <v>47</v>
      </c>
      <c r="G30" s="9">
        <f t="shared" si="1"/>
        <v>0</v>
      </c>
      <c r="H30" s="1"/>
      <c r="J30" s="12" t="s">
        <v>10</v>
      </c>
      <c r="K30" s="6"/>
      <c r="L30" s="6"/>
      <c r="M30" s="6"/>
      <c r="N30" s="6"/>
      <c r="O30" s="6"/>
    </row>
    <row r="31" spans="1:15" x14ac:dyDescent="0.25">
      <c r="A31" s="24">
        <v>16</v>
      </c>
      <c r="B31" s="9" t="s">
        <v>47</v>
      </c>
      <c r="C31" s="9">
        <f t="shared" si="0"/>
        <v>0</v>
      </c>
      <c r="E31" s="24">
        <v>16</v>
      </c>
      <c r="F31" s="9" t="s">
        <v>47</v>
      </c>
      <c r="G31" s="9">
        <f t="shared" si="1"/>
        <v>0</v>
      </c>
      <c r="H31" s="1"/>
    </row>
    <row r="32" spans="1:15" x14ac:dyDescent="0.25">
      <c r="A32" s="24">
        <v>17</v>
      </c>
      <c r="B32" s="9" t="s">
        <v>47</v>
      </c>
      <c r="C32" s="9">
        <f t="shared" si="0"/>
        <v>0</v>
      </c>
      <c r="E32" s="24">
        <v>17</v>
      </c>
      <c r="F32" s="9" t="s">
        <v>48</v>
      </c>
      <c r="G32" s="9">
        <f t="shared" si="1"/>
        <v>1</v>
      </c>
      <c r="H32" s="1"/>
      <c r="J32" s="28" t="s">
        <v>51</v>
      </c>
      <c r="L32" s="27">
        <f>_xlfn.NORM.S.DIST(K28,TRUE)</f>
        <v>8.7885893448483243E-2</v>
      </c>
    </row>
    <row r="33" spans="1:15" x14ac:dyDescent="0.25">
      <c r="A33" s="24">
        <v>18</v>
      </c>
      <c r="B33" s="9" t="s">
        <v>47</v>
      </c>
      <c r="C33" s="9">
        <f t="shared" si="0"/>
        <v>0</v>
      </c>
      <c r="E33" s="24">
        <v>18</v>
      </c>
      <c r="F33" s="9" t="s">
        <v>48</v>
      </c>
      <c r="G33" s="9">
        <f t="shared" si="1"/>
        <v>1</v>
      </c>
      <c r="H33" s="1"/>
      <c r="J33" s="4" t="s">
        <v>49</v>
      </c>
      <c r="L33" s="27">
        <f>L32*2</f>
        <v>0.17577178689696649</v>
      </c>
    </row>
    <row r="34" spans="1:15" x14ac:dyDescent="0.25">
      <c r="A34" s="24">
        <v>19</v>
      </c>
      <c r="B34" s="9" t="s">
        <v>47</v>
      </c>
      <c r="C34" s="9">
        <f t="shared" si="0"/>
        <v>0</v>
      </c>
      <c r="E34" s="24">
        <v>19</v>
      </c>
      <c r="F34" s="9" t="s">
        <v>47</v>
      </c>
      <c r="G34" s="9">
        <f t="shared" si="1"/>
        <v>0</v>
      </c>
      <c r="H34" s="1"/>
    </row>
    <row r="35" spans="1:15" x14ac:dyDescent="0.25">
      <c r="A35" s="24">
        <v>20</v>
      </c>
      <c r="B35" s="9" t="s">
        <v>47</v>
      </c>
      <c r="C35" s="9">
        <f t="shared" si="0"/>
        <v>0</v>
      </c>
      <c r="E35" s="24">
        <v>20</v>
      </c>
      <c r="F35" s="9" t="s">
        <v>47</v>
      </c>
      <c r="G35" s="9">
        <f t="shared" si="1"/>
        <v>0</v>
      </c>
      <c r="H35" s="1"/>
      <c r="J35" s="12" t="s">
        <v>11</v>
      </c>
      <c r="K35" s="6"/>
      <c r="L35" s="6"/>
      <c r="M35" s="6"/>
      <c r="N35" s="6"/>
      <c r="O35" s="6"/>
    </row>
    <row r="36" spans="1:15" x14ac:dyDescent="0.25">
      <c r="A36" s="24">
        <v>21</v>
      </c>
      <c r="B36" s="9" t="s">
        <v>47</v>
      </c>
      <c r="C36" s="9">
        <f t="shared" si="0"/>
        <v>0</v>
      </c>
      <c r="E36" s="24">
        <v>21</v>
      </c>
      <c r="F36" s="9" t="s">
        <v>47</v>
      </c>
      <c r="G36" s="9">
        <f t="shared" si="1"/>
        <v>0</v>
      </c>
      <c r="H36" s="1"/>
    </row>
    <row r="37" spans="1:15" x14ac:dyDescent="0.25">
      <c r="A37" s="24">
        <v>22</v>
      </c>
      <c r="B37" s="9" t="s">
        <v>47</v>
      </c>
      <c r="C37" s="9">
        <f t="shared" si="0"/>
        <v>0</v>
      </c>
      <c r="E37" s="24">
        <v>22</v>
      </c>
      <c r="F37" s="9" t="s">
        <v>47</v>
      </c>
      <c r="G37" s="9">
        <f t="shared" si="1"/>
        <v>0</v>
      </c>
      <c r="H37" s="1"/>
    </row>
    <row r="38" spans="1:15" x14ac:dyDescent="0.25">
      <c r="A38" s="24">
        <v>23</v>
      </c>
      <c r="B38" s="9" t="s">
        <v>47</v>
      </c>
      <c r="C38" s="9">
        <f t="shared" si="0"/>
        <v>0</v>
      </c>
      <c r="E38" s="24">
        <v>23</v>
      </c>
      <c r="F38" s="9" t="s">
        <v>48</v>
      </c>
      <c r="G38" s="9">
        <f t="shared" si="1"/>
        <v>1</v>
      </c>
      <c r="H38" s="1"/>
    </row>
    <row r="39" spans="1:15" x14ac:dyDescent="0.25">
      <c r="A39" s="24">
        <v>24</v>
      </c>
      <c r="B39" s="9" t="s">
        <v>47</v>
      </c>
      <c r="C39" s="9">
        <f t="shared" si="0"/>
        <v>0</v>
      </c>
      <c r="E39" s="24">
        <v>24</v>
      </c>
      <c r="F39" s="9" t="s">
        <v>47</v>
      </c>
      <c r="G39" s="9">
        <f t="shared" si="1"/>
        <v>0</v>
      </c>
      <c r="H39" s="1"/>
    </row>
    <row r="40" spans="1:15" x14ac:dyDescent="0.25">
      <c r="A40" s="24">
        <v>25</v>
      </c>
      <c r="B40" s="9" t="s">
        <v>47</v>
      </c>
      <c r="C40" s="9">
        <f t="shared" si="0"/>
        <v>0</v>
      </c>
      <c r="E40" s="24">
        <v>25</v>
      </c>
      <c r="F40" s="9" t="s">
        <v>47</v>
      </c>
      <c r="G40" s="9">
        <f t="shared" si="1"/>
        <v>0</v>
      </c>
      <c r="H40" s="1"/>
    </row>
    <row r="41" spans="1:15" ht="18" x14ac:dyDescent="0.35">
      <c r="A41" s="24">
        <v>26</v>
      </c>
      <c r="B41" s="9" t="s">
        <v>48</v>
      </c>
      <c r="C41" s="9">
        <f t="shared" si="0"/>
        <v>1</v>
      </c>
      <c r="E41" s="24">
        <v>26</v>
      </c>
      <c r="F41" s="9" t="s">
        <v>47</v>
      </c>
      <c r="G41" s="9">
        <f t="shared" si="1"/>
        <v>0</v>
      </c>
      <c r="H41" s="1"/>
      <c r="J41" t="s">
        <v>59</v>
      </c>
    </row>
    <row r="42" spans="1:15" x14ac:dyDescent="0.25">
      <c r="A42" s="24">
        <v>27</v>
      </c>
      <c r="B42" s="9" t="s">
        <v>47</v>
      </c>
      <c r="C42" s="9">
        <f t="shared" si="0"/>
        <v>0</v>
      </c>
      <c r="E42" s="24">
        <v>27</v>
      </c>
      <c r="F42" s="9" t="s">
        <v>47</v>
      </c>
      <c r="G42" s="9">
        <f t="shared" si="1"/>
        <v>0</v>
      </c>
      <c r="H42" s="1"/>
    </row>
    <row r="43" spans="1:15" x14ac:dyDescent="0.25">
      <c r="A43" s="24">
        <v>28</v>
      </c>
      <c r="B43" s="9" t="s">
        <v>47</v>
      </c>
      <c r="C43" s="9">
        <f t="shared" si="0"/>
        <v>0</v>
      </c>
      <c r="E43" s="24">
        <v>28</v>
      </c>
      <c r="F43" s="9" t="s">
        <v>48</v>
      </c>
      <c r="G43" s="9">
        <f t="shared" si="1"/>
        <v>1</v>
      </c>
      <c r="H43" s="1"/>
      <c r="J43" t="s">
        <v>62</v>
      </c>
    </row>
    <row r="44" spans="1:15" x14ac:dyDescent="0.25">
      <c r="A44" s="24">
        <v>29</v>
      </c>
      <c r="B44" s="9" t="s">
        <v>47</v>
      </c>
      <c r="C44" s="9">
        <f t="shared" si="0"/>
        <v>0</v>
      </c>
      <c r="E44" s="24">
        <v>29</v>
      </c>
      <c r="F44" s="9" t="s">
        <v>47</v>
      </c>
      <c r="G44" s="9">
        <f t="shared" si="1"/>
        <v>0</v>
      </c>
      <c r="H44" s="1"/>
    </row>
    <row r="45" spans="1:15" x14ac:dyDescent="0.25">
      <c r="A45" s="24">
        <v>30</v>
      </c>
      <c r="B45" s="9" t="s">
        <v>47</v>
      </c>
      <c r="C45" s="9">
        <f t="shared" si="0"/>
        <v>0</v>
      </c>
      <c r="E45" s="24">
        <v>30</v>
      </c>
      <c r="F45" s="9" t="s">
        <v>48</v>
      </c>
      <c r="G45" s="9">
        <f t="shared" si="1"/>
        <v>1</v>
      </c>
      <c r="H45" s="1"/>
    </row>
    <row r="46" spans="1:15" x14ac:dyDescent="0.25">
      <c r="A46" s="24">
        <v>31</v>
      </c>
      <c r="B46" s="9" t="s">
        <v>48</v>
      </c>
      <c r="C46" s="9">
        <f t="shared" si="0"/>
        <v>1</v>
      </c>
      <c r="E46" s="24">
        <v>31</v>
      </c>
      <c r="F46" s="9" t="s">
        <v>47</v>
      </c>
      <c r="G46" s="9">
        <f t="shared" si="1"/>
        <v>0</v>
      </c>
      <c r="H46" s="1"/>
    </row>
    <row r="47" spans="1:15" x14ac:dyDescent="0.25">
      <c r="A47" s="24">
        <v>32</v>
      </c>
      <c r="B47" s="9" t="s">
        <v>47</v>
      </c>
      <c r="C47" s="9">
        <f t="shared" si="0"/>
        <v>0</v>
      </c>
      <c r="E47" s="24">
        <v>32</v>
      </c>
      <c r="F47" s="9" t="s">
        <v>48</v>
      </c>
      <c r="G47" s="9">
        <f t="shared" si="1"/>
        <v>1</v>
      </c>
      <c r="H47" s="1"/>
    </row>
    <row r="48" spans="1:15" x14ac:dyDescent="0.25">
      <c r="A48" s="24">
        <v>33</v>
      </c>
      <c r="B48" s="9" t="s">
        <v>47</v>
      </c>
      <c r="C48" s="9">
        <f t="shared" si="0"/>
        <v>0</v>
      </c>
      <c r="E48" s="24">
        <v>33</v>
      </c>
      <c r="F48" s="9" t="s">
        <v>47</v>
      </c>
      <c r="G48" s="9">
        <f t="shared" si="1"/>
        <v>0</v>
      </c>
      <c r="H48" s="1"/>
    </row>
    <row r="49" spans="1:8" x14ac:dyDescent="0.25">
      <c r="A49" s="24">
        <v>34</v>
      </c>
      <c r="B49" s="9" t="s">
        <v>47</v>
      </c>
      <c r="C49" s="9">
        <f t="shared" si="0"/>
        <v>0</v>
      </c>
      <c r="E49" s="24">
        <v>34</v>
      </c>
      <c r="F49" s="9" t="s">
        <v>47</v>
      </c>
      <c r="G49" s="9">
        <f t="shared" si="1"/>
        <v>0</v>
      </c>
      <c r="H49" s="1"/>
    </row>
    <row r="50" spans="1:8" x14ac:dyDescent="0.25">
      <c r="A50" s="24">
        <v>35</v>
      </c>
      <c r="B50" s="9" t="s">
        <v>47</v>
      </c>
      <c r="C50" s="9">
        <f t="shared" si="0"/>
        <v>0</v>
      </c>
      <c r="E50" s="24">
        <v>35</v>
      </c>
      <c r="F50" s="9" t="s">
        <v>47</v>
      </c>
      <c r="G50" s="9">
        <f t="shared" si="1"/>
        <v>0</v>
      </c>
      <c r="H50" s="1"/>
    </row>
    <row r="51" spans="1:8" x14ac:dyDescent="0.25">
      <c r="A51" s="24">
        <v>36</v>
      </c>
      <c r="B51" s="9" t="s">
        <v>47</v>
      </c>
      <c r="C51" s="9">
        <f t="shared" si="0"/>
        <v>0</v>
      </c>
      <c r="E51" s="24">
        <v>36</v>
      </c>
      <c r="F51" s="9" t="s">
        <v>47</v>
      </c>
      <c r="G51" s="9">
        <f t="shared" si="1"/>
        <v>0</v>
      </c>
      <c r="H51" s="1"/>
    </row>
    <row r="52" spans="1:8" x14ac:dyDescent="0.25">
      <c r="A52" s="24">
        <v>37</v>
      </c>
      <c r="B52" s="9" t="s">
        <v>47</v>
      </c>
      <c r="C52" s="9">
        <f t="shared" si="0"/>
        <v>0</v>
      </c>
      <c r="E52" s="24">
        <v>37</v>
      </c>
      <c r="F52" s="9" t="s">
        <v>47</v>
      </c>
      <c r="G52" s="9">
        <f t="shared" si="1"/>
        <v>0</v>
      </c>
      <c r="H52" s="1"/>
    </row>
    <row r="53" spans="1:8" x14ac:dyDescent="0.25">
      <c r="A53" s="24">
        <v>38</v>
      </c>
      <c r="B53" s="9" t="s">
        <v>48</v>
      </c>
      <c r="C53" s="9">
        <f t="shared" si="0"/>
        <v>1</v>
      </c>
      <c r="E53" s="24">
        <v>38</v>
      </c>
      <c r="F53" s="9" t="s">
        <v>47</v>
      </c>
      <c r="G53" s="9">
        <f t="shared" si="1"/>
        <v>0</v>
      </c>
      <c r="H53" s="1"/>
    </row>
    <row r="54" spans="1:8" x14ac:dyDescent="0.25">
      <c r="A54" s="8"/>
      <c r="B54" s="9"/>
      <c r="C54" s="9"/>
      <c r="E54" s="24">
        <v>39</v>
      </c>
      <c r="F54" s="9" t="s">
        <v>47</v>
      </c>
      <c r="G54" s="9">
        <f t="shared" si="1"/>
        <v>0</v>
      </c>
      <c r="H54" s="1"/>
    </row>
    <row r="55" spans="1:8" x14ac:dyDescent="0.25">
      <c r="A55" s="8"/>
      <c r="B55" s="9"/>
      <c r="C55" s="9"/>
      <c r="E55" s="24">
        <v>40</v>
      </c>
      <c r="F55" s="9" t="s">
        <v>47</v>
      </c>
      <c r="G55" s="9">
        <f t="shared" si="1"/>
        <v>0</v>
      </c>
      <c r="H55" s="1"/>
    </row>
    <row r="56" spans="1:8" x14ac:dyDescent="0.25">
      <c r="A56" s="8"/>
      <c r="B56" s="9"/>
      <c r="C56" s="9"/>
      <c r="E56" s="24">
        <v>41</v>
      </c>
      <c r="F56" s="9" t="s">
        <v>47</v>
      </c>
      <c r="G56" s="9">
        <f t="shared" si="1"/>
        <v>0</v>
      </c>
      <c r="H56" s="1"/>
    </row>
    <row r="57" spans="1:8" x14ac:dyDescent="0.25">
      <c r="A57" s="8"/>
      <c r="B57" s="9"/>
      <c r="C57" s="9"/>
      <c r="E57" s="24">
        <v>42</v>
      </c>
      <c r="F57" s="9" t="s">
        <v>47</v>
      </c>
      <c r="G57" s="9">
        <f t="shared" si="1"/>
        <v>0</v>
      </c>
      <c r="H57" s="1"/>
    </row>
    <row r="58" spans="1:8" x14ac:dyDescent="0.25">
      <c r="A58" s="8"/>
      <c r="B58" s="9"/>
      <c r="C58" s="9"/>
      <c r="E58" s="24">
        <v>43</v>
      </c>
      <c r="F58" s="9" t="s">
        <v>48</v>
      </c>
      <c r="G58" s="9">
        <f t="shared" si="1"/>
        <v>1</v>
      </c>
      <c r="H58" s="1"/>
    </row>
    <row r="59" spans="1:8" x14ac:dyDescent="0.25">
      <c r="A59" s="8"/>
      <c r="B59" s="9"/>
      <c r="C59" s="9"/>
      <c r="E59" s="24">
        <v>44</v>
      </c>
      <c r="F59" s="9" t="s">
        <v>48</v>
      </c>
      <c r="G59" s="9">
        <f t="shared" si="1"/>
        <v>1</v>
      </c>
      <c r="H59" s="1"/>
    </row>
    <row r="60" spans="1:8" x14ac:dyDescent="0.25">
      <c r="A60" s="8"/>
      <c r="B60" s="9"/>
      <c r="C60" s="9"/>
      <c r="E60" s="24">
        <v>45</v>
      </c>
      <c r="F60" s="9" t="s">
        <v>47</v>
      </c>
      <c r="G60" s="9">
        <f t="shared" si="1"/>
        <v>0</v>
      </c>
      <c r="H60" s="1"/>
    </row>
    <row r="61" spans="1:8" x14ac:dyDescent="0.25">
      <c r="A61" s="8"/>
      <c r="B61" s="9"/>
      <c r="C61" s="9"/>
      <c r="E61" s="24">
        <v>46</v>
      </c>
      <c r="F61" s="9" t="s">
        <v>47</v>
      </c>
      <c r="G61" s="9">
        <f t="shared" si="1"/>
        <v>0</v>
      </c>
      <c r="H61" s="1"/>
    </row>
    <row r="62" spans="1:8" x14ac:dyDescent="0.25">
      <c r="A62" s="8"/>
      <c r="B62" s="9"/>
      <c r="C62" s="9"/>
      <c r="E62" s="24">
        <v>47</v>
      </c>
      <c r="F62" s="9" t="s">
        <v>48</v>
      </c>
      <c r="G62" s="9">
        <f t="shared" si="1"/>
        <v>1</v>
      </c>
      <c r="H62" s="1"/>
    </row>
    <row r="63" spans="1:8" x14ac:dyDescent="0.25">
      <c r="A63" s="8"/>
      <c r="B63" s="9"/>
      <c r="C63" s="9"/>
      <c r="E63" s="24">
        <v>48</v>
      </c>
      <c r="F63" s="9" t="s">
        <v>47</v>
      </c>
      <c r="G63" s="9">
        <f t="shared" si="1"/>
        <v>0</v>
      </c>
      <c r="H63" s="1"/>
    </row>
    <row r="64" spans="1:8" x14ac:dyDescent="0.25">
      <c r="A64" s="8"/>
      <c r="B64" s="9"/>
      <c r="C64" s="9"/>
      <c r="E64" s="24">
        <v>49</v>
      </c>
      <c r="F64" s="9" t="s">
        <v>47</v>
      </c>
      <c r="G64" s="9">
        <f t="shared" si="1"/>
        <v>0</v>
      </c>
      <c r="H64" s="1"/>
    </row>
    <row r="65" spans="1:8" x14ac:dyDescent="0.25">
      <c r="A65" s="8"/>
      <c r="B65" s="9"/>
      <c r="C65" s="9"/>
      <c r="E65" s="24">
        <v>50</v>
      </c>
      <c r="F65" s="9" t="s">
        <v>47</v>
      </c>
      <c r="G65" s="9">
        <f t="shared" si="1"/>
        <v>0</v>
      </c>
      <c r="H65" s="1"/>
    </row>
    <row r="66" spans="1:8" x14ac:dyDescent="0.25">
      <c r="A66" s="8"/>
      <c r="B66" s="9"/>
      <c r="C66" s="9"/>
      <c r="E66" s="8"/>
      <c r="F66" s="9"/>
      <c r="G66" s="9"/>
      <c r="H66" s="1"/>
    </row>
    <row r="67" spans="1:8" x14ac:dyDescent="0.25">
      <c r="A67" s="8"/>
      <c r="B67" s="9"/>
      <c r="C67" s="9"/>
      <c r="E67" s="8"/>
      <c r="F67" s="9"/>
      <c r="G67" s="9"/>
      <c r="H67" s="1"/>
    </row>
    <row r="68" spans="1:8" x14ac:dyDescent="0.25">
      <c r="A68" s="8"/>
      <c r="B68" s="9"/>
      <c r="C68" s="9"/>
      <c r="E68" s="8"/>
      <c r="F68" s="9"/>
      <c r="G68" s="9"/>
      <c r="H68" s="1"/>
    </row>
    <row r="69" spans="1:8" x14ac:dyDescent="0.25">
      <c r="A69" s="8"/>
      <c r="B69" s="9"/>
      <c r="C69" s="9"/>
      <c r="E69" s="8"/>
      <c r="F69" s="9"/>
      <c r="G69" s="9"/>
      <c r="H69" s="1"/>
    </row>
    <row r="70" spans="1:8" x14ac:dyDescent="0.25">
      <c r="A70" s="8"/>
      <c r="B70" s="9"/>
      <c r="C70" s="9"/>
      <c r="E70" s="8"/>
      <c r="F70" s="9"/>
      <c r="G70" s="9"/>
      <c r="H70" s="1"/>
    </row>
    <row r="71" spans="1:8" x14ac:dyDescent="0.25">
      <c r="A71" s="8"/>
      <c r="B71" s="9"/>
      <c r="C71" s="9"/>
      <c r="E71" s="8"/>
      <c r="F71" s="9"/>
      <c r="G71" s="9"/>
      <c r="H71" s="1"/>
    </row>
    <row r="72" spans="1:8" x14ac:dyDescent="0.25">
      <c r="A72" s="8"/>
      <c r="B72" s="9"/>
      <c r="C72" s="9"/>
      <c r="E72" s="8"/>
      <c r="F72" s="9"/>
      <c r="G72" s="9"/>
      <c r="H72" s="1"/>
    </row>
    <row r="73" spans="1:8" x14ac:dyDescent="0.25">
      <c r="A73" s="8"/>
      <c r="B73" s="9"/>
      <c r="C73" s="9"/>
      <c r="E73" s="8"/>
      <c r="F73" s="9"/>
      <c r="G73" s="9"/>
      <c r="H73" s="1"/>
    </row>
    <row r="74" spans="1:8" x14ac:dyDescent="0.25">
      <c r="A74" s="8"/>
      <c r="B74" s="9"/>
      <c r="C74" s="9"/>
      <c r="E74" s="8"/>
      <c r="F74" s="9"/>
      <c r="G74" s="9"/>
      <c r="H74" s="1"/>
    </row>
    <row r="75" spans="1:8" x14ac:dyDescent="0.25">
      <c r="A75" s="8"/>
      <c r="B75" s="9"/>
      <c r="C75" s="9"/>
      <c r="E75" s="8"/>
      <c r="F75" s="9"/>
      <c r="G75" s="9"/>
      <c r="H75" s="1"/>
    </row>
    <row r="76" spans="1:8" x14ac:dyDescent="0.25">
      <c r="A76" s="8"/>
      <c r="B76" s="9"/>
      <c r="C76" s="9"/>
      <c r="E76" s="8"/>
      <c r="F76" s="9"/>
      <c r="G76" s="9"/>
      <c r="H76" s="1"/>
    </row>
    <row r="77" spans="1:8" x14ac:dyDescent="0.25">
      <c r="A77" s="8"/>
      <c r="B77" s="9"/>
      <c r="C77" s="9"/>
      <c r="E77" s="8"/>
      <c r="F77" s="9"/>
      <c r="G77" s="9"/>
      <c r="H77" s="1"/>
    </row>
    <row r="78" spans="1:8" x14ac:dyDescent="0.25">
      <c r="A78" s="8"/>
      <c r="B78" s="9"/>
      <c r="C78" s="9"/>
      <c r="E78" s="8"/>
      <c r="F78" s="9"/>
      <c r="G78" s="9"/>
      <c r="H78" s="1"/>
    </row>
    <row r="79" spans="1:8" x14ac:dyDescent="0.25">
      <c r="A79" s="8"/>
      <c r="B79" s="9"/>
      <c r="C79" s="9"/>
      <c r="E79" s="8"/>
      <c r="F79" s="9"/>
      <c r="G79" s="9"/>
      <c r="H79" s="1"/>
    </row>
    <row r="80" spans="1:8" x14ac:dyDescent="0.25">
      <c r="A80" s="8"/>
      <c r="B80" s="9"/>
      <c r="C80" s="9"/>
      <c r="E80" s="8"/>
      <c r="F80" s="9"/>
      <c r="G80" s="9"/>
      <c r="H80" s="1"/>
    </row>
    <row r="81" spans="1:8" x14ac:dyDescent="0.25">
      <c r="A81" s="8"/>
      <c r="B81" s="9"/>
      <c r="C81" s="9"/>
      <c r="E81" s="8"/>
      <c r="F81" s="9"/>
      <c r="G81" s="9"/>
      <c r="H81" s="1"/>
    </row>
    <row r="82" spans="1:8" x14ac:dyDescent="0.25">
      <c r="A82" s="8"/>
      <c r="B82" s="9"/>
      <c r="C82" s="9"/>
      <c r="E82" s="8"/>
      <c r="F82" s="9"/>
      <c r="G82" s="9"/>
      <c r="H82" s="1"/>
    </row>
    <row r="83" spans="1:8" x14ac:dyDescent="0.25">
      <c r="A83" s="8"/>
      <c r="B83" s="9"/>
      <c r="C83" s="9"/>
      <c r="E83" s="8"/>
      <c r="F83" s="9"/>
      <c r="G83" s="9"/>
      <c r="H83" s="1"/>
    </row>
    <row r="84" spans="1:8" x14ac:dyDescent="0.25">
      <c r="A84" s="8"/>
      <c r="B84" s="9"/>
      <c r="C84" s="9"/>
      <c r="E84" s="8"/>
      <c r="F84" s="9"/>
      <c r="G84" s="9"/>
      <c r="H84" s="1"/>
    </row>
    <row r="85" spans="1:8" x14ac:dyDescent="0.25">
      <c r="A85" s="8"/>
      <c r="B85" s="9"/>
      <c r="C85" s="9"/>
      <c r="E85" s="8"/>
      <c r="F85" s="9"/>
      <c r="G85" s="9"/>
      <c r="H85" s="1"/>
    </row>
    <row r="86" spans="1:8" x14ac:dyDescent="0.25">
      <c r="A86" s="8"/>
      <c r="B86" s="9"/>
      <c r="C86" s="9"/>
      <c r="E86" s="8"/>
      <c r="F86" s="9"/>
      <c r="G86" s="9"/>
      <c r="H86" s="1"/>
    </row>
    <row r="87" spans="1:8" x14ac:dyDescent="0.25">
      <c r="A87" s="8"/>
      <c r="B87" s="9"/>
      <c r="C87" s="9"/>
      <c r="E87" s="8"/>
      <c r="F87" s="9"/>
      <c r="G87" s="9"/>
      <c r="H87" s="1"/>
    </row>
    <row r="88" spans="1:8" x14ac:dyDescent="0.25">
      <c r="A88" s="8"/>
      <c r="B88" s="9"/>
      <c r="C88" s="9"/>
      <c r="E88" s="8"/>
      <c r="F88" s="9"/>
      <c r="G88" s="9"/>
      <c r="H88" s="1"/>
    </row>
    <row r="89" spans="1:8" x14ac:dyDescent="0.25">
      <c r="A89" s="8"/>
      <c r="B89" s="9"/>
      <c r="C89" s="9"/>
      <c r="E89" s="8"/>
      <c r="F89" s="9"/>
      <c r="G89" s="9"/>
      <c r="H89" s="1"/>
    </row>
    <row r="90" spans="1:8" x14ac:dyDescent="0.25">
      <c r="A90" s="8"/>
      <c r="B90" s="9"/>
      <c r="C90" s="9"/>
      <c r="E90" s="8"/>
      <c r="F90" s="9"/>
      <c r="G90" s="9"/>
      <c r="H90" s="1"/>
    </row>
    <row r="91" spans="1:8" x14ac:dyDescent="0.25">
      <c r="A91" s="8"/>
      <c r="B91" s="9"/>
      <c r="C91" s="9"/>
      <c r="E91" s="8"/>
      <c r="F91" s="9"/>
      <c r="G91" s="9"/>
      <c r="H91" s="1"/>
    </row>
    <row r="92" spans="1:8" x14ac:dyDescent="0.25">
      <c r="A92" s="8"/>
      <c r="B92" s="9"/>
      <c r="C92" s="9"/>
      <c r="E92" s="8"/>
      <c r="F92" s="9"/>
      <c r="G92" s="9"/>
      <c r="H92" s="1"/>
    </row>
    <row r="93" spans="1:8" x14ac:dyDescent="0.25">
      <c r="A93" s="8"/>
      <c r="B93" s="9"/>
      <c r="C93" s="9"/>
      <c r="E93" s="8"/>
      <c r="F93" s="9"/>
      <c r="G93" s="9"/>
      <c r="H93" s="1"/>
    </row>
    <row r="94" spans="1:8" x14ac:dyDescent="0.25">
      <c r="A94" s="8"/>
      <c r="B94" s="9"/>
      <c r="C94" s="9"/>
      <c r="E94" s="8"/>
      <c r="F94" s="9"/>
      <c r="G94" s="9"/>
      <c r="H94" s="1"/>
    </row>
    <row r="95" spans="1:8" x14ac:dyDescent="0.25">
      <c r="A95" s="8"/>
      <c r="B95" s="9"/>
      <c r="C95" s="9"/>
      <c r="E95" s="8"/>
      <c r="F95" s="9"/>
      <c r="G95" s="9"/>
      <c r="H95" s="1"/>
    </row>
    <row r="96" spans="1:8" x14ac:dyDescent="0.25">
      <c r="A96" s="8"/>
      <c r="B96" s="9"/>
      <c r="C96" s="9"/>
      <c r="E96" s="8"/>
      <c r="F96" s="9"/>
      <c r="G96" s="9"/>
      <c r="H96" s="1"/>
    </row>
    <row r="97" spans="1:8" x14ac:dyDescent="0.25">
      <c r="A97" s="8"/>
      <c r="B97" s="9"/>
      <c r="C97" s="9"/>
      <c r="E97" s="8"/>
      <c r="F97" s="9"/>
      <c r="G97" s="9"/>
      <c r="H97" s="1"/>
    </row>
    <row r="98" spans="1:8" x14ac:dyDescent="0.25">
      <c r="A98" s="8"/>
      <c r="B98" s="9"/>
      <c r="C98" s="9"/>
      <c r="E98" s="8"/>
      <c r="F98" s="9"/>
      <c r="G98" s="9"/>
      <c r="H98" s="1"/>
    </row>
    <row r="99" spans="1:8" x14ac:dyDescent="0.25">
      <c r="A99" s="8"/>
      <c r="B99" s="9"/>
      <c r="C99" s="9"/>
      <c r="E99" s="8"/>
      <c r="F99" s="9"/>
      <c r="G99" s="9"/>
      <c r="H99" s="1"/>
    </row>
    <row r="100" spans="1:8" x14ac:dyDescent="0.25">
      <c r="A100" s="8"/>
      <c r="B100" s="9"/>
      <c r="C100" s="9"/>
      <c r="E100" s="8"/>
      <c r="F100" s="9"/>
      <c r="G100" s="9"/>
      <c r="H100" s="1"/>
    </row>
    <row r="101" spans="1:8" x14ac:dyDescent="0.25">
      <c r="A101" s="8"/>
      <c r="B101" s="9"/>
      <c r="C101" s="9"/>
      <c r="E101" s="8"/>
      <c r="F101" s="9"/>
      <c r="G101" s="9"/>
      <c r="H101" s="1"/>
    </row>
    <row r="102" spans="1:8" x14ac:dyDescent="0.25">
      <c r="A102" s="8"/>
      <c r="B102" s="9"/>
      <c r="C102" s="9"/>
      <c r="E102" s="8"/>
      <c r="F102" s="9"/>
      <c r="G102" s="9"/>
      <c r="H102" s="1"/>
    </row>
    <row r="103" spans="1:8" x14ac:dyDescent="0.25">
      <c r="A103" s="8"/>
      <c r="B103" s="9"/>
      <c r="C103" s="9"/>
      <c r="E103" s="8"/>
      <c r="F103" s="9"/>
      <c r="G103" s="9"/>
      <c r="H103" s="1"/>
    </row>
    <row r="104" spans="1:8" x14ac:dyDescent="0.25">
      <c r="A104" s="8"/>
      <c r="B104" s="9"/>
      <c r="C104" s="9"/>
      <c r="E104" s="8"/>
      <c r="F104" s="9"/>
      <c r="G104" s="9"/>
      <c r="H104" s="1"/>
    </row>
    <row r="105" spans="1:8" x14ac:dyDescent="0.25">
      <c r="A105" s="8"/>
      <c r="B105" s="9"/>
      <c r="C105" s="9"/>
      <c r="E105" s="8"/>
      <c r="F105" s="9"/>
      <c r="G105" s="9"/>
      <c r="H105" s="1"/>
    </row>
    <row r="106" spans="1:8" x14ac:dyDescent="0.25">
      <c r="A106" s="8"/>
      <c r="B106" s="9"/>
      <c r="C106" s="9"/>
      <c r="E106" s="8"/>
      <c r="F106" s="9"/>
      <c r="G106" s="9"/>
      <c r="H106" s="1"/>
    </row>
    <row r="107" spans="1:8" x14ac:dyDescent="0.25">
      <c r="A107" s="8"/>
      <c r="B107" s="9"/>
      <c r="C107" s="9"/>
      <c r="E107" s="8"/>
      <c r="F107" s="9"/>
      <c r="G107" s="9"/>
      <c r="H107" s="1"/>
    </row>
    <row r="108" spans="1:8" x14ac:dyDescent="0.25">
      <c r="A108" s="8"/>
      <c r="B108" s="9"/>
      <c r="C108" s="9"/>
      <c r="E108" s="8"/>
      <c r="F108" s="9"/>
      <c r="G108" s="9"/>
      <c r="H108" s="1"/>
    </row>
    <row r="109" spans="1:8" x14ac:dyDescent="0.25">
      <c r="A109" s="8"/>
      <c r="B109" s="9"/>
      <c r="C109" s="9"/>
      <c r="E109" s="8"/>
      <c r="F109" s="9"/>
      <c r="G109" s="9"/>
      <c r="H109" s="1"/>
    </row>
    <row r="110" spans="1:8" x14ac:dyDescent="0.25">
      <c r="A110" s="8"/>
      <c r="B110" s="9"/>
      <c r="C110" s="9"/>
      <c r="E110" s="8"/>
      <c r="F110" s="9"/>
      <c r="G110" s="9"/>
      <c r="H110" s="1"/>
    </row>
    <row r="111" spans="1:8" x14ac:dyDescent="0.25">
      <c r="A111" s="8"/>
      <c r="B111" s="9"/>
      <c r="C111" s="9"/>
      <c r="E111" s="8"/>
      <c r="F111" s="9"/>
      <c r="G111" s="9"/>
      <c r="H111" s="1"/>
    </row>
    <row r="112" spans="1:8" x14ac:dyDescent="0.25">
      <c r="A112" s="8"/>
      <c r="B112" s="9"/>
      <c r="C112" s="9"/>
      <c r="E112" s="8"/>
      <c r="F112" s="9"/>
      <c r="G112" s="9"/>
      <c r="H112" s="1"/>
    </row>
    <row r="113" spans="1:8" x14ac:dyDescent="0.25">
      <c r="A113" s="8"/>
      <c r="B113" s="9"/>
      <c r="C113" s="9"/>
      <c r="E113" s="8"/>
      <c r="F113" s="9"/>
      <c r="G113" s="9"/>
      <c r="H113" s="1"/>
    </row>
    <row r="114" spans="1:8" x14ac:dyDescent="0.25">
      <c r="A114" s="8"/>
      <c r="B114" s="9"/>
      <c r="C114" s="9"/>
      <c r="E114" s="8"/>
      <c r="F114" s="9"/>
      <c r="G114" s="9"/>
      <c r="H114" s="1"/>
    </row>
    <row r="115" spans="1:8" x14ac:dyDescent="0.25">
      <c r="A115" s="8"/>
      <c r="B115" s="9"/>
      <c r="C115" s="9"/>
      <c r="E115" s="8"/>
      <c r="F115" s="9"/>
      <c r="G115" s="9"/>
      <c r="H115" s="1"/>
    </row>
    <row r="116" spans="1:8" x14ac:dyDescent="0.25">
      <c r="A116" s="8"/>
      <c r="B116" s="8"/>
      <c r="C116" s="8"/>
      <c r="E116" s="8"/>
      <c r="F116" s="9"/>
      <c r="G116" s="9"/>
    </row>
    <row r="117" spans="1:8" x14ac:dyDescent="0.25">
      <c r="A117" s="8"/>
      <c r="B117" s="8"/>
      <c r="C117" s="8"/>
      <c r="E117" s="8"/>
      <c r="F117" s="9"/>
      <c r="G117" s="9"/>
    </row>
    <row r="118" spans="1:8" x14ac:dyDescent="0.25">
      <c r="A118" s="8"/>
      <c r="B118" s="8"/>
      <c r="C118" s="8"/>
      <c r="E118" s="8"/>
      <c r="F118" s="9"/>
      <c r="G118" s="9"/>
    </row>
    <row r="119" spans="1:8" x14ac:dyDescent="0.25">
      <c r="A119" s="8"/>
      <c r="B119" s="8"/>
      <c r="C119" s="8"/>
      <c r="E119" s="8"/>
      <c r="F119" s="9"/>
      <c r="G119" s="9"/>
    </row>
    <row r="120" spans="1:8" x14ac:dyDescent="0.25">
      <c r="A120" s="8"/>
      <c r="B120" s="8"/>
      <c r="C120" s="8"/>
      <c r="E120" s="8"/>
      <c r="F120" s="9"/>
      <c r="G120" s="9"/>
    </row>
    <row r="121" spans="1:8" x14ac:dyDescent="0.25">
      <c r="A121" s="8"/>
      <c r="B121" s="8"/>
      <c r="C121" s="8"/>
      <c r="E121" s="8"/>
      <c r="F121" s="9"/>
      <c r="G121" s="9"/>
    </row>
    <row r="122" spans="1:8" x14ac:dyDescent="0.25">
      <c r="A122" s="8"/>
      <c r="B122" s="8"/>
      <c r="C122" s="8"/>
      <c r="E122" s="8"/>
      <c r="F122" s="9"/>
      <c r="G122" s="9"/>
    </row>
    <row r="123" spans="1:8" x14ac:dyDescent="0.25">
      <c r="A123" s="8"/>
      <c r="B123" s="8"/>
      <c r="C123" s="8"/>
      <c r="E123" s="8"/>
      <c r="F123" s="9"/>
      <c r="G123" s="9"/>
    </row>
    <row r="124" spans="1:8" x14ac:dyDescent="0.25">
      <c r="A124" s="8"/>
      <c r="B124" s="8"/>
      <c r="C124" s="8"/>
      <c r="E124" s="8"/>
      <c r="F124" s="9"/>
      <c r="G124" s="9"/>
    </row>
    <row r="125" spans="1:8" x14ac:dyDescent="0.25">
      <c r="A125" s="10"/>
      <c r="B125" s="10"/>
      <c r="C125" s="8"/>
      <c r="E125" s="10"/>
      <c r="F125" s="11"/>
      <c r="G125" s="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Teste-t</vt:lpstr>
      <vt:lpstr>Teste-t e Teste-F</vt:lpstr>
      <vt:lpstr>Teste-t Pareado</vt:lpstr>
      <vt:lpstr>Teste-Z 2 populações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Usuário do Windows</cp:lastModifiedBy>
  <dcterms:created xsi:type="dcterms:W3CDTF">2021-05-15T19:04:45Z</dcterms:created>
  <dcterms:modified xsi:type="dcterms:W3CDTF">2022-07-13T13:39:31Z</dcterms:modified>
</cp:coreProperties>
</file>