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Sicredi/Preditiva/7 Noções de Inferência  Modelagem/"/>
    </mc:Choice>
  </mc:AlternateContent>
  <xr:revisionPtr revIDLastSave="13" documentId="13_ncr:1_{52C61306-1566-4B42-ACA6-A335BA1CE1B0}" xr6:coauthVersionLast="47" xr6:coauthVersionMax="47" xr10:uidLastSave="{CAFF25F9-CC8B-405F-B220-396911066B66}"/>
  <bookViews>
    <workbookView xWindow="0" yWindow="-16200" windowWidth="17400" windowHeight="15570" activeTab="3" xr2:uid="{00000000-000D-0000-FFFF-FFFF00000000}"/>
  </bookViews>
  <sheets>
    <sheet name="Dados1" sheetId="8" r:id="rId1"/>
    <sheet name="Equação da Reta" sheetId="7" r:id="rId2"/>
    <sheet name="Dados2" sheetId="1" r:id="rId3"/>
    <sheet name="Dados3" sheetId="12" r:id="rId4"/>
  </sheets>
  <definedNames>
    <definedName name="_xlnm._FilterDatabase" localSheetId="2" hidden="1">Dados2!$B$1:$E$47</definedName>
    <definedName name="_xlnm._FilterDatabase" localSheetId="3" hidden="1">Dados3!$B$1:$H$47</definedName>
    <definedName name="solver_adj" localSheetId="0" hidden="1">Dados1!$D$2</definedName>
    <definedName name="solver_adj" localSheetId="1" hidden="1">'Equação da Reta'!$N$6,'Equação da Reta'!$N$10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in" localSheetId="0" hidden="1">2</definedName>
    <definedName name="solver_lin" localSheetId="3" hidden="1">2</definedName>
    <definedName name="solver_lin" localSheetId="1" hidden="1">2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1" hidden="1">2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3" hidden="1">0</definedName>
    <definedName name="solver_num" localSheetId="1" hidden="1">0</definedName>
    <definedName name="solver_nwt" localSheetId="1" hidden="1">1</definedName>
    <definedName name="solver_opt" localSheetId="0" hidden="1">Dados1!$F$28</definedName>
    <definedName name="solver_opt" localSheetId="3" hidden="1">Dados3!$C$1</definedName>
    <definedName name="solver_opt" localSheetId="1" hidden="1">'Equação da Reta'!$L$20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3" hidden="1">1</definedName>
    <definedName name="solver_typ" localSheetId="1" hidden="1">2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2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2" i="1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2" i="7"/>
  <c r="G2" i="7" s="1"/>
  <c r="I25" i="1" l="1"/>
  <c r="L20" i="7"/>
</calcChain>
</file>

<file path=xl/sharedStrings.xml><?xml version="1.0" encoding="utf-8"?>
<sst xmlns="http://schemas.openxmlformats.org/spreadsheetml/2006/main" count="104" uniqueCount="39">
  <si>
    <t>Salario</t>
  </si>
  <si>
    <t>Tempo na Empresa</t>
  </si>
  <si>
    <t>Anos de Educação Superior</t>
  </si>
  <si>
    <t>Núm. Funcionário</t>
  </si>
  <si>
    <t>Beta 0</t>
  </si>
  <si>
    <t>Beta 1</t>
  </si>
  <si>
    <t>Equação da Reta:</t>
  </si>
  <si>
    <t>Soma dos erros ao quadrado</t>
  </si>
  <si>
    <t>Tempo_Empresa</t>
  </si>
  <si>
    <t>Tempo de Carreira</t>
  </si>
  <si>
    <t>Possui_Skill_Dados</t>
  </si>
  <si>
    <t>Não</t>
  </si>
  <si>
    <t>Sim</t>
  </si>
  <si>
    <t>Salário estimado</t>
  </si>
  <si>
    <t>Erro</t>
  </si>
  <si>
    <t>SUMÁRIO DOS RESULTADOS</t>
  </si>
  <si>
    <t>Estatística de regressão</t>
  </si>
  <si>
    <t>R múltiplo</t>
  </si>
  <si>
    <t>Quadrado de R</t>
  </si>
  <si>
    <t>Quadrado de R ajustado</t>
  </si>
  <si>
    <t>Erro-padrão</t>
  </si>
  <si>
    <t>Observações</t>
  </si>
  <si>
    <t>ANOVA</t>
  </si>
  <si>
    <t>Regressão</t>
  </si>
  <si>
    <t>Residual</t>
  </si>
  <si>
    <t>Total</t>
  </si>
  <si>
    <t>Interceptar</t>
  </si>
  <si>
    <t>gl</t>
  </si>
  <si>
    <t>SQ</t>
  </si>
  <si>
    <t>MQ</t>
  </si>
  <si>
    <t>F</t>
  </si>
  <si>
    <t>F de significância</t>
  </si>
  <si>
    <t>Coeficientes</t>
  </si>
  <si>
    <t>Stat t</t>
  </si>
  <si>
    <t>valor P</t>
  </si>
  <si>
    <t>95% inferior</t>
  </si>
  <si>
    <t>95% superior</t>
  </si>
  <si>
    <t>Freq. De ida ao estádio</t>
  </si>
  <si>
    <t>D_possui|_Skill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</si>
</sst>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.00000_-;\-* #,##0.00000_-;_-* &quot;-&quot;??_-;_-@_-"/>
  </numFmts>
  <fonts count="9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/>
    <xf numFmtId="164" fontId="4" fillId="0" borderId="1" xfId="2" applyNumberFormat="1" applyFont="1" applyBorder="1" applyAlignment="1">
      <alignment horizontal="center"/>
    </xf>
    <xf numFmtId="43" fontId="0" fillId="3" borderId="0" xfId="2" applyFont="1" applyFill="1"/>
    <xf numFmtId="0" fontId="3" fillId="4" borderId="5" xfId="0" applyFont="1" applyFill="1" applyBorder="1" applyAlignment="1">
      <alignment horizontal="center" vertical="center" wrapText="1"/>
    </xf>
    <xf numFmtId="43" fontId="0" fillId="0" borderId="1" xfId="1" applyFont="1" applyBorder="1"/>
    <xf numFmtId="0" fontId="3" fillId="5" borderId="5" xfId="0" applyFont="1" applyFill="1" applyBorder="1" applyAlignment="1">
      <alignment horizontal="center" vertical="center" wrapText="1"/>
    </xf>
    <xf numFmtId="43" fontId="0" fillId="0" borderId="1" xfId="0" applyNumberFormat="1" applyBorder="1"/>
    <xf numFmtId="43" fontId="0" fillId="0" borderId="0" xfId="0" applyNumberForma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Continuous"/>
    </xf>
    <xf numFmtId="0" fontId="0" fillId="6" borderId="0" xfId="0" applyFill="1" applyBorder="1" applyAlignment="1"/>
    <xf numFmtId="0" fontId="0" fillId="6" borderId="8" xfId="0" applyFill="1" applyBorder="1" applyAlignment="1"/>
    <xf numFmtId="0" fontId="6" fillId="6" borderId="9" xfId="0" applyFont="1" applyFill="1" applyBorder="1" applyAlignment="1">
      <alignment horizontal="center"/>
    </xf>
    <xf numFmtId="165" fontId="0" fillId="6" borderId="0" xfId="1" applyNumberFormat="1" applyFont="1" applyFill="1" applyBorder="1" applyAlignment="1"/>
    <xf numFmtId="165" fontId="0" fillId="6" borderId="8" xfId="1" applyNumberFormat="1" applyFont="1" applyFill="1" applyBorder="1" applyAlignment="1"/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0" fillId="0" borderId="0" xfId="0" applyNumberFormat="1" applyFill="1" applyBorder="1" applyAlignment="1"/>
    <xf numFmtId="2" fontId="8" fillId="0" borderId="0" xfId="0" applyNumberFormat="1" applyFont="1" applyFill="1" applyBorder="1" applyAlignment="1"/>
    <xf numFmtId="2" fontId="8" fillId="0" borderId="8" xfId="0" applyNumberFormat="1" applyFont="1" applyFill="1" applyBorder="1" applyAlignment="1"/>
    <xf numFmtId="0" fontId="3" fillId="4" borderId="0" xfId="0" applyFont="1" applyFill="1" applyAlignment="1">
      <alignment horizontal="center" vertical="center" wrapText="1"/>
    </xf>
    <xf numFmtId="9" fontId="4" fillId="0" borderId="0" xfId="3" applyFont="1" applyAlignment="1">
      <alignment horizontal="center"/>
    </xf>
  </cellXfs>
  <cellStyles count="4">
    <cellStyle name="Normal" xfId="0" builtinId="0"/>
    <cellStyle name="Percentagem" xfId="3" builtinId="5"/>
    <cellStyle name="Vírgula" xfId="1" builtinId="3"/>
    <cellStyle name="Vírgula 2" xfId="2" xr:uid="{CBD2CB2D-3897-774E-903F-23A30F5B93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Dados1!$D$2:$D$47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Dados1!$C$2:$C$47</c:f>
              <c:numCache>
                <c:formatCode>#,##0.0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443-B930-54D38967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8272"/>
        <c:axId val="101720448"/>
      </c:scatterChart>
      <c:valAx>
        <c:axId val="101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0448"/>
        <c:crosses val="autoZero"/>
        <c:crossBetween val="midCat"/>
      </c:valAx>
      <c:valAx>
        <c:axId val="101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59951881014874"/>
                  <c:y val="-0.2461574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'Equação da Reta'!$D$2:$D$47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'Equação da Reta'!$E$2:$E$47</c:f>
              <c:numCache>
                <c:formatCode>#,##0.0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E-4871-82F2-22F7F206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3632"/>
        <c:axId val="480863960"/>
      </c:scatterChart>
      <c:valAx>
        <c:axId val="4808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3960"/>
        <c:crosses val="autoZero"/>
        <c:crossBetween val="midCat"/>
      </c:valAx>
      <c:valAx>
        <c:axId val="4808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8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406400</xdr:rowOff>
    </xdr:from>
    <xdr:to>
      <xdr:col>16</xdr:col>
      <xdr:colOff>3175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5813E-3B19-CB41-AF77-B13C4580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469900</xdr:colOff>
      <xdr:row>1</xdr:row>
      <xdr:rowOff>180975</xdr:rowOff>
    </xdr:from>
    <xdr:ext cx="5117427" cy="405432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442D82-03C6-0C40-9EDD-FB90013FED29}"/>
            </a:ext>
          </a:extLst>
        </xdr:cNvPr>
        <xdr:cNvSpPr txBox="1"/>
      </xdr:nvSpPr>
      <xdr:spPr>
        <a:xfrm>
          <a:off x="11604625" y="885825"/>
          <a:ext cx="5117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>
              <a:solidFill>
                <a:schemeClr val="accent1"/>
              </a:solidFill>
            </a:rPr>
            <a:t>Salário = Beta_0 + Beta_1 * Anos de Educação</a:t>
          </a:r>
        </a:p>
      </xdr:txBody>
    </xdr:sp>
    <xdr:clientData/>
  </xdr:oneCellAnchor>
  <xdr:twoCellAnchor>
    <xdr:from>
      <xdr:col>9</xdr:col>
      <xdr:colOff>123824</xdr:colOff>
      <xdr:row>22</xdr:row>
      <xdr:rowOff>176212</xdr:rowOff>
    </xdr:from>
    <xdr:to>
      <xdr:col>19</xdr:col>
      <xdr:colOff>104774</xdr:colOff>
      <xdr:row>42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E42C9-57B1-4E34-8805-F5CADB449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zoomScale="199" zoomScaleNormal="199" workbookViewId="0">
      <selection activeCell="E2" sqref="E2"/>
    </sheetView>
  </sheetViews>
  <sheetFormatPr defaultColWidth="8.85546875" defaultRowHeight="15" x14ac:dyDescent="0.2"/>
  <cols>
    <col min="1" max="1" width="5.7109375" customWidth="1"/>
    <col min="2" max="2" width="14.7109375" style="1" customWidth="1"/>
    <col min="3" max="3" width="16.42578125" style="5" customWidth="1"/>
    <col min="4" max="4" width="15.140625" style="5" customWidth="1"/>
    <col min="5" max="5" width="8.85546875" customWidth="1"/>
  </cols>
  <sheetData>
    <row r="1" spans="1:39" ht="56.1" customHeight="1" x14ac:dyDescent="0.2">
      <c r="A1" s="16"/>
      <c r="B1" s="6" t="s">
        <v>3</v>
      </c>
      <c r="C1" s="6" t="s">
        <v>0</v>
      </c>
      <c r="D1" s="6" t="s">
        <v>2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2">
      <c r="A2" s="16"/>
      <c r="B2" s="7">
        <v>1</v>
      </c>
      <c r="C2" s="8">
        <v>5517.4</v>
      </c>
      <c r="D2" s="9">
        <v>3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x14ac:dyDescent="0.2">
      <c r="A3" s="16"/>
      <c r="B3" s="7">
        <v>2</v>
      </c>
      <c r="C3" s="8">
        <v>6399.9249999999993</v>
      </c>
      <c r="D3" s="9">
        <v>4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1:39" x14ac:dyDescent="0.2">
      <c r="A4" s="16"/>
      <c r="B4" s="7">
        <v>3</v>
      </c>
      <c r="C4" s="8">
        <v>6206.7249999999995</v>
      </c>
      <c r="D4" s="9">
        <v>6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1:39" x14ac:dyDescent="0.2">
      <c r="A5" s="16"/>
      <c r="B5" s="7">
        <v>4</v>
      </c>
      <c r="C5" s="8">
        <v>6060.5999999999995</v>
      </c>
      <c r="D5" s="9">
        <v>4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39" x14ac:dyDescent="0.2">
      <c r="A6" s="16"/>
      <c r="B6" s="7">
        <v>5</v>
      </c>
      <c r="C6" s="8">
        <v>6122.7249999999995</v>
      </c>
      <c r="D6" s="9">
        <v>2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</row>
    <row r="7" spans="1:39" x14ac:dyDescent="0.2">
      <c r="A7" s="16"/>
      <c r="B7" s="7">
        <v>6</v>
      </c>
      <c r="C7" s="8">
        <v>6955.0249999999996</v>
      </c>
      <c r="D7" s="9">
        <v>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</row>
    <row r="8" spans="1:39" x14ac:dyDescent="0.2">
      <c r="A8" s="16"/>
      <c r="B8" s="7">
        <v>7</v>
      </c>
      <c r="C8" s="8">
        <v>7642.95</v>
      </c>
      <c r="D8" s="9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</row>
    <row r="9" spans="1:39" x14ac:dyDescent="0.2">
      <c r="A9" s="16"/>
      <c r="B9" s="7">
        <v>8</v>
      </c>
      <c r="C9" s="8">
        <v>6210.2249999999995</v>
      </c>
      <c r="D9" s="9">
        <v>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</row>
    <row r="10" spans="1:39" x14ac:dyDescent="0.2">
      <c r="A10" s="16"/>
      <c r="B10" s="7">
        <v>9</v>
      </c>
      <c r="C10" s="8">
        <v>5761</v>
      </c>
      <c r="D10" s="9">
        <v>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x14ac:dyDescent="0.2">
      <c r="A11" s="16"/>
      <c r="B11" s="7">
        <v>10</v>
      </c>
      <c r="C11" s="8">
        <v>8086.9249999999993</v>
      </c>
      <c r="D11" s="9">
        <v>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</row>
    <row r="12" spans="1:39" x14ac:dyDescent="0.2">
      <c r="A12" s="16"/>
      <c r="B12" s="7">
        <v>11</v>
      </c>
      <c r="C12" s="8">
        <v>6375.4249999999993</v>
      </c>
      <c r="D12" s="9">
        <v>4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</row>
    <row r="13" spans="1:39" x14ac:dyDescent="0.2">
      <c r="A13" s="16"/>
      <c r="B13" s="7">
        <v>12</v>
      </c>
      <c r="C13" s="8">
        <v>9568.8249999999989</v>
      </c>
      <c r="D13" s="9">
        <v>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</row>
    <row r="14" spans="1:39" x14ac:dyDescent="0.2">
      <c r="A14" s="16"/>
      <c r="B14" s="7">
        <v>13</v>
      </c>
      <c r="C14" s="8">
        <v>9315.9499999999989</v>
      </c>
      <c r="D14" s="9">
        <v>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</row>
    <row r="15" spans="1:39" x14ac:dyDescent="0.2">
      <c r="A15" s="16"/>
      <c r="B15" s="7">
        <v>14</v>
      </c>
      <c r="C15" s="8">
        <v>6822.375</v>
      </c>
      <c r="D15" s="9">
        <v>9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</row>
    <row r="16" spans="1:39" x14ac:dyDescent="0.2">
      <c r="A16" s="16"/>
      <c r="B16" s="7">
        <v>15</v>
      </c>
      <c r="C16" s="8">
        <v>6570.9</v>
      </c>
      <c r="D16" s="9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</row>
    <row r="17" spans="1:39" x14ac:dyDescent="0.2">
      <c r="A17" s="16"/>
      <c r="B17" s="7">
        <v>16</v>
      </c>
      <c r="C17" s="8">
        <v>11974.375</v>
      </c>
      <c r="D17" s="9">
        <v>12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</row>
    <row r="18" spans="1:39" x14ac:dyDescent="0.2">
      <c r="A18" s="16"/>
      <c r="B18" s="7">
        <v>17</v>
      </c>
      <c r="C18" s="8">
        <v>4651.1499999999996</v>
      </c>
      <c r="D18" s="9">
        <v>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x14ac:dyDescent="0.2">
      <c r="A19" s="16"/>
      <c r="B19" s="7">
        <v>18</v>
      </c>
      <c r="C19" s="8">
        <v>8318.7999999999993</v>
      </c>
      <c r="D19" s="9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1:39" x14ac:dyDescent="0.2">
      <c r="A20" s="16"/>
      <c r="B20" s="7">
        <v>19</v>
      </c>
      <c r="C20" s="8">
        <v>4331.0749999999998</v>
      </c>
      <c r="D20" s="9">
        <v>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1:39" x14ac:dyDescent="0.2">
      <c r="A21" s="16"/>
      <c r="B21" s="7">
        <v>20</v>
      </c>
      <c r="C21" s="8">
        <v>5072.375</v>
      </c>
      <c r="D21" s="9">
        <v>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</row>
    <row r="22" spans="1:39" x14ac:dyDescent="0.2">
      <c r="A22" s="16"/>
      <c r="B22" s="7">
        <v>21</v>
      </c>
      <c r="C22" s="8">
        <v>6389.5999999999995</v>
      </c>
      <c r="D22" s="9">
        <v>4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</row>
    <row r="23" spans="1:39" x14ac:dyDescent="0.2">
      <c r="A23" s="16"/>
      <c r="B23" s="7">
        <v>22</v>
      </c>
      <c r="C23" s="8">
        <v>9047.15</v>
      </c>
      <c r="D23" s="9">
        <v>6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</row>
    <row r="24" spans="1:39" x14ac:dyDescent="0.2">
      <c r="A24" s="16"/>
      <c r="B24" s="7">
        <v>23</v>
      </c>
      <c r="C24" s="8">
        <v>6385.2249999999995</v>
      </c>
      <c r="D24" s="9">
        <v>2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</row>
    <row r="25" spans="1:39" x14ac:dyDescent="0.2">
      <c r="A25" s="16"/>
      <c r="B25" s="7">
        <v>24</v>
      </c>
      <c r="C25" s="8">
        <v>12118.05</v>
      </c>
      <c r="D25" s="9">
        <v>10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</row>
    <row r="26" spans="1:39" x14ac:dyDescent="0.2">
      <c r="A26" s="16"/>
      <c r="B26" s="7">
        <v>25</v>
      </c>
      <c r="C26" s="8">
        <v>9607.3249999999989</v>
      </c>
      <c r="D26" s="9">
        <v>8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</row>
    <row r="27" spans="1:39" x14ac:dyDescent="0.2">
      <c r="A27" s="16"/>
      <c r="B27" s="7">
        <v>26</v>
      </c>
      <c r="C27" s="8">
        <v>4645.8999999999996</v>
      </c>
      <c r="D27" s="9"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</row>
    <row r="28" spans="1:39" x14ac:dyDescent="0.2">
      <c r="A28" s="16"/>
      <c r="B28" s="7">
        <v>27</v>
      </c>
      <c r="C28" s="8">
        <v>5736.8499999999995</v>
      </c>
      <c r="D28" s="9">
        <v>7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</row>
    <row r="29" spans="1:39" x14ac:dyDescent="0.2">
      <c r="A29" s="16"/>
      <c r="B29" s="7">
        <v>28</v>
      </c>
      <c r="C29" s="8">
        <v>6401.15</v>
      </c>
      <c r="D29" s="9">
        <v>8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</row>
    <row r="30" spans="1:39" x14ac:dyDescent="0.2">
      <c r="A30" s="16"/>
      <c r="B30" s="7">
        <v>29</v>
      </c>
      <c r="C30" s="8">
        <v>4139.45</v>
      </c>
      <c r="D30" s="9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</row>
    <row r="31" spans="1:39" x14ac:dyDescent="0.2">
      <c r="A31" s="16"/>
      <c r="B31" s="7">
        <v>30</v>
      </c>
      <c r="C31" s="8">
        <v>6102.0749999999998</v>
      </c>
      <c r="D31" s="9">
        <v>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</row>
    <row r="32" spans="1:39" x14ac:dyDescent="0.2">
      <c r="A32" s="16"/>
      <c r="B32" s="7">
        <v>31</v>
      </c>
      <c r="C32" s="8">
        <v>7219.6249999999991</v>
      </c>
      <c r="D32" s="9">
        <v>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</row>
    <row r="33" spans="1:39" x14ac:dyDescent="0.2">
      <c r="A33" s="16"/>
      <c r="B33" s="7">
        <v>32</v>
      </c>
      <c r="C33" s="8">
        <v>5990.4249999999993</v>
      </c>
      <c r="D33" s="9">
        <v>6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1:39" x14ac:dyDescent="0.2">
      <c r="A34" s="16"/>
      <c r="B34" s="7">
        <v>33</v>
      </c>
      <c r="C34" s="8">
        <v>6882.9249999999993</v>
      </c>
      <c r="D34" s="9">
        <v>6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1:39" x14ac:dyDescent="0.2">
      <c r="A35" s="16"/>
      <c r="B35" s="7">
        <v>34</v>
      </c>
      <c r="C35" s="8">
        <v>5228.2999999999993</v>
      </c>
      <c r="D35" s="9">
        <v>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1:39" x14ac:dyDescent="0.2">
      <c r="A36" s="16"/>
      <c r="B36" s="7">
        <v>35</v>
      </c>
      <c r="C36" s="8">
        <v>7330.5749999999998</v>
      </c>
      <c r="D36" s="9">
        <v>7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</row>
    <row r="37" spans="1:39" x14ac:dyDescent="0.2">
      <c r="A37" s="16"/>
      <c r="B37" s="7">
        <v>36</v>
      </c>
      <c r="C37" s="8">
        <v>9857.0499999999993</v>
      </c>
      <c r="D37" s="9">
        <v>8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</row>
    <row r="38" spans="1:39" x14ac:dyDescent="0.2">
      <c r="A38" s="16"/>
      <c r="B38" s="7">
        <v>37</v>
      </c>
      <c r="C38" s="8">
        <v>6788.4249999999993</v>
      </c>
      <c r="D38" s="9">
        <v>5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x14ac:dyDescent="0.2">
      <c r="A39" s="16"/>
      <c r="B39" s="7">
        <v>38</v>
      </c>
      <c r="C39" s="8">
        <v>4629.0999999999995</v>
      </c>
      <c r="D39" s="9">
        <v>2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x14ac:dyDescent="0.2">
      <c r="A40" s="16"/>
      <c r="B40" s="7">
        <v>39</v>
      </c>
      <c r="C40" s="8">
        <v>6969.9</v>
      </c>
      <c r="D40" s="9">
        <v>5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x14ac:dyDescent="0.2">
      <c r="A41" s="16"/>
      <c r="B41" s="7">
        <v>40</v>
      </c>
      <c r="C41" s="8">
        <v>8082.2</v>
      </c>
      <c r="D41" s="9">
        <v>4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x14ac:dyDescent="0.2">
      <c r="A42" s="16"/>
      <c r="B42" s="7">
        <v>41</v>
      </c>
      <c r="C42" s="8">
        <v>6206.9</v>
      </c>
      <c r="D42" s="9">
        <v>4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x14ac:dyDescent="0.2">
      <c r="A43" s="16"/>
      <c r="B43" s="7">
        <v>42</v>
      </c>
      <c r="C43" s="8">
        <v>5499.375</v>
      </c>
      <c r="D43" s="9">
        <v>5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x14ac:dyDescent="0.2">
      <c r="A44" s="16"/>
      <c r="B44" s="7">
        <v>43</v>
      </c>
      <c r="C44" s="8">
        <v>8521.625</v>
      </c>
      <c r="D44" s="9">
        <v>8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x14ac:dyDescent="0.2">
      <c r="A45" s="16"/>
      <c r="B45" s="7">
        <v>44</v>
      </c>
      <c r="C45" s="8">
        <v>5170.8999999999996</v>
      </c>
      <c r="D45" s="9">
        <v>1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x14ac:dyDescent="0.2">
      <c r="A46" s="16"/>
      <c r="B46" s="7">
        <v>45</v>
      </c>
      <c r="C46" s="8">
        <v>6235.4249999999993</v>
      </c>
      <c r="D46" s="9">
        <v>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x14ac:dyDescent="0.2">
      <c r="A47" s="16"/>
      <c r="B47" s="7">
        <v>46</v>
      </c>
      <c r="C47" s="8">
        <v>11460.224999999999</v>
      </c>
      <c r="D47" s="9">
        <v>12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x14ac:dyDescent="0.2">
      <c r="A48" s="16"/>
      <c r="B48" s="17"/>
      <c r="C48" s="18"/>
      <c r="D48" s="18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39" x14ac:dyDescent="0.2">
      <c r="A49" s="16"/>
      <c r="B49" s="17"/>
      <c r="C49" s="18"/>
      <c r="D49" s="18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x14ac:dyDescent="0.2">
      <c r="A50" s="16"/>
      <c r="B50" s="17"/>
      <c r="C50" s="18"/>
      <c r="D50" s="18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39" x14ac:dyDescent="0.2">
      <c r="A51" s="16"/>
      <c r="B51" s="17"/>
      <c r="C51" s="18"/>
      <c r="D51" s="18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39" x14ac:dyDescent="0.2">
      <c r="A52" s="16"/>
      <c r="B52" s="17"/>
      <c r="C52" s="18"/>
      <c r="D52" s="18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39" x14ac:dyDescent="0.2">
      <c r="A53" s="16"/>
      <c r="B53" s="17"/>
      <c r="C53" s="18"/>
      <c r="D53" s="18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39" x14ac:dyDescent="0.2">
      <c r="A54" s="16"/>
      <c r="B54" s="17"/>
      <c r="C54" s="18"/>
      <c r="D54" s="18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39" x14ac:dyDescent="0.2">
      <c r="A55" s="16"/>
      <c r="B55" s="17"/>
      <c r="C55" s="18"/>
      <c r="D55" s="18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7"/>
  <sheetViews>
    <sheetView showGridLines="0" zoomScaleNormal="100" workbookViewId="0">
      <selection activeCell="J3" sqref="J3"/>
    </sheetView>
  </sheetViews>
  <sheetFormatPr defaultColWidth="8.85546875" defaultRowHeight="15" x14ac:dyDescent="0.2"/>
  <cols>
    <col min="1" max="1" width="5.7109375" customWidth="1"/>
    <col min="2" max="2" width="14.7109375" style="1" customWidth="1"/>
    <col min="3" max="3" width="16.42578125" style="5" hidden="1" customWidth="1"/>
    <col min="4" max="4" width="15.140625" style="5" customWidth="1"/>
    <col min="5" max="5" width="16.42578125" style="5" customWidth="1"/>
    <col min="6" max="6" width="12.5703125" customWidth="1"/>
    <col min="7" max="7" width="14" bestFit="1" customWidth="1"/>
    <col min="8" max="8" width="14" customWidth="1"/>
    <col min="9" max="10" width="3.42578125" customWidth="1"/>
    <col min="14" max="14" width="12.7109375" customWidth="1"/>
  </cols>
  <sheetData>
    <row r="1" spans="2:15" ht="56.1" customHeight="1" x14ac:dyDescent="0.2">
      <c r="B1" s="6" t="s">
        <v>3</v>
      </c>
      <c r="C1" s="6" t="s">
        <v>0</v>
      </c>
      <c r="D1" s="6" t="s">
        <v>2</v>
      </c>
      <c r="E1" s="6" t="s">
        <v>0</v>
      </c>
      <c r="F1" s="21" t="s">
        <v>13</v>
      </c>
      <c r="G1" s="23" t="s">
        <v>14</v>
      </c>
    </row>
    <row r="2" spans="2:15" x14ac:dyDescent="0.2">
      <c r="B2" s="7">
        <v>1</v>
      </c>
      <c r="C2" s="8">
        <v>5517.4</v>
      </c>
      <c r="D2" s="9">
        <v>3</v>
      </c>
      <c r="E2" s="8">
        <v>5517.4</v>
      </c>
      <c r="F2" s="22">
        <f>$N$6+$N$10*D2</f>
        <v>5881.9891339879159</v>
      </c>
      <c r="G2" s="24">
        <f>(F2-C2)^2</f>
        <v>132925.23662205879</v>
      </c>
      <c r="H2" s="25"/>
    </row>
    <row r="3" spans="2:15" x14ac:dyDescent="0.2">
      <c r="B3" s="7">
        <v>2</v>
      </c>
      <c r="C3" s="8">
        <v>6399.9249999999993</v>
      </c>
      <c r="D3" s="9">
        <v>4</v>
      </c>
      <c r="E3" s="8">
        <v>6399.9249999999993</v>
      </c>
      <c r="F3" s="22">
        <f t="shared" ref="F3:F47" si="0">$N$6+$N$10*D3</f>
        <v>6408.7163447737967</v>
      </c>
      <c r="G3" s="24">
        <f t="shared" ref="G3:G47" si="1">(F3-C3)^2</f>
        <v>77.287742931774702</v>
      </c>
      <c r="H3" s="25"/>
      <c r="L3" s="35" t="s">
        <v>6</v>
      </c>
      <c r="M3" s="35"/>
      <c r="N3" s="35"/>
      <c r="O3" s="35"/>
    </row>
    <row r="4" spans="2:15" x14ac:dyDescent="0.2">
      <c r="B4" s="7">
        <v>3</v>
      </c>
      <c r="C4" s="8">
        <v>6206.7249999999995</v>
      </c>
      <c r="D4" s="9">
        <v>6</v>
      </c>
      <c r="E4" s="8">
        <v>6206.7249999999995</v>
      </c>
      <c r="F4" s="22">
        <f t="shared" si="0"/>
        <v>7462.1707663455581</v>
      </c>
      <c r="G4" s="24">
        <f t="shared" si="1"/>
        <v>1576144.072234987</v>
      </c>
      <c r="H4" s="25"/>
      <c r="L4" s="35"/>
      <c r="M4" s="35"/>
      <c r="N4" s="35"/>
      <c r="O4" s="35"/>
    </row>
    <row r="5" spans="2:15" x14ac:dyDescent="0.2">
      <c r="B5" s="7">
        <v>4</v>
      </c>
      <c r="C5" s="8">
        <v>6060.5999999999995</v>
      </c>
      <c r="D5" s="9">
        <v>4</v>
      </c>
      <c r="E5" s="8">
        <v>6060.5999999999995</v>
      </c>
      <c r="F5" s="22">
        <f t="shared" si="0"/>
        <v>6408.7163447737967</v>
      </c>
      <c r="G5" s="24">
        <f t="shared" si="1"/>
        <v>121184.98949866925</v>
      </c>
      <c r="H5" s="25"/>
    </row>
    <row r="6" spans="2:15" ht="15" customHeight="1" x14ac:dyDescent="0.2">
      <c r="B6" s="7">
        <v>5</v>
      </c>
      <c r="C6" s="8">
        <v>6122.7249999999995</v>
      </c>
      <c r="D6" s="9">
        <v>2</v>
      </c>
      <c r="E6" s="8">
        <v>6122.7249999999995</v>
      </c>
      <c r="F6" s="22">
        <f t="shared" si="0"/>
        <v>5355.2619232020352</v>
      </c>
      <c r="G6" s="24">
        <f t="shared" si="1"/>
        <v>588999.57424819807</v>
      </c>
      <c r="H6" s="25"/>
      <c r="L6" s="38" t="s">
        <v>4</v>
      </c>
      <c r="M6" s="39"/>
      <c r="N6" s="10">
        <v>4301.8075016302737</v>
      </c>
      <c r="O6" s="11"/>
    </row>
    <row r="7" spans="2:15" ht="15" customHeight="1" x14ac:dyDescent="0.2">
      <c r="B7" s="7">
        <v>6</v>
      </c>
      <c r="C7" s="8">
        <v>6955.0249999999996</v>
      </c>
      <c r="D7" s="9">
        <v>5</v>
      </c>
      <c r="E7" s="8">
        <v>6955.0249999999996</v>
      </c>
      <c r="F7" s="22">
        <f t="shared" si="0"/>
        <v>6935.4435555596774</v>
      </c>
      <c r="G7" s="24">
        <f t="shared" si="1"/>
        <v>383.43296636942637</v>
      </c>
      <c r="H7" s="25"/>
      <c r="L7" s="40"/>
      <c r="M7" s="41"/>
      <c r="N7" s="12"/>
      <c r="O7" s="13"/>
    </row>
    <row r="8" spans="2:15" ht="15" customHeight="1" x14ac:dyDescent="0.2">
      <c r="B8" s="7">
        <v>7</v>
      </c>
      <c r="C8" s="8">
        <v>7642.95</v>
      </c>
      <c r="D8" s="9">
        <v>4</v>
      </c>
      <c r="E8" s="8">
        <v>7642.95</v>
      </c>
      <c r="F8" s="22">
        <f t="shared" si="0"/>
        <v>6408.7163447737967</v>
      </c>
      <c r="G8" s="24">
        <f t="shared" si="1"/>
        <v>1523332.7156930342</v>
      </c>
      <c r="H8" s="25"/>
      <c r="L8" s="42"/>
      <c r="M8" s="43"/>
      <c r="N8" s="14"/>
      <c r="O8" s="15"/>
    </row>
    <row r="9" spans="2:15" x14ac:dyDescent="0.2">
      <c r="B9" s="7">
        <v>8</v>
      </c>
      <c r="C9" s="8">
        <v>6210.2249999999995</v>
      </c>
      <c r="D9" s="9">
        <v>2</v>
      </c>
      <c r="E9" s="8">
        <v>6210.2249999999995</v>
      </c>
      <c r="F9" s="22">
        <f t="shared" si="0"/>
        <v>5355.2619232020352</v>
      </c>
      <c r="G9" s="24">
        <f t="shared" si="1"/>
        <v>730961.86268784176</v>
      </c>
      <c r="H9" s="25"/>
    </row>
    <row r="10" spans="2:15" ht="15" customHeight="1" x14ac:dyDescent="0.2">
      <c r="B10" s="7">
        <v>9</v>
      </c>
      <c r="C10" s="8">
        <v>5761</v>
      </c>
      <c r="D10" s="9">
        <v>9</v>
      </c>
      <c r="E10" s="8">
        <v>5761</v>
      </c>
      <c r="F10" s="22">
        <f t="shared" si="0"/>
        <v>9042.3523987032004</v>
      </c>
      <c r="G10" s="24">
        <f t="shared" si="1"/>
        <v>10767273.564475248</v>
      </c>
      <c r="H10" s="25"/>
      <c r="L10" s="44" t="s">
        <v>5</v>
      </c>
      <c r="M10" s="45"/>
      <c r="N10" s="10">
        <v>526.72721078588074</v>
      </c>
      <c r="O10" s="11"/>
    </row>
    <row r="11" spans="2:15" ht="15" customHeight="1" x14ac:dyDescent="0.2">
      <c r="B11" s="7">
        <v>10</v>
      </c>
      <c r="C11" s="8">
        <v>8086.9249999999993</v>
      </c>
      <c r="D11" s="9">
        <v>6</v>
      </c>
      <c r="E11" s="8">
        <v>8086.9249999999993</v>
      </c>
      <c r="F11" s="22">
        <f t="shared" si="0"/>
        <v>7462.1707663455581</v>
      </c>
      <c r="G11" s="24">
        <f t="shared" si="1"/>
        <v>390317.852469148</v>
      </c>
      <c r="H11" s="25"/>
      <c r="L11" s="46"/>
      <c r="M11" s="47"/>
      <c r="N11" s="12"/>
      <c r="O11" s="13"/>
    </row>
    <row r="12" spans="2:15" ht="15" customHeight="1" x14ac:dyDescent="0.2">
      <c r="B12" s="7">
        <v>11</v>
      </c>
      <c r="C12" s="8">
        <v>6375.4249999999993</v>
      </c>
      <c r="D12" s="9">
        <v>4</v>
      </c>
      <c r="E12" s="8">
        <v>6375.4249999999993</v>
      </c>
      <c r="F12" s="22">
        <f t="shared" si="0"/>
        <v>6408.7163447737967</v>
      </c>
      <c r="G12" s="24">
        <f t="shared" si="1"/>
        <v>1108.313636847847</v>
      </c>
      <c r="H12" s="25"/>
      <c r="L12" s="48"/>
      <c r="M12" s="49"/>
      <c r="N12" s="14"/>
      <c r="O12" s="15"/>
    </row>
    <row r="13" spans="2:15" x14ac:dyDescent="0.2">
      <c r="B13" s="7">
        <v>12</v>
      </c>
      <c r="C13" s="8">
        <v>9568.8249999999989</v>
      </c>
      <c r="D13" s="9">
        <v>6</v>
      </c>
      <c r="E13" s="8">
        <v>9568.8249999999989</v>
      </c>
      <c r="F13" s="22">
        <f t="shared" si="0"/>
        <v>7462.1707663455581</v>
      </c>
      <c r="G13" s="24">
        <f t="shared" si="1"/>
        <v>4437992.0601741793</v>
      </c>
      <c r="H13" s="25"/>
    </row>
    <row r="14" spans="2:15" x14ac:dyDescent="0.2">
      <c r="B14" s="7">
        <v>13</v>
      </c>
      <c r="C14" s="8">
        <v>9315.9499999999989</v>
      </c>
      <c r="D14" s="9">
        <v>6</v>
      </c>
      <c r="E14" s="8">
        <v>9315.9499999999989</v>
      </c>
      <c r="F14" s="22">
        <f t="shared" si="0"/>
        <v>7462.1707663455581</v>
      </c>
      <c r="G14" s="24">
        <f t="shared" si="1"/>
        <v>3436497.4471284458</v>
      </c>
      <c r="H14" s="25"/>
    </row>
    <row r="15" spans="2:15" x14ac:dyDescent="0.2">
      <c r="B15" s="7">
        <v>14</v>
      </c>
      <c r="C15" s="8">
        <v>6822.375</v>
      </c>
      <c r="D15" s="9">
        <v>9</v>
      </c>
      <c r="E15" s="8">
        <v>6822.375</v>
      </c>
      <c r="F15" s="22">
        <f t="shared" si="0"/>
        <v>9042.3523987032004</v>
      </c>
      <c r="G15" s="24">
        <f t="shared" si="1"/>
        <v>4928299.6507530287</v>
      </c>
      <c r="H15" s="25"/>
    </row>
    <row r="16" spans="2:15" x14ac:dyDescent="0.2">
      <c r="B16" s="7">
        <v>15</v>
      </c>
      <c r="C16" s="8">
        <v>6570.9</v>
      </c>
      <c r="D16" s="9">
        <v>4</v>
      </c>
      <c r="E16" s="8">
        <v>6570.9</v>
      </c>
      <c r="F16" s="22">
        <f t="shared" si="0"/>
        <v>6408.7163447737967</v>
      </c>
      <c r="G16" s="24">
        <f t="shared" si="1"/>
        <v>26303.538022531873</v>
      </c>
      <c r="H16" s="25"/>
    </row>
    <row r="17" spans="2:16" ht="15.95" customHeight="1" x14ac:dyDescent="0.2">
      <c r="B17" s="7">
        <v>16</v>
      </c>
      <c r="C17" s="8">
        <v>11974.375</v>
      </c>
      <c r="D17" s="9">
        <v>12</v>
      </c>
      <c r="E17" s="8">
        <v>11974.375</v>
      </c>
      <c r="F17" s="22">
        <f t="shared" si="0"/>
        <v>10622.534031060843</v>
      </c>
      <c r="G17" s="24">
        <f t="shared" si="1"/>
        <v>1827474.0053023598</v>
      </c>
      <c r="H17" s="25"/>
      <c r="L17" s="35" t="s">
        <v>7</v>
      </c>
      <c r="M17" s="35"/>
      <c r="N17" s="35"/>
      <c r="O17" s="35"/>
      <c r="P17" s="35"/>
    </row>
    <row r="18" spans="2:16" ht="15.95" customHeight="1" x14ac:dyDescent="0.2">
      <c r="B18" s="7">
        <v>17</v>
      </c>
      <c r="C18" s="8">
        <v>4651.1499999999996</v>
      </c>
      <c r="D18" s="9">
        <v>2</v>
      </c>
      <c r="E18" s="8">
        <v>4651.1499999999996</v>
      </c>
      <c r="F18" s="22">
        <f t="shared" si="0"/>
        <v>5355.2619232020352</v>
      </c>
      <c r="G18" s="24">
        <f t="shared" si="1"/>
        <v>495773.60039526917</v>
      </c>
      <c r="H18" s="25"/>
      <c r="L18" s="35"/>
      <c r="M18" s="35"/>
      <c r="N18" s="35"/>
      <c r="O18" s="35"/>
      <c r="P18" s="35"/>
    </row>
    <row r="19" spans="2:16" x14ac:dyDescent="0.2">
      <c r="B19" s="7">
        <v>18</v>
      </c>
      <c r="C19" s="8">
        <v>8318.7999999999993</v>
      </c>
      <c r="D19" s="9">
        <v>6</v>
      </c>
      <c r="E19" s="8">
        <v>8318.7999999999993</v>
      </c>
      <c r="F19" s="22">
        <f t="shared" si="0"/>
        <v>7462.1707663455581</v>
      </c>
      <c r="G19" s="24">
        <f t="shared" si="1"/>
        <v>733813.64395139506</v>
      </c>
      <c r="H19" s="25"/>
    </row>
    <row r="20" spans="2:16" ht="15.95" customHeight="1" x14ac:dyDescent="0.2">
      <c r="B20" s="7">
        <v>19</v>
      </c>
      <c r="C20" s="8">
        <v>4331.0749999999998</v>
      </c>
      <c r="D20" s="9">
        <v>0</v>
      </c>
      <c r="E20" s="8">
        <v>4331.0749999999998</v>
      </c>
      <c r="F20" s="22">
        <f t="shared" si="0"/>
        <v>4301.8075016302737</v>
      </c>
      <c r="G20" s="24">
        <f t="shared" si="1"/>
        <v>856.58646082192149</v>
      </c>
      <c r="H20" s="25"/>
      <c r="L20" s="36">
        <f>SUM(G2:G47)</f>
        <v>66072646.648642726</v>
      </c>
      <c r="M20" s="37"/>
      <c r="N20" s="37"/>
      <c r="O20" s="37"/>
      <c r="P20" s="37"/>
    </row>
    <row r="21" spans="2:16" ht="15.95" customHeight="1" x14ac:dyDescent="0.2">
      <c r="B21" s="7">
        <v>20</v>
      </c>
      <c r="C21" s="8">
        <v>5072.375</v>
      </c>
      <c r="D21" s="9">
        <v>4</v>
      </c>
      <c r="E21" s="8">
        <v>5072.375</v>
      </c>
      <c r="F21" s="22">
        <f t="shared" si="0"/>
        <v>6408.7163447737967</v>
      </c>
      <c r="G21" s="24">
        <f t="shared" si="1"/>
        <v>1785808.1897518393</v>
      </c>
      <c r="H21" s="25"/>
      <c r="L21" s="37"/>
      <c r="M21" s="37"/>
      <c r="N21" s="37"/>
      <c r="O21" s="37"/>
      <c r="P21" s="37"/>
    </row>
    <row r="22" spans="2:16" ht="15.95" customHeight="1" x14ac:dyDescent="0.2">
      <c r="B22" s="7">
        <v>21</v>
      </c>
      <c r="C22" s="8">
        <v>6389.5999999999995</v>
      </c>
      <c r="D22" s="9">
        <v>4</v>
      </c>
      <c r="E22" s="8">
        <v>6389.5999999999995</v>
      </c>
      <c r="F22" s="22">
        <f t="shared" si="0"/>
        <v>6408.7163447737967</v>
      </c>
      <c r="G22" s="24">
        <f t="shared" si="1"/>
        <v>365.4346375106839</v>
      </c>
      <c r="H22" s="25"/>
      <c r="L22" s="37"/>
      <c r="M22" s="37"/>
      <c r="N22" s="37"/>
      <c r="O22" s="37"/>
      <c r="P22" s="37"/>
    </row>
    <row r="23" spans="2:16" x14ac:dyDescent="0.2">
      <c r="B23" s="7">
        <v>22</v>
      </c>
      <c r="C23" s="8">
        <v>9047.15</v>
      </c>
      <c r="D23" s="9">
        <v>6</v>
      </c>
      <c r="E23" s="8">
        <v>9047.15</v>
      </c>
      <c r="F23" s="22">
        <f t="shared" si="0"/>
        <v>7462.1707663455581</v>
      </c>
      <c r="G23" s="24">
        <f t="shared" si="1"/>
        <v>2512159.1711158208</v>
      </c>
      <c r="H23" s="25"/>
    </row>
    <row r="24" spans="2:16" x14ac:dyDescent="0.2">
      <c r="B24" s="7">
        <v>23</v>
      </c>
      <c r="C24" s="8">
        <v>6385.2249999999995</v>
      </c>
      <c r="D24" s="9">
        <v>2</v>
      </c>
      <c r="E24" s="8">
        <v>6385.2249999999995</v>
      </c>
      <c r="F24" s="22">
        <f t="shared" si="0"/>
        <v>5355.2619232020352</v>
      </c>
      <c r="G24" s="24">
        <f t="shared" si="1"/>
        <v>1060823.9395671294</v>
      </c>
      <c r="H24" s="25"/>
    </row>
    <row r="25" spans="2:16" x14ac:dyDescent="0.2">
      <c r="B25" s="7">
        <v>24</v>
      </c>
      <c r="C25" s="8">
        <v>12118.05</v>
      </c>
      <c r="D25" s="9">
        <v>10</v>
      </c>
      <c r="E25" s="8">
        <v>12118.05</v>
      </c>
      <c r="F25" s="22">
        <f t="shared" si="0"/>
        <v>9569.0796094890811</v>
      </c>
      <c r="G25" s="24">
        <f t="shared" si="1"/>
        <v>6497250.0517013827</v>
      </c>
      <c r="H25" s="25"/>
    </row>
    <row r="26" spans="2:16" x14ac:dyDescent="0.2">
      <c r="B26" s="7">
        <v>25</v>
      </c>
      <c r="C26" s="8">
        <v>9607.3249999999989</v>
      </c>
      <c r="D26" s="9">
        <v>8</v>
      </c>
      <c r="E26" s="8">
        <v>9607.3249999999989</v>
      </c>
      <c r="F26" s="22">
        <f t="shared" si="0"/>
        <v>8515.6251879173196</v>
      </c>
      <c r="G26" s="24">
        <f t="shared" si="1"/>
        <v>1191808.4797013572</v>
      </c>
      <c r="H26" s="25"/>
    </row>
    <row r="27" spans="2:16" x14ac:dyDescent="0.2">
      <c r="B27" s="7">
        <v>26</v>
      </c>
      <c r="C27" s="8">
        <v>4645.8999999999996</v>
      </c>
      <c r="D27" s="9">
        <v>0</v>
      </c>
      <c r="E27" s="8">
        <v>4645.8999999999996</v>
      </c>
      <c r="F27" s="22">
        <f t="shared" si="0"/>
        <v>4301.8075016302737</v>
      </c>
      <c r="G27" s="24">
        <f t="shared" si="1"/>
        <v>118399.64743431985</v>
      </c>
      <c r="H27" s="25"/>
    </row>
    <row r="28" spans="2:16" x14ac:dyDescent="0.2">
      <c r="B28" s="7">
        <v>27</v>
      </c>
      <c r="C28" s="8">
        <v>5736.8499999999995</v>
      </c>
      <c r="D28" s="9">
        <v>7</v>
      </c>
      <c r="E28" s="8">
        <v>5736.8499999999995</v>
      </c>
      <c r="F28" s="22">
        <f t="shared" si="0"/>
        <v>7988.8979771314389</v>
      </c>
      <c r="G28" s="24">
        <f t="shared" si="1"/>
        <v>5071720.0913018081</v>
      </c>
      <c r="H28" s="25"/>
    </row>
    <row r="29" spans="2:16" x14ac:dyDescent="0.2">
      <c r="B29" s="7">
        <v>28</v>
      </c>
      <c r="C29" s="8">
        <v>6401.15</v>
      </c>
      <c r="D29" s="9">
        <v>8</v>
      </c>
      <c r="E29" s="8">
        <v>6401.15</v>
      </c>
      <c r="F29" s="22">
        <f t="shared" si="0"/>
        <v>8515.6251879173196</v>
      </c>
      <c r="G29" s="24">
        <f t="shared" si="1"/>
        <v>4471005.3203179855</v>
      </c>
      <c r="H29" s="25"/>
    </row>
    <row r="30" spans="2:16" x14ac:dyDescent="0.2">
      <c r="B30" s="7">
        <v>29</v>
      </c>
      <c r="C30" s="8">
        <v>4139.45</v>
      </c>
      <c r="D30" s="9">
        <v>0</v>
      </c>
      <c r="E30" s="8">
        <v>4139.45</v>
      </c>
      <c r="F30" s="22">
        <f t="shared" si="0"/>
        <v>4301.8075016302737</v>
      </c>
      <c r="G30" s="24">
        <f t="shared" si="1"/>
        <v>26359.958335624382</v>
      </c>
      <c r="H30" s="25"/>
    </row>
    <row r="31" spans="2:16" x14ac:dyDescent="0.2">
      <c r="B31" s="7">
        <v>30</v>
      </c>
      <c r="C31" s="8">
        <v>6102.0749999999998</v>
      </c>
      <c r="D31" s="9">
        <v>4</v>
      </c>
      <c r="E31" s="8">
        <v>6102.0749999999998</v>
      </c>
      <c r="F31" s="22">
        <f t="shared" si="0"/>
        <v>6408.7163447737967</v>
      </c>
      <c r="G31" s="24">
        <f t="shared" si="1"/>
        <v>94028.914324682541</v>
      </c>
      <c r="H31" s="25"/>
    </row>
    <row r="32" spans="2:16" x14ac:dyDescent="0.2">
      <c r="B32" s="7">
        <v>31</v>
      </c>
      <c r="C32" s="8">
        <v>7219.6249999999991</v>
      </c>
      <c r="D32" s="9">
        <v>6</v>
      </c>
      <c r="E32" s="8">
        <v>7219.6249999999991</v>
      </c>
      <c r="F32" s="22">
        <f t="shared" si="0"/>
        <v>7462.1707663455581</v>
      </c>
      <c r="G32" s="24">
        <f t="shared" si="1"/>
        <v>58828.44877215453</v>
      </c>
      <c r="H32" s="25"/>
    </row>
    <row r="33" spans="2:8" x14ac:dyDescent="0.2">
      <c r="B33" s="7">
        <v>32</v>
      </c>
      <c r="C33" s="8">
        <v>5990.4249999999993</v>
      </c>
      <c r="D33" s="9">
        <v>6</v>
      </c>
      <c r="E33" s="8">
        <v>5990.4249999999993</v>
      </c>
      <c r="F33" s="22">
        <f t="shared" si="0"/>
        <v>7462.1707663455581</v>
      </c>
      <c r="G33" s="24">
        <f t="shared" si="1"/>
        <v>2166035.6007560762</v>
      </c>
      <c r="H33" s="25"/>
    </row>
    <row r="34" spans="2:8" x14ac:dyDescent="0.2">
      <c r="B34" s="7">
        <v>33</v>
      </c>
      <c r="C34" s="8">
        <v>6882.9249999999993</v>
      </c>
      <c r="D34" s="9">
        <v>6</v>
      </c>
      <c r="E34" s="8">
        <v>6882.9249999999993</v>
      </c>
      <c r="F34" s="22">
        <f t="shared" si="0"/>
        <v>7462.1707663455581</v>
      </c>
      <c r="G34" s="24">
        <f t="shared" si="1"/>
        <v>335525.65782925382</v>
      </c>
      <c r="H34" s="25"/>
    </row>
    <row r="35" spans="2:8" x14ac:dyDescent="0.2">
      <c r="B35" s="7">
        <v>34</v>
      </c>
      <c r="C35" s="8">
        <v>5228.2999999999993</v>
      </c>
      <c r="D35" s="9">
        <v>3</v>
      </c>
      <c r="E35" s="8">
        <v>5228.2999999999993</v>
      </c>
      <c r="F35" s="22">
        <f t="shared" si="0"/>
        <v>5881.9891339879159</v>
      </c>
      <c r="G35" s="24">
        <f t="shared" si="1"/>
        <v>427309.48389387247</v>
      </c>
      <c r="H35" s="25"/>
    </row>
    <row r="36" spans="2:8" x14ac:dyDescent="0.2">
      <c r="B36" s="7">
        <v>35</v>
      </c>
      <c r="C36" s="8">
        <v>7330.5749999999998</v>
      </c>
      <c r="D36" s="9">
        <v>7</v>
      </c>
      <c r="E36" s="8">
        <v>7330.5749999999998</v>
      </c>
      <c r="F36" s="22">
        <f t="shared" si="0"/>
        <v>7988.8979771314389</v>
      </c>
      <c r="G36" s="24">
        <f t="shared" si="1"/>
        <v>433389.14221920125</v>
      </c>
      <c r="H36" s="25"/>
    </row>
    <row r="37" spans="2:8" x14ac:dyDescent="0.2">
      <c r="B37" s="7">
        <v>36</v>
      </c>
      <c r="C37" s="8">
        <v>9857.0499999999993</v>
      </c>
      <c r="D37" s="9">
        <v>8</v>
      </c>
      <c r="E37" s="8">
        <v>9857.0499999999993</v>
      </c>
      <c r="F37" s="22">
        <f t="shared" si="0"/>
        <v>8515.6251879173196</v>
      </c>
      <c r="G37" s="24">
        <f t="shared" si="1"/>
        <v>1799420.5264710523</v>
      </c>
      <c r="H37" s="25"/>
    </row>
    <row r="38" spans="2:8" x14ac:dyDescent="0.2">
      <c r="B38" s="7">
        <v>37</v>
      </c>
      <c r="C38" s="8">
        <v>6788.4249999999993</v>
      </c>
      <c r="D38" s="9">
        <v>5</v>
      </c>
      <c r="E38" s="8">
        <v>6788.4249999999993</v>
      </c>
      <c r="F38" s="22">
        <f t="shared" si="0"/>
        <v>6935.4435555596774</v>
      </c>
      <c r="G38" s="24">
        <f t="shared" si="1"/>
        <v>21614.455678854167</v>
      </c>
      <c r="H38" s="25"/>
    </row>
    <row r="39" spans="2:8" x14ac:dyDescent="0.2">
      <c r="B39" s="7">
        <v>38</v>
      </c>
      <c r="C39" s="8">
        <v>4629.0999999999995</v>
      </c>
      <c r="D39" s="9">
        <v>2</v>
      </c>
      <c r="E39" s="8">
        <v>4629.0999999999995</v>
      </c>
      <c r="F39" s="22">
        <f t="shared" si="0"/>
        <v>5355.2619232020352</v>
      </c>
      <c r="G39" s="24">
        <f t="shared" si="1"/>
        <v>527311.13870847924</v>
      </c>
      <c r="H39" s="25"/>
    </row>
    <row r="40" spans="2:8" x14ac:dyDescent="0.2">
      <c r="B40" s="7">
        <v>39</v>
      </c>
      <c r="C40" s="8">
        <v>6969.9</v>
      </c>
      <c r="D40" s="9">
        <v>5</v>
      </c>
      <c r="E40" s="8">
        <v>6969.9</v>
      </c>
      <c r="F40" s="22">
        <f t="shared" si="0"/>
        <v>6935.4435555596774</v>
      </c>
      <c r="G40" s="24">
        <f t="shared" si="1"/>
        <v>1187.2465634690127</v>
      </c>
      <c r="H40" s="25"/>
    </row>
    <row r="41" spans="2:8" x14ac:dyDescent="0.2">
      <c r="B41" s="7">
        <v>40</v>
      </c>
      <c r="C41" s="8">
        <v>8082.2</v>
      </c>
      <c r="D41" s="9">
        <v>4</v>
      </c>
      <c r="E41" s="8">
        <v>8082.2</v>
      </c>
      <c r="F41" s="22">
        <f t="shared" si="0"/>
        <v>6408.7163447737967</v>
      </c>
      <c r="G41" s="24">
        <f t="shared" si="1"/>
        <v>2800547.5443092538</v>
      </c>
      <c r="H41" s="25"/>
    </row>
    <row r="42" spans="2:8" x14ac:dyDescent="0.2">
      <c r="B42" s="7">
        <v>41</v>
      </c>
      <c r="C42" s="8">
        <v>6206.9</v>
      </c>
      <c r="D42" s="9">
        <v>4</v>
      </c>
      <c r="E42" s="8">
        <v>6206.9</v>
      </c>
      <c r="F42" s="22">
        <f t="shared" si="0"/>
        <v>6408.7163447737967</v>
      </c>
      <c r="G42" s="24">
        <f t="shared" si="1"/>
        <v>40729.837017856109</v>
      </c>
      <c r="H42" s="25"/>
    </row>
    <row r="43" spans="2:8" x14ac:dyDescent="0.2">
      <c r="B43" s="7">
        <v>42</v>
      </c>
      <c r="C43" s="8">
        <v>5499.375</v>
      </c>
      <c r="D43" s="9">
        <v>5</v>
      </c>
      <c r="E43" s="8">
        <v>5499.375</v>
      </c>
      <c r="F43" s="22">
        <f t="shared" si="0"/>
        <v>6935.4435555596774</v>
      </c>
      <c r="G43" s="24">
        <f t="shared" si="1"/>
        <v>2062292.8962672583</v>
      </c>
      <c r="H43" s="25"/>
    </row>
    <row r="44" spans="2:8" x14ac:dyDescent="0.2">
      <c r="B44" s="7">
        <v>43</v>
      </c>
      <c r="C44" s="8">
        <v>8521.625</v>
      </c>
      <c r="D44" s="9">
        <v>8</v>
      </c>
      <c r="E44" s="8">
        <v>8521.625</v>
      </c>
      <c r="F44" s="22">
        <f t="shared" si="0"/>
        <v>8515.6251879173196</v>
      </c>
      <c r="G44" s="24">
        <f t="shared" si="1"/>
        <v>35.997745027477293</v>
      </c>
      <c r="H44" s="25"/>
    </row>
    <row r="45" spans="2:8" x14ac:dyDescent="0.2">
      <c r="B45" s="7">
        <v>44</v>
      </c>
      <c r="C45" s="8">
        <v>5170.8999999999996</v>
      </c>
      <c r="D45" s="9">
        <v>1</v>
      </c>
      <c r="E45" s="8">
        <v>5170.8999999999996</v>
      </c>
      <c r="F45" s="22">
        <f t="shared" si="0"/>
        <v>4828.5347124161544</v>
      </c>
      <c r="G45" s="24">
        <f t="shared" si="1"/>
        <v>117213.99014236903</v>
      </c>
      <c r="H45" s="25"/>
    </row>
    <row r="46" spans="2:8" x14ac:dyDescent="0.2">
      <c r="B46" s="7">
        <v>45</v>
      </c>
      <c r="C46" s="8">
        <v>6235.4249999999993</v>
      </c>
      <c r="D46" s="9">
        <v>4</v>
      </c>
      <c r="E46" s="8">
        <v>6235.4249999999993</v>
      </c>
      <c r="F46" s="22">
        <f t="shared" si="0"/>
        <v>6408.7163447737967</v>
      </c>
      <c r="G46" s="24">
        <f t="shared" si="1"/>
        <v>30029.890173511118</v>
      </c>
      <c r="H46" s="25"/>
    </row>
    <row r="47" spans="2:8" x14ac:dyDescent="0.2">
      <c r="B47" s="7">
        <v>46</v>
      </c>
      <c r="C47" s="8">
        <v>11460.224999999999</v>
      </c>
      <c r="D47" s="9">
        <v>12</v>
      </c>
      <c r="E47" s="8">
        <v>11460.224999999999</v>
      </c>
      <c r="F47" s="22">
        <f t="shared" si="0"/>
        <v>10622.534031060843</v>
      </c>
      <c r="G47" s="24">
        <f t="shared" si="1"/>
        <v>701726.15944222186</v>
      </c>
      <c r="H47" s="25"/>
    </row>
  </sheetData>
  <mergeCells count="5">
    <mergeCell ref="L17:P18"/>
    <mergeCell ref="L20:P22"/>
    <mergeCell ref="L3:O4"/>
    <mergeCell ref="L6:M8"/>
    <mergeCell ref="L10:M1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7"/>
  <sheetViews>
    <sheetView topLeftCell="A6" zoomScale="90" zoomScaleNormal="90" workbookViewId="0">
      <selection activeCell="I32" sqref="I32"/>
    </sheetView>
  </sheetViews>
  <sheetFormatPr defaultColWidth="8.85546875" defaultRowHeight="15" x14ac:dyDescent="0.2"/>
  <cols>
    <col min="1" max="1" width="4.7109375" customWidth="1"/>
    <col min="2" max="2" width="14.7109375" style="1" customWidth="1"/>
    <col min="3" max="3" width="13.85546875" style="5" bestFit="1" customWidth="1"/>
    <col min="4" max="5" width="17" style="5" bestFit="1" customWidth="1"/>
    <col min="6" max="6" width="17" style="5" customWidth="1"/>
    <col min="7" max="8" width="19.28515625" customWidth="1"/>
    <col min="9" max="9" width="28.140625" bestFit="1" customWidth="1"/>
    <col min="10" max="12" width="13.28515625" bestFit="1" customWidth="1"/>
    <col min="13" max="13" width="16.5703125" customWidth="1"/>
    <col min="14" max="14" width="17" bestFit="1" customWidth="1"/>
    <col min="15" max="15" width="13.28515625" bestFit="1" customWidth="1"/>
  </cols>
  <sheetData>
    <row r="1" spans="2:14" ht="56.1" customHeight="1" x14ac:dyDescent="0.2">
      <c r="B1" s="2" t="s">
        <v>3</v>
      </c>
      <c r="C1" s="2" t="s">
        <v>0</v>
      </c>
      <c r="D1" s="2" t="s">
        <v>2</v>
      </c>
      <c r="E1" s="2" t="s">
        <v>1</v>
      </c>
      <c r="F1" s="53" t="s">
        <v>37</v>
      </c>
      <c r="G1" s="2" t="str">
        <f>C1</f>
        <v>Salario</v>
      </c>
      <c r="H1" s="2"/>
    </row>
    <row r="2" spans="2:14" x14ac:dyDescent="0.2">
      <c r="B2" s="1">
        <v>1</v>
      </c>
      <c r="C2" s="3">
        <v>5517.4</v>
      </c>
      <c r="D2" s="4">
        <v>3</v>
      </c>
      <c r="E2" s="4">
        <v>3</v>
      </c>
      <c r="F2" s="54">
        <f ca="1">RAND()</f>
        <v>0.79577693261713944</v>
      </c>
      <c r="G2">
        <f t="shared" ref="G2:G47" si="0">C2</f>
        <v>5517.4</v>
      </c>
    </row>
    <row r="3" spans="2:14" x14ac:dyDescent="0.2">
      <c r="B3" s="1">
        <v>2</v>
      </c>
      <c r="C3" s="3">
        <v>6399.9249999999993</v>
      </c>
      <c r="D3" s="4">
        <v>4</v>
      </c>
      <c r="E3" s="4">
        <v>6</v>
      </c>
      <c r="F3" s="54">
        <f t="shared" ref="F3:F47" ca="1" si="1">RAND()</f>
        <v>0.3813835991996033</v>
      </c>
      <c r="G3">
        <f t="shared" si="0"/>
        <v>6399.9249999999993</v>
      </c>
      <c r="I3" t="s">
        <v>15</v>
      </c>
    </row>
    <row r="4" spans="2:14" ht="15.75" thickBot="1" x14ac:dyDescent="0.25">
      <c r="B4" s="1">
        <v>3</v>
      </c>
      <c r="C4" s="3">
        <v>6206.7249999999995</v>
      </c>
      <c r="D4" s="4">
        <v>6</v>
      </c>
      <c r="E4" s="4">
        <v>3</v>
      </c>
      <c r="F4" s="54">
        <f t="shared" ca="1" si="1"/>
        <v>0.23260858866611833</v>
      </c>
      <c r="G4">
        <f t="shared" si="0"/>
        <v>6206.7249999999995</v>
      </c>
    </row>
    <row r="5" spans="2:14" x14ac:dyDescent="0.2">
      <c r="B5" s="1">
        <v>4</v>
      </c>
      <c r="C5" s="3">
        <v>6060.5999999999995</v>
      </c>
      <c r="D5" s="4">
        <v>4</v>
      </c>
      <c r="E5" s="4">
        <v>5</v>
      </c>
      <c r="F5" s="54">
        <f t="shared" ca="1" si="1"/>
        <v>0.33334328921588097</v>
      </c>
      <c r="G5">
        <f t="shared" si="0"/>
        <v>6060.5999999999995</v>
      </c>
      <c r="I5" s="29" t="s">
        <v>16</v>
      </c>
      <c r="J5" s="29"/>
    </row>
    <row r="6" spans="2:14" x14ac:dyDescent="0.2">
      <c r="B6" s="1">
        <v>5</v>
      </c>
      <c r="C6" s="3">
        <v>6122.7249999999995</v>
      </c>
      <c r="D6" s="4">
        <v>2</v>
      </c>
      <c r="E6" s="4">
        <v>9</v>
      </c>
      <c r="F6" s="54">
        <f t="shared" ca="1" si="1"/>
        <v>0.71769634974143048</v>
      </c>
      <c r="G6">
        <f t="shared" si="0"/>
        <v>6122.7249999999995</v>
      </c>
      <c r="I6" s="26" t="s">
        <v>17</v>
      </c>
      <c r="J6" s="26">
        <v>0.86019004425127032</v>
      </c>
    </row>
    <row r="7" spans="2:14" x14ac:dyDescent="0.2">
      <c r="B7" s="1">
        <v>6</v>
      </c>
      <c r="C7" s="3">
        <v>6955.0249999999996</v>
      </c>
      <c r="D7" s="4">
        <v>5</v>
      </c>
      <c r="E7" s="4">
        <v>9</v>
      </c>
      <c r="F7" s="54">
        <f t="shared" ca="1" si="1"/>
        <v>0.73400729011075005</v>
      </c>
      <c r="G7">
        <f t="shared" si="0"/>
        <v>6955.0249999999996</v>
      </c>
      <c r="I7" s="26" t="s">
        <v>18</v>
      </c>
      <c r="J7" s="26">
        <v>0.73992691222900231</v>
      </c>
    </row>
    <row r="8" spans="2:14" x14ac:dyDescent="0.2">
      <c r="B8" s="1">
        <v>7</v>
      </c>
      <c r="C8" s="3">
        <v>7642.95</v>
      </c>
      <c r="D8" s="4">
        <v>4</v>
      </c>
      <c r="E8" s="4">
        <v>6</v>
      </c>
      <c r="F8" s="54">
        <f t="shared" ca="1" si="1"/>
        <v>0.56807116526433254</v>
      </c>
      <c r="G8">
        <f t="shared" si="0"/>
        <v>7642.95</v>
      </c>
      <c r="I8" s="30" t="s">
        <v>19</v>
      </c>
      <c r="J8" s="30">
        <v>0.72783048954197926</v>
      </c>
    </row>
    <row r="9" spans="2:14" x14ac:dyDescent="0.2">
      <c r="B9" s="1">
        <v>8</v>
      </c>
      <c r="C9" s="3">
        <v>6210.2249999999995</v>
      </c>
      <c r="D9" s="4">
        <v>2</v>
      </c>
      <c r="E9" s="4">
        <v>8</v>
      </c>
      <c r="F9" s="54">
        <f t="shared" ca="1" si="1"/>
        <v>0.17053383624736795</v>
      </c>
      <c r="G9">
        <f t="shared" si="0"/>
        <v>6210.2249999999995</v>
      </c>
      <c r="I9" s="26" t="s">
        <v>20</v>
      </c>
      <c r="J9" s="26">
        <v>1004.2009172478357</v>
      </c>
    </row>
    <row r="10" spans="2:14" ht="15.75" thickBot="1" x14ac:dyDescent="0.25">
      <c r="B10" s="1">
        <v>9</v>
      </c>
      <c r="C10" s="3">
        <v>5761</v>
      </c>
      <c r="D10" s="4">
        <v>9</v>
      </c>
      <c r="E10" s="4">
        <v>15</v>
      </c>
      <c r="F10" s="54">
        <f t="shared" ca="1" si="1"/>
        <v>3.621868270075923E-2</v>
      </c>
      <c r="G10">
        <f t="shared" si="0"/>
        <v>5761</v>
      </c>
      <c r="I10" s="27" t="s">
        <v>21</v>
      </c>
      <c r="J10" s="27">
        <v>46</v>
      </c>
    </row>
    <row r="11" spans="2:14" x14ac:dyDescent="0.2">
      <c r="B11" s="1">
        <v>10</v>
      </c>
      <c r="C11" s="3">
        <v>8086.9249999999993</v>
      </c>
      <c r="D11" s="4">
        <v>6</v>
      </c>
      <c r="E11" s="4">
        <v>14</v>
      </c>
      <c r="F11" s="54">
        <f t="shared" ca="1" si="1"/>
        <v>0.22855248938616135</v>
      </c>
      <c r="G11">
        <f t="shared" si="0"/>
        <v>8086.9249999999993</v>
      </c>
    </row>
    <row r="12" spans="2:14" ht="15.75" thickBot="1" x14ac:dyDescent="0.25">
      <c r="B12" s="1">
        <v>11</v>
      </c>
      <c r="C12" s="3">
        <v>6375.4249999999993</v>
      </c>
      <c r="D12" s="4">
        <v>4</v>
      </c>
      <c r="E12" s="4">
        <v>9</v>
      </c>
      <c r="F12" s="54">
        <f t="shared" ca="1" si="1"/>
        <v>0.89808019494177904</v>
      </c>
      <c r="G12">
        <f t="shared" si="0"/>
        <v>6375.4249999999993</v>
      </c>
      <c r="I12" t="s">
        <v>22</v>
      </c>
    </row>
    <row r="13" spans="2:14" x14ac:dyDescent="0.2">
      <c r="B13" s="1">
        <v>12</v>
      </c>
      <c r="C13" s="3">
        <v>9568.8249999999989</v>
      </c>
      <c r="D13" s="4">
        <v>6</v>
      </c>
      <c r="E13" s="4">
        <v>20</v>
      </c>
      <c r="F13" s="54">
        <f t="shared" ca="1" si="1"/>
        <v>0.50323165044821705</v>
      </c>
      <c r="G13">
        <f t="shared" si="0"/>
        <v>9568.8249999999989</v>
      </c>
      <c r="I13" s="28"/>
      <c r="J13" s="28" t="s">
        <v>27</v>
      </c>
      <c r="K13" s="32" t="s">
        <v>28</v>
      </c>
      <c r="L13" s="28" t="s">
        <v>29</v>
      </c>
      <c r="M13" s="28" t="s">
        <v>30</v>
      </c>
      <c r="N13" s="28" t="s">
        <v>31</v>
      </c>
    </row>
    <row r="14" spans="2:14" x14ac:dyDescent="0.2">
      <c r="B14" s="1">
        <v>13</v>
      </c>
      <c r="C14" s="3">
        <v>9315.9499999999989</v>
      </c>
      <c r="D14" s="4">
        <v>6</v>
      </c>
      <c r="E14" s="4">
        <v>25</v>
      </c>
      <c r="F14" s="54">
        <f t="shared" ca="1" si="1"/>
        <v>0.69266516013387325</v>
      </c>
      <c r="G14">
        <f t="shared" si="0"/>
        <v>9315.9499999999989</v>
      </c>
      <c r="I14" s="26" t="s">
        <v>23</v>
      </c>
      <c r="J14" s="26">
        <v>2</v>
      </c>
      <c r="K14" s="26">
        <v>123368161.48088348</v>
      </c>
      <c r="L14" s="26">
        <v>61684080.74044174</v>
      </c>
      <c r="M14" s="26">
        <v>61.169068853950023</v>
      </c>
      <c r="N14" s="26">
        <v>2.6579781100788188E-13</v>
      </c>
    </row>
    <row r="15" spans="2:14" x14ac:dyDescent="0.2">
      <c r="B15" s="1">
        <v>14</v>
      </c>
      <c r="C15" s="3">
        <v>6822.375</v>
      </c>
      <c r="D15" s="4">
        <v>9</v>
      </c>
      <c r="E15" s="4">
        <v>18</v>
      </c>
      <c r="F15" s="54">
        <f t="shared" ca="1" si="1"/>
        <v>0.83442662159875591</v>
      </c>
      <c r="G15">
        <f t="shared" si="0"/>
        <v>6822.375</v>
      </c>
      <c r="I15" s="26" t="s">
        <v>24</v>
      </c>
      <c r="J15" s="26">
        <v>43</v>
      </c>
      <c r="K15" s="30">
        <v>43362037.73465997</v>
      </c>
      <c r="L15" s="26">
        <v>1008419.4822013946</v>
      </c>
      <c r="M15" s="26"/>
      <c r="N15" s="26"/>
    </row>
    <row r="16" spans="2:14" ht="15.75" thickBot="1" x14ac:dyDescent="0.25">
      <c r="B16" s="1">
        <v>15</v>
      </c>
      <c r="C16" s="3">
        <v>6570.9</v>
      </c>
      <c r="D16" s="4">
        <v>4</v>
      </c>
      <c r="E16" s="4">
        <v>19</v>
      </c>
      <c r="F16" s="54">
        <f t="shared" ca="1" si="1"/>
        <v>0.82609951657427738</v>
      </c>
      <c r="G16">
        <f t="shared" si="0"/>
        <v>6570.9</v>
      </c>
      <c r="I16" s="27" t="s">
        <v>25</v>
      </c>
      <c r="J16" s="27">
        <v>45</v>
      </c>
      <c r="K16" s="27">
        <v>166730199.21554345</v>
      </c>
      <c r="L16" s="27"/>
      <c r="M16" s="27"/>
      <c r="N16" s="27"/>
    </row>
    <row r="17" spans="2:15" ht="15.75" thickBot="1" x14ac:dyDescent="0.25">
      <c r="B17" s="1">
        <v>16</v>
      </c>
      <c r="C17" s="3">
        <v>11974.375</v>
      </c>
      <c r="D17" s="4">
        <v>12</v>
      </c>
      <c r="E17" s="4">
        <v>25</v>
      </c>
      <c r="F17" s="54">
        <f t="shared" ca="1" si="1"/>
        <v>0.94231679007829161</v>
      </c>
      <c r="G17">
        <f t="shared" si="0"/>
        <v>11974.375</v>
      </c>
    </row>
    <row r="18" spans="2:15" x14ac:dyDescent="0.2">
      <c r="B18" s="1">
        <v>17</v>
      </c>
      <c r="C18" s="3">
        <v>4651.1499999999996</v>
      </c>
      <c r="D18" s="4">
        <v>2</v>
      </c>
      <c r="E18" s="4">
        <v>0</v>
      </c>
      <c r="F18" s="54">
        <f t="shared" ca="1" si="1"/>
        <v>2.9323135795956801E-2</v>
      </c>
      <c r="G18">
        <f t="shared" si="0"/>
        <v>4651.1499999999996</v>
      </c>
      <c r="I18" s="28"/>
      <c r="J18" s="32" t="s">
        <v>32</v>
      </c>
      <c r="K18" s="28" t="s">
        <v>20</v>
      </c>
      <c r="L18" s="28" t="s">
        <v>33</v>
      </c>
      <c r="M18" s="32" t="s">
        <v>34</v>
      </c>
      <c r="N18" s="28" t="s">
        <v>35</v>
      </c>
      <c r="O18" s="28" t="s">
        <v>36</v>
      </c>
    </row>
    <row r="19" spans="2:15" x14ac:dyDescent="0.2">
      <c r="B19" s="1">
        <v>18</v>
      </c>
      <c r="C19" s="3">
        <v>8318.7999999999993</v>
      </c>
      <c r="D19" s="4">
        <v>6</v>
      </c>
      <c r="E19" s="4">
        <v>15</v>
      </c>
      <c r="F19" s="54">
        <f t="shared" ca="1" si="1"/>
        <v>0.94209350877672715</v>
      </c>
      <c r="G19">
        <f t="shared" si="0"/>
        <v>8318.7999999999993</v>
      </c>
      <c r="I19" s="26" t="s">
        <v>26</v>
      </c>
      <c r="J19" s="30">
        <v>4056.0577051501496</v>
      </c>
      <c r="K19" s="26">
        <v>309.70303736034862</v>
      </c>
      <c r="L19" s="26">
        <v>13.096602925565779</v>
      </c>
      <c r="M19" s="33">
        <v>1.3238522878422317E-16</v>
      </c>
      <c r="N19" s="50">
        <v>3431.4820056283706</v>
      </c>
      <c r="O19" s="50">
        <v>4680.6334046719285</v>
      </c>
    </row>
    <row r="20" spans="2:15" x14ac:dyDescent="0.2">
      <c r="B20" s="1">
        <v>19</v>
      </c>
      <c r="C20" s="3">
        <v>4331.0749999999998</v>
      </c>
      <c r="D20" s="4">
        <v>0</v>
      </c>
      <c r="E20" s="4">
        <v>6</v>
      </c>
      <c r="F20" s="54">
        <f t="shared" ca="1" si="1"/>
        <v>0.36639146279336476</v>
      </c>
      <c r="G20">
        <f t="shared" si="0"/>
        <v>4331.0749999999998</v>
      </c>
      <c r="I20" s="26" t="s">
        <v>2</v>
      </c>
      <c r="J20" s="30">
        <v>335.38553376596462</v>
      </c>
      <c r="K20" s="26">
        <v>66.371716342596258</v>
      </c>
      <c r="L20" s="26">
        <v>5.0531393829681601</v>
      </c>
      <c r="M20" s="33">
        <v>8.5040814593113035E-6</v>
      </c>
      <c r="N20" s="51">
        <v>201.53421116848881</v>
      </c>
      <c r="O20" s="51">
        <v>469.23685636344044</v>
      </c>
    </row>
    <row r="21" spans="2:15" ht="15.75" thickBot="1" x14ac:dyDescent="0.25">
      <c r="B21" s="1">
        <v>20</v>
      </c>
      <c r="C21" s="3">
        <v>5072.375</v>
      </c>
      <c r="D21" s="4">
        <v>4</v>
      </c>
      <c r="E21" s="4">
        <v>0</v>
      </c>
      <c r="F21" s="54">
        <f t="shared" ca="1" si="1"/>
        <v>4.0767464085056382E-4</v>
      </c>
      <c r="G21">
        <f t="shared" si="0"/>
        <v>5072.375</v>
      </c>
      <c r="I21" s="27" t="s">
        <v>1</v>
      </c>
      <c r="J21" s="31">
        <v>117.65687620131234</v>
      </c>
      <c r="K21" s="27">
        <v>24.792683601823384</v>
      </c>
      <c r="L21" s="27">
        <v>4.7456289158088252</v>
      </c>
      <c r="M21" s="34">
        <v>2.3180084863078843E-5</v>
      </c>
      <c r="N21" s="52">
        <v>67.657664583591512</v>
      </c>
      <c r="O21" s="52">
        <v>167.65608781903319</v>
      </c>
    </row>
    <row r="22" spans="2:15" x14ac:dyDescent="0.2">
      <c r="B22" s="1">
        <v>21</v>
      </c>
      <c r="C22" s="3">
        <v>6389.5999999999995</v>
      </c>
      <c r="D22" s="4">
        <v>4</v>
      </c>
      <c r="E22" s="4">
        <v>6</v>
      </c>
      <c r="F22" s="54">
        <f t="shared" ca="1" si="1"/>
        <v>0.24139472408931484</v>
      </c>
      <c r="G22">
        <f t="shared" si="0"/>
        <v>6389.5999999999995</v>
      </c>
    </row>
    <row r="23" spans="2:15" x14ac:dyDescent="0.2">
      <c r="B23" s="1">
        <v>22</v>
      </c>
      <c r="C23" s="3">
        <v>9047.15</v>
      </c>
      <c r="D23" s="4">
        <v>6</v>
      </c>
      <c r="E23" s="4">
        <v>18</v>
      </c>
      <c r="F23" s="54">
        <f t="shared" ca="1" si="1"/>
        <v>0.98035604570551327</v>
      </c>
      <c r="G23">
        <f t="shared" si="0"/>
        <v>9047.15</v>
      </c>
    </row>
    <row r="24" spans="2:15" x14ac:dyDescent="0.2">
      <c r="B24" s="1">
        <v>23</v>
      </c>
      <c r="C24" s="3">
        <v>6385.2249999999995</v>
      </c>
      <c r="D24" s="4">
        <v>2</v>
      </c>
      <c r="E24" s="4">
        <v>6</v>
      </c>
      <c r="F24" s="54">
        <f t="shared" ca="1" si="1"/>
        <v>0.90595607922791177</v>
      </c>
      <c r="G24">
        <f t="shared" si="0"/>
        <v>6385.2249999999995</v>
      </c>
    </row>
    <row r="25" spans="2:15" x14ac:dyDescent="0.2">
      <c r="B25" s="1">
        <v>24</v>
      </c>
      <c r="C25" s="3">
        <v>12118.05</v>
      </c>
      <c r="D25" s="4">
        <v>10</v>
      </c>
      <c r="E25" s="4">
        <v>22</v>
      </c>
      <c r="F25" s="54">
        <f t="shared" ca="1" si="1"/>
        <v>0.85858408249287699</v>
      </c>
      <c r="G25">
        <f t="shared" si="0"/>
        <v>12118.05</v>
      </c>
      <c r="I25">
        <f ca="1">CORREL(F2:F47,G2:G47)</f>
        <v>0.39865576231902017</v>
      </c>
    </row>
    <row r="26" spans="2:15" x14ac:dyDescent="0.2">
      <c r="B26" s="1">
        <v>25</v>
      </c>
      <c r="C26" s="3">
        <v>9607.3249999999989</v>
      </c>
      <c r="D26" s="4">
        <v>8</v>
      </c>
      <c r="E26" s="4">
        <v>12</v>
      </c>
      <c r="F26" s="54">
        <f t="shared" ca="1" si="1"/>
        <v>0.70358630938700994</v>
      </c>
      <c r="G26">
        <f t="shared" si="0"/>
        <v>9607.3249999999989</v>
      </c>
    </row>
    <row r="27" spans="2:15" x14ac:dyDescent="0.2">
      <c r="B27" s="1">
        <v>26</v>
      </c>
      <c r="C27" s="3">
        <v>4645.8999999999996</v>
      </c>
      <c r="D27" s="4">
        <v>0</v>
      </c>
      <c r="E27" s="4">
        <v>5</v>
      </c>
      <c r="F27" s="54">
        <f t="shared" ca="1" si="1"/>
        <v>0.17314815331628164</v>
      </c>
      <c r="G27">
        <f t="shared" si="0"/>
        <v>4645.8999999999996</v>
      </c>
    </row>
    <row r="28" spans="2:15" x14ac:dyDescent="0.2">
      <c r="B28" s="1">
        <v>27</v>
      </c>
      <c r="C28" s="3">
        <v>5736.8499999999995</v>
      </c>
      <c r="D28" s="4">
        <v>7</v>
      </c>
      <c r="E28" s="4">
        <v>0</v>
      </c>
      <c r="F28" s="54">
        <f t="shared" ca="1" si="1"/>
        <v>0.67342325083068821</v>
      </c>
      <c r="G28">
        <f t="shared" si="0"/>
        <v>5736.8499999999995</v>
      </c>
    </row>
    <row r="29" spans="2:15" x14ac:dyDescent="0.2">
      <c r="B29" s="1">
        <v>28</v>
      </c>
      <c r="C29" s="3">
        <v>6401.15</v>
      </c>
      <c r="D29" s="4">
        <v>8</v>
      </c>
      <c r="E29" s="4">
        <v>4</v>
      </c>
      <c r="F29" s="54">
        <f t="shared" ca="1" si="1"/>
        <v>0.31365952507517159</v>
      </c>
      <c r="G29">
        <f t="shared" si="0"/>
        <v>6401.15</v>
      </c>
    </row>
    <row r="30" spans="2:15" x14ac:dyDescent="0.2">
      <c r="B30" s="1">
        <v>29</v>
      </c>
      <c r="C30" s="3">
        <v>4139.45</v>
      </c>
      <c r="D30" s="4">
        <v>0</v>
      </c>
      <c r="E30" s="4">
        <v>0</v>
      </c>
      <c r="F30" s="54">
        <f t="shared" ca="1" si="1"/>
        <v>0.98279915352300107</v>
      </c>
      <c r="G30">
        <f t="shared" si="0"/>
        <v>4139.45</v>
      </c>
    </row>
    <row r="31" spans="2:15" x14ac:dyDescent="0.2">
      <c r="B31" s="1">
        <v>30</v>
      </c>
      <c r="C31" s="3">
        <v>6102.0749999999998</v>
      </c>
      <c r="D31" s="4">
        <v>4</v>
      </c>
      <c r="E31" s="4">
        <v>7</v>
      </c>
      <c r="F31" s="54">
        <f t="shared" ca="1" si="1"/>
        <v>2.8341792064124793E-2</v>
      </c>
      <c r="G31">
        <f t="shared" si="0"/>
        <v>6102.0749999999998</v>
      </c>
    </row>
    <row r="32" spans="2:15" x14ac:dyDescent="0.2">
      <c r="B32" s="1">
        <v>31</v>
      </c>
      <c r="C32" s="3">
        <v>7219.6249999999991</v>
      </c>
      <c r="D32" s="4">
        <v>6</v>
      </c>
      <c r="E32" s="4">
        <v>9</v>
      </c>
      <c r="F32" s="54">
        <f t="shared" ca="1" si="1"/>
        <v>0.65563998134370038</v>
      </c>
      <c r="G32">
        <f t="shared" si="0"/>
        <v>7219.6249999999991</v>
      </c>
    </row>
    <row r="33" spans="2:7" x14ac:dyDescent="0.2">
      <c r="B33" s="1">
        <v>32</v>
      </c>
      <c r="C33" s="3">
        <v>5990.4249999999993</v>
      </c>
      <c r="D33" s="4">
        <v>6</v>
      </c>
      <c r="E33" s="4">
        <v>6</v>
      </c>
      <c r="F33" s="54">
        <f t="shared" ca="1" si="1"/>
        <v>0.11420711419422136</v>
      </c>
      <c r="G33">
        <f t="shared" si="0"/>
        <v>5990.4249999999993</v>
      </c>
    </row>
    <row r="34" spans="2:7" x14ac:dyDescent="0.2">
      <c r="B34" s="1">
        <v>33</v>
      </c>
      <c r="C34" s="3">
        <v>6882.9249999999993</v>
      </c>
      <c r="D34" s="4">
        <v>6</v>
      </c>
      <c r="E34" s="4">
        <v>9</v>
      </c>
      <c r="F34" s="54">
        <f t="shared" ca="1" si="1"/>
        <v>5.4194792071502018E-2</v>
      </c>
      <c r="G34">
        <f t="shared" si="0"/>
        <v>6882.9249999999993</v>
      </c>
    </row>
    <row r="35" spans="2:7" x14ac:dyDescent="0.2">
      <c r="B35" s="1">
        <v>34</v>
      </c>
      <c r="C35" s="3">
        <v>5228.2999999999993</v>
      </c>
      <c r="D35" s="4">
        <v>3</v>
      </c>
      <c r="E35" s="4">
        <v>2</v>
      </c>
      <c r="F35" s="54">
        <f t="shared" ca="1" si="1"/>
        <v>0.3938890604398948</v>
      </c>
      <c r="G35">
        <f t="shared" si="0"/>
        <v>5228.2999999999993</v>
      </c>
    </row>
    <row r="36" spans="2:7" x14ac:dyDescent="0.2">
      <c r="B36" s="1">
        <v>35</v>
      </c>
      <c r="C36" s="3">
        <v>7330.5749999999998</v>
      </c>
      <c r="D36" s="4">
        <v>7</v>
      </c>
      <c r="E36" s="4">
        <v>22</v>
      </c>
      <c r="F36" s="54">
        <f t="shared" ca="1" si="1"/>
        <v>0.49704711893828091</v>
      </c>
      <c r="G36">
        <f t="shared" si="0"/>
        <v>7330.5749999999998</v>
      </c>
    </row>
    <row r="37" spans="2:7" x14ac:dyDescent="0.2">
      <c r="B37" s="1">
        <v>36</v>
      </c>
      <c r="C37" s="3">
        <v>9857.0499999999993</v>
      </c>
      <c r="D37" s="4">
        <v>8</v>
      </c>
      <c r="E37" s="4">
        <v>12</v>
      </c>
      <c r="F37" s="54">
        <f t="shared" ca="1" si="1"/>
        <v>0.17140289089358707</v>
      </c>
      <c r="G37">
        <f t="shared" si="0"/>
        <v>9857.0499999999993</v>
      </c>
    </row>
    <row r="38" spans="2:7" x14ac:dyDescent="0.2">
      <c r="B38" s="1">
        <v>37</v>
      </c>
      <c r="C38" s="3">
        <v>6788.4249999999993</v>
      </c>
      <c r="D38" s="4">
        <v>5</v>
      </c>
      <c r="E38" s="4">
        <v>21</v>
      </c>
      <c r="F38" s="54">
        <f t="shared" ca="1" si="1"/>
        <v>8.376757533535395E-3</v>
      </c>
      <c r="G38">
        <f t="shared" si="0"/>
        <v>6788.4249999999993</v>
      </c>
    </row>
    <row r="39" spans="2:7" x14ac:dyDescent="0.2">
      <c r="B39" s="1">
        <v>38</v>
      </c>
      <c r="C39" s="3">
        <v>4629.0999999999995</v>
      </c>
      <c r="D39" s="4">
        <v>2</v>
      </c>
      <c r="E39" s="4">
        <v>1</v>
      </c>
      <c r="F39" s="54">
        <f t="shared" ca="1" si="1"/>
        <v>0.23575488616039242</v>
      </c>
      <c r="G39">
        <f t="shared" si="0"/>
        <v>4629.0999999999995</v>
      </c>
    </row>
    <row r="40" spans="2:7" x14ac:dyDescent="0.2">
      <c r="B40" s="1">
        <v>39</v>
      </c>
      <c r="C40" s="3">
        <v>6969.9</v>
      </c>
      <c r="D40" s="4">
        <v>5</v>
      </c>
      <c r="E40" s="4">
        <v>18</v>
      </c>
      <c r="F40" s="54">
        <f t="shared" ca="1" si="1"/>
        <v>0.98236791077425512</v>
      </c>
      <c r="G40">
        <f t="shared" si="0"/>
        <v>6969.9</v>
      </c>
    </row>
    <row r="41" spans="2:7" x14ac:dyDescent="0.2">
      <c r="B41" s="1">
        <v>40</v>
      </c>
      <c r="C41" s="3">
        <v>8082.2</v>
      </c>
      <c r="D41" s="4">
        <v>4</v>
      </c>
      <c r="E41" s="4">
        <v>20</v>
      </c>
      <c r="F41" s="54">
        <f t="shared" ca="1" si="1"/>
        <v>0.37397694218154298</v>
      </c>
      <c r="G41">
        <f t="shared" si="0"/>
        <v>8082.2</v>
      </c>
    </row>
    <row r="42" spans="2:7" x14ac:dyDescent="0.2">
      <c r="B42" s="1">
        <v>41</v>
      </c>
      <c r="C42" s="3">
        <v>6206.9</v>
      </c>
      <c r="D42" s="4">
        <v>4</v>
      </c>
      <c r="E42" s="4">
        <v>9</v>
      </c>
      <c r="F42" s="54">
        <f t="shared" ca="1" si="1"/>
        <v>0.27157704636992164</v>
      </c>
      <c r="G42">
        <f t="shared" si="0"/>
        <v>6206.9</v>
      </c>
    </row>
    <row r="43" spans="2:7" x14ac:dyDescent="0.2">
      <c r="B43" s="1">
        <v>42</v>
      </c>
      <c r="C43" s="3">
        <v>5499.375</v>
      </c>
      <c r="D43" s="4">
        <v>5</v>
      </c>
      <c r="E43" s="4">
        <v>7</v>
      </c>
      <c r="F43" s="54">
        <f t="shared" ca="1" si="1"/>
        <v>0.18459972913738087</v>
      </c>
      <c r="G43">
        <f t="shared" si="0"/>
        <v>5499.375</v>
      </c>
    </row>
    <row r="44" spans="2:7" x14ac:dyDescent="0.2">
      <c r="B44" s="1">
        <v>43</v>
      </c>
      <c r="C44" s="3">
        <v>8521.625</v>
      </c>
      <c r="D44" s="4">
        <v>8</v>
      </c>
      <c r="E44" s="4">
        <v>6</v>
      </c>
      <c r="F44" s="54">
        <f t="shared" ca="1" si="1"/>
        <v>0.28523173798368495</v>
      </c>
      <c r="G44">
        <f t="shared" si="0"/>
        <v>8521.625</v>
      </c>
    </row>
    <row r="45" spans="2:7" x14ac:dyDescent="0.2">
      <c r="B45" s="1">
        <v>44</v>
      </c>
      <c r="C45" s="3">
        <v>5170.8999999999996</v>
      </c>
      <c r="D45" s="4">
        <v>1</v>
      </c>
      <c r="E45" s="4">
        <v>5</v>
      </c>
      <c r="F45" s="54">
        <f t="shared" ca="1" si="1"/>
        <v>0.17197447569909319</v>
      </c>
      <c r="G45">
        <f t="shared" si="0"/>
        <v>5170.8999999999996</v>
      </c>
    </row>
    <row r="46" spans="2:7" x14ac:dyDescent="0.2">
      <c r="B46" s="1">
        <v>45</v>
      </c>
      <c r="C46" s="3">
        <v>6235.4249999999993</v>
      </c>
      <c r="D46" s="4">
        <v>4</v>
      </c>
      <c r="E46" s="4">
        <v>6</v>
      </c>
      <c r="F46" s="54">
        <f t="shared" ca="1" si="1"/>
        <v>0.99355908878790267</v>
      </c>
      <c r="G46">
        <f t="shared" si="0"/>
        <v>6235.4249999999993</v>
      </c>
    </row>
    <row r="47" spans="2:7" x14ac:dyDescent="0.2">
      <c r="B47" s="1">
        <v>46</v>
      </c>
      <c r="C47" s="3">
        <v>11460.224999999999</v>
      </c>
      <c r="D47" s="4">
        <v>12</v>
      </c>
      <c r="E47" s="4">
        <v>27</v>
      </c>
      <c r="F47" s="54">
        <f t="shared" ca="1" si="1"/>
        <v>0.99971225759116633</v>
      </c>
      <c r="G47">
        <f t="shared" si="0"/>
        <v>11460.224999999999</v>
      </c>
    </row>
  </sheetData>
  <autoFilter ref="B1:E47" xr:uid="{00000000-0001-0000-0200-000000000000}">
    <sortState xmlns:xlrd2="http://schemas.microsoft.com/office/spreadsheetml/2017/richdata2" ref="B2:E47">
      <sortCondition ref="B1:B47"/>
    </sortState>
  </autoFilter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FA8A-3ECE-1945-8146-E07076AB2FBD}">
  <dimension ref="A1:AG55"/>
  <sheetViews>
    <sheetView tabSelected="1" zoomScale="80" zoomScaleNormal="80" workbookViewId="0">
      <selection activeCell="M13" sqref="M13"/>
    </sheetView>
  </sheetViews>
  <sheetFormatPr defaultColWidth="8.85546875" defaultRowHeight="15" x14ac:dyDescent="0.2"/>
  <cols>
    <col min="1" max="1" width="5.7109375" customWidth="1"/>
    <col min="2" max="2" width="14.7109375" style="1" customWidth="1"/>
    <col min="3" max="3" width="16.42578125" style="5" customWidth="1"/>
    <col min="4" max="4" width="15.140625" style="5" customWidth="1"/>
    <col min="5" max="5" width="11.7109375" customWidth="1"/>
    <col min="6" max="6" width="14.5703125" bestFit="1" customWidth="1"/>
    <col min="7" max="7" width="15.140625" style="5" customWidth="1"/>
    <col min="8" max="8" width="14" style="1" customWidth="1"/>
    <col min="9" max="9" width="14.5703125" bestFit="1" customWidth="1"/>
    <col min="10" max="10" width="3.85546875" customWidth="1"/>
    <col min="11" max="11" width="0.28515625" customWidth="1"/>
    <col min="12" max="12" width="30.28515625" customWidth="1"/>
    <col min="13" max="14" width="15.7109375" customWidth="1"/>
    <col min="15" max="15" width="18" customWidth="1"/>
    <col min="16" max="16" width="15.7109375" customWidth="1"/>
  </cols>
  <sheetData>
    <row r="1" spans="1:33" ht="56.1" customHeight="1" x14ac:dyDescent="0.2">
      <c r="A1" s="16"/>
      <c r="B1" s="6" t="s">
        <v>3</v>
      </c>
      <c r="C1" s="6" t="s">
        <v>0</v>
      </c>
      <c r="D1" s="6" t="s">
        <v>2</v>
      </c>
      <c r="E1" s="6" t="s">
        <v>8</v>
      </c>
      <c r="F1" s="6" t="s">
        <v>38</v>
      </c>
      <c r="G1" s="6" t="s">
        <v>9</v>
      </c>
      <c r="H1" s="6" t="s">
        <v>10</v>
      </c>
      <c r="I1" s="16"/>
      <c r="J1" s="16"/>
      <c r="K1" s="16"/>
      <c r="M1" s="6" t="s">
        <v>0</v>
      </c>
      <c r="N1" s="6" t="s">
        <v>2</v>
      </c>
      <c r="O1" s="6" t="s">
        <v>8</v>
      </c>
      <c r="P1" s="6" t="s">
        <v>9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15.75" x14ac:dyDescent="0.2">
      <c r="A2" s="16"/>
      <c r="B2" s="7">
        <v>1</v>
      </c>
      <c r="C2" s="19">
        <v>5517.4</v>
      </c>
      <c r="D2" s="9">
        <v>3</v>
      </c>
      <c r="E2" s="9">
        <v>3</v>
      </c>
      <c r="F2" s="9">
        <f>IF(H2="SIM",1,0)</f>
        <v>0</v>
      </c>
      <c r="G2" s="9">
        <v>11</v>
      </c>
      <c r="H2" s="7" t="s">
        <v>11</v>
      </c>
      <c r="I2" s="16"/>
      <c r="J2" s="16"/>
      <c r="K2" s="16"/>
      <c r="L2" s="6" t="s">
        <v>0</v>
      </c>
      <c r="M2" s="20"/>
      <c r="N2" s="20"/>
      <c r="O2" s="20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31.5" x14ac:dyDescent="0.2">
      <c r="A3" s="16"/>
      <c r="B3" s="7">
        <v>2</v>
      </c>
      <c r="C3" s="19">
        <v>6399.9249999999993</v>
      </c>
      <c r="D3" s="9">
        <v>4</v>
      </c>
      <c r="E3" s="9">
        <v>6</v>
      </c>
      <c r="F3" s="9">
        <f t="shared" ref="F3:F47" si="0">IF(H3="SIM",1,0)</f>
        <v>0</v>
      </c>
      <c r="G3" s="9">
        <v>10</v>
      </c>
      <c r="H3" s="7" t="s">
        <v>11</v>
      </c>
      <c r="I3" s="16"/>
      <c r="J3" s="16"/>
      <c r="K3" s="16"/>
      <c r="L3" s="6" t="s">
        <v>2</v>
      </c>
      <c r="N3" s="20"/>
      <c r="O3" s="20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5.75" x14ac:dyDescent="0.2">
      <c r="A4" s="16"/>
      <c r="B4" s="7">
        <v>3</v>
      </c>
      <c r="C4" s="19">
        <v>6206.7249999999995</v>
      </c>
      <c r="D4" s="9">
        <v>6</v>
      </c>
      <c r="E4" s="9">
        <v>3</v>
      </c>
      <c r="F4" s="9">
        <f t="shared" si="0"/>
        <v>0</v>
      </c>
      <c r="G4" s="9">
        <v>22</v>
      </c>
      <c r="H4" s="7" t="s">
        <v>11</v>
      </c>
      <c r="I4" s="16"/>
      <c r="J4" s="16"/>
      <c r="K4" s="16"/>
      <c r="L4" s="6" t="s">
        <v>8</v>
      </c>
      <c r="M4" s="20"/>
      <c r="N4" s="16"/>
      <c r="O4" s="20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5.75" x14ac:dyDescent="0.2">
      <c r="A5" s="16"/>
      <c r="B5" s="7">
        <v>4</v>
      </c>
      <c r="C5" s="19">
        <v>6060.5999999999995</v>
      </c>
      <c r="D5" s="9">
        <v>4</v>
      </c>
      <c r="E5" s="9">
        <v>5</v>
      </c>
      <c r="F5" s="9">
        <f t="shared" si="0"/>
        <v>0</v>
      </c>
      <c r="G5" s="9">
        <v>14</v>
      </c>
      <c r="H5" s="7" t="s">
        <v>11</v>
      </c>
      <c r="I5" s="16"/>
      <c r="J5" s="16"/>
      <c r="K5" s="16"/>
      <c r="L5" s="6" t="s">
        <v>9</v>
      </c>
      <c r="M5" s="20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x14ac:dyDescent="0.2">
      <c r="A6" s="16"/>
      <c r="B6" s="7">
        <v>5</v>
      </c>
      <c r="C6" s="19">
        <v>6122.7249999999995</v>
      </c>
      <c r="D6" s="9">
        <v>2</v>
      </c>
      <c r="E6" s="9">
        <v>9</v>
      </c>
      <c r="F6" s="9">
        <f t="shared" si="0"/>
        <v>0</v>
      </c>
      <c r="G6" s="9">
        <v>13</v>
      </c>
      <c r="H6" s="7" t="s">
        <v>11</v>
      </c>
      <c r="I6" s="16"/>
      <c r="J6" s="16"/>
      <c r="K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x14ac:dyDescent="0.2">
      <c r="A7" s="16"/>
      <c r="B7" s="7">
        <v>6</v>
      </c>
      <c r="C7" s="19">
        <v>6955.0249999999996</v>
      </c>
      <c r="D7" s="9">
        <v>5</v>
      </c>
      <c r="E7" s="9">
        <v>9</v>
      </c>
      <c r="F7" s="9">
        <f t="shared" si="0"/>
        <v>0</v>
      </c>
      <c r="G7" s="9">
        <v>20</v>
      </c>
      <c r="H7" s="7" t="s">
        <v>11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x14ac:dyDescent="0.2">
      <c r="A8" s="16"/>
      <c r="B8" s="7">
        <v>7</v>
      </c>
      <c r="C8" s="19">
        <v>7642.95</v>
      </c>
      <c r="D8" s="9">
        <v>4</v>
      </c>
      <c r="E8" s="9">
        <v>6</v>
      </c>
      <c r="F8" s="9">
        <f t="shared" si="0"/>
        <v>1</v>
      </c>
      <c r="G8" s="9">
        <v>20</v>
      </c>
      <c r="H8" s="7" t="s">
        <v>12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x14ac:dyDescent="0.2">
      <c r="A9" s="16"/>
      <c r="B9" s="7">
        <v>8</v>
      </c>
      <c r="C9" s="19">
        <v>6210.2249999999995</v>
      </c>
      <c r="D9" s="9">
        <v>2</v>
      </c>
      <c r="E9" s="9">
        <v>8</v>
      </c>
      <c r="F9" s="9">
        <f t="shared" si="0"/>
        <v>0</v>
      </c>
      <c r="G9" s="9">
        <v>8</v>
      </c>
      <c r="H9" s="7" t="s">
        <v>11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x14ac:dyDescent="0.2">
      <c r="A10" s="16"/>
      <c r="B10" s="7">
        <v>9</v>
      </c>
      <c r="C10" s="19">
        <v>5761</v>
      </c>
      <c r="D10" s="9">
        <v>9</v>
      </c>
      <c r="E10" s="9">
        <v>15</v>
      </c>
      <c r="F10" s="9">
        <f t="shared" si="0"/>
        <v>0</v>
      </c>
      <c r="G10" s="9">
        <v>24</v>
      </c>
      <c r="H10" s="7" t="s">
        <v>11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x14ac:dyDescent="0.2">
      <c r="A11" s="16"/>
      <c r="B11" s="7">
        <v>10</v>
      </c>
      <c r="C11" s="19">
        <v>8086.9249999999993</v>
      </c>
      <c r="D11" s="9">
        <v>6</v>
      </c>
      <c r="E11" s="9">
        <v>14</v>
      </c>
      <c r="F11" s="9">
        <f t="shared" si="0"/>
        <v>1</v>
      </c>
      <c r="G11" s="9">
        <v>19</v>
      </c>
      <c r="H11" s="7" t="s">
        <v>12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x14ac:dyDescent="0.2">
      <c r="A12" s="16"/>
      <c r="B12" s="7">
        <v>11</v>
      </c>
      <c r="C12" s="19">
        <v>6375.4249999999993</v>
      </c>
      <c r="D12" s="9">
        <v>4</v>
      </c>
      <c r="E12" s="9">
        <v>9</v>
      </c>
      <c r="F12" s="9">
        <f t="shared" si="0"/>
        <v>0</v>
      </c>
      <c r="G12" s="9">
        <v>9</v>
      </c>
      <c r="H12" s="7" t="s">
        <v>11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2">
      <c r="A13" s="16"/>
      <c r="B13" s="7">
        <v>12</v>
      </c>
      <c r="C13" s="19">
        <v>9568.8249999999989</v>
      </c>
      <c r="D13" s="9">
        <v>6</v>
      </c>
      <c r="E13" s="9">
        <v>20</v>
      </c>
      <c r="F13" s="9">
        <f t="shared" si="0"/>
        <v>1</v>
      </c>
      <c r="G13" s="9">
        <v>20</v>
      </c>
      <c r="H13" s="7" t="s">
        <v>12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x14ac:dyDescent="0.2">
      <c r="A14" s="16"/>
      <c r="B14" s="7">
        <v>13</v>
      </c>
      <c r="C14" s="19">
        <v>9315.9499999999989</v>
      </c>
      <c r="D14" s="9">
        <v>6</v>
      </c>
      <c r="E14" s="9">
        <v>25</v>
      </c>
      <c r="F14" s="9">
        <f t="shared" si="0"/>
        <v>1</v>
      </c>
      <c r="G14" s="9">
        <v>25</v>
      </c>
      <c r="H14" s="7" t="s">
        <v>12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x14ac:dyDescent="0.2">
      <c r="A15" s="16"/>
      <c r="B15" s="7">
        <v>14</v>
      </c>
      <c r="C15" s="19">
        <v>6822.375</v>
      </c>
      <c r="D15" s="9">
        <v>9</v>
      </c>
      <c r="E15" s="9">
        <v>18</v>
      </c>
      <c r="F15" s="9">
        <f t="shared" si="0"/>
        <v>0</v>
      </c>
      <c r="G15" s="9">
        <v>32</v>
      </c>
      <c r="H15" s="7" t="s">
        <v>11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x14ac:dyDescent="0.2">
      <c r="A16" s="16"/>
      <c r="B16" s="7">
        <v>15</v>
      </c>
      <c r="C16" s="19">
        <v>6570.9</v>
      </c>
      <c r="D16" s="9">
        <v>4</v>
      </c>
      <c r="E16" s="9">
        <v>19</v>
      </c>
      <c r="F16" s="9">
        <f t="shared" si="0"/>
        <v>0</v>
      </c>
      <c r="G16" s="9">
        <v>19</v>
      </c>
      <c r="H16" s="7" t="s">
        <v>11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x14ac:dyDescent="0.2">
      <c r="A17" s="16"/>
      <c r="B17" s="7">
        <v>16</v>
      </c>
      <c r="C17" s="19">
        <v>11974.375</v>
      </c>
      <c r="D17" s="9">
        <v>12</v>
      </c>
      <c r="E17" s="9">
        <v>25</v>
      </c>
      <c r="F17" s="9">
        <f t="shared" si="0"/>
        <v>1</v>
      </c>
      <c r="G17" s="9">
        <v>35</v>
      </c>
      <c r="H17" s="7" t="s">
        <v>12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x14ac:dyDescent="0.2">
      <c r="A18" s="16"/>
      <c r="B18" s="7">
        <v>17</v>
      </c>
      <c r="C18" s="19">
        <v>4651.1499999999996</v>
      </c>
      <c r="D18" s="9">
        <v>2</v>
      </c>
      <c r="E18" s="9">
        <v>0</v>
      </c>
      <c r="F18" s="9">
        <f t="shared" si="0"/>
        <v>0</v>
      </c>
      <c r="G18" s="9">
        <v>13</v>
      </c>
      <c r="H18" s="7" t="s">
        <v>11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x14ac:dyDescent="0.2">
      <c r="A19" s="16"/>
      <c r="B19" s="7">
        <v>18</v>
      </c>
      <c r="C19" s="19">
        <v>8318.7999999999993</v>
      </c>
      <c r="D19" s="9">
        <v>6</v>
      </c>
      <c r="E19" s="9">
        <v>15</v>
      </c>
      <c r="F19" s="9">
        <f t="shared" si="0"/>
        <v>1</v>
      </c>
      <c r="G19" s="9">
        <v>21</v>
      </c>
      <c r="H19" s="7" t="s">
        <v>12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x14ac:dyDescent="0.2">
      <c r="A20" s="16"/>
      <c r="B20" s="7">
        <v>19</v>
      </c>
      <c r="C20" s="19">
        <v>4331.0749999999998</v>
      </c>
      <c r="D20" s="9">
        <v>0</v>
      </c>
      <c r="E20" s="9">
        <v>6</v>
      </c>
      <c r="F20" s="9">
        <f t="shared" si="0"/>
        <v>0</v>
      </c>
      <c r="G20" s="9">
        <v>6</v>
      </c>
      <c r="H20" s="7" t="s">
        <v>11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x14ac:dyDescent="0.2">
      <c r="A21" s="16"/>
      <c r="B21" s="7">
        <v>20</v>
      </c>
      <c r="C21" s="19">
        <v>5072.375</v>
      </c>
      <c r="D21" s="9">
        <v>4</v>
      </c>
      <c r="E21" s="9">
        <v>0</v>
      </c>
      <c r="F21" s="9">
        <f t="shared" si="0"/>
        <v>0</v>
      </c>
      <c r="G21" s="9">
        <v>17</v>
      </c>
      <c r="H21" s="7" t="s">
        <v>11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x14ac:dyDescent="0.2">
      <c r="A22" s="16"/>
      <c r="B22" s="7">
        <v>21</v>
      </c>
      <c r="C22" s="19">
        <v>6389.5999999999995</v>
      </c>
      <c r="D22" s="9">
        <v>4</v>
      </c>
      <c r="E22" s="9">
        <v>6</v>
      </c>
      <c r="F22" s="9">
        <f t="shared" si="0"/>
        <v>0</v>
      </c>
      <c r="G22" s="9">
        <v>17</v>
      </c>
      <c r="H22" s="7" t="s">
        <v>11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x14ac:dyDescent="0.2">
      <c r="A23" s="16"/>
      <c r="B23" s="7">
        <v>22</v>
      </c>
      <c r="C23" s="19">
        <v>9047.15</v>
      </c>
      <c r="D23" s="9">
        <v>6</v>
      </c>
      <c r="E23" s="9">
        <v>18</v>
      </c>
      <c r="F23" s="9">
        <f t="shared" si="0"/>
        <v>1</v>
      </c>
      <c r="G23" s="9">
        <v>25</v>
      </c>
      <c r="H23" s="7" t="s">
        <v>12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x14ac:dyDescent="0.2">
      <c r="A24" s="16"/>
      <c r="B24" s="7">
        <v>23</v>
      </c>
      <c r="C24" s="19">
        <v>6385.2249999999995</v>
      </c>
      <c r="D24" s="9">
        <v>2</v>
      </c>
      <c r="E24" s="9">
        <v>6</v>
      </c>
      <c r="F24" s="9">
        <f t="shared" si="0"/>
        <v>0</v>
      </c>
      <c r="G24" s="9">
        <v>12</v>
      </c>
      <c r="H24" s="7" t="s">
        <v>11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x14ac:dyDescent="0.2">
      <c r="A25" s="16"/>
      <c r="B25" s="7">
        <v>24</v>
      </c>
      <c r="C25" s="19">
        <v>12118.05</v>
      </c>
      <c r="D25" s="9">
        <v>10</v>
      </c>
      <c r="E25" s="9">
        <v>22</v>
      </c>
      <c r="F25" s="9">
        <f t="shared" si="0"/>
        <v>1</v>
      </c>
      <c r="G25" s="9">
        <v>32</v>
      </c>
      <c r="H25" s="7" t="s">
        <v>12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3" x14ac:dyDescent="0.2">
      <c r="A26" s="16"/>
      <c r="B26" s="7">
        <v>25</v>
      </c>
      <c r="C26" s="19">
        <v>9607.3249999999989</v>
      </c>
      <c r="D26" s="9">
        <v>8</v>
      </c>
      <c r="E26" s="9">
        <v>12</v>
      </c>
      <c r="F26" s="9">
        <f t="shared" si="0"/>
        <v>1</v>
      </c>
      <c r="G26" s="9">
        <v>28</v>
      </c>
      <c r="H26" s="7" t="s">
        <v>12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x14ac:dyDescent="0.2">
      <c r="A27" s="16"/>
      <c r="B27" s="7">
        <v>26</v>
      </c>
      <c r="C27" s="19">
        <v>4645.8999999999996</v>
      </c>
      <c r="D27" s="9">
        <v>0</v>
      </c>
      <c r="E27" s="9">
        <v>5</v>
      </c>
      <c r="F27" s="9">
        <f t="shared" si="0"/>
        <v>0</v>
      </c>
      <c r="G27" s="9">
        <v>6</v>
      </c>
      <c r="H27" s="7" t="s">
        <v>11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 x14ac:dyDescent="0.2">
      <c r="A28" s="16"/>
      <c r="B28" s="7">
        <v>27</v>
      </c>
      <c r="C28" s="19">
        <v>5736.8499999999995</v>
      </c>
      <c r="D28" s="9">
        <v>7</v>
      </c>
      <c r="E28" s="9">
        <v>0</v>
      </c>
      <c r="F28" s="9">
        <f t="shared" si="0"/>
        <v>0</v>
      </c>
      <c r="G28" s="9">
        <v>15</v>
      </c>
      <c r="H28" s="7" t="s">
        <v>11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x14ac:dyDescent="0.2">
      <c r="A29" s="16"/>
      <c r="B29" s="7">
        <v>28</v>
      </c>
      <c r="C29" s="19">
        <v>6401.15</v>
      </c>
      <c r="D29" s="9">
        <v>8</v>
      </c>
      <c r="E29" s="9">
        <v>4</v>
      </c>
      <c r="F29" s="9">
        <f t="shared" si="0"/>
        <v>0</v>
      </c>
      <c r="G29" s="9">
        <v>25</v>
      </c>
      <c r="H29" s="7" t="s">
        <v>11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2">
      <c r="A30" s="16"/>
      <c r="B30" s="7">
        <v>29</v>
      </c>
      <c r="C30" s="19">
        <v>4139.45</v>
      </c>
      <c r="D30" s="9">
        <v>0</v>
      </c>
      <c r="E30" s="9">
        <v>0</v>
      </c>
      <c r="F30" s="9">
        <f t="shared" si="0"/>
        <v>0</v>
      </c>
      <c r="G30" s="9">
        <v>6</v>
      </c>
      <c r="H30" s="7" t="s">
        <v>11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x14ac:dyDescent="0.2">
      <c r="A31" s="16"/>
      <c r="B31" s="7">
        <v>30</v>
      </c>
      <c r="C31" s="19">
        <v>6102.0749999999998</v>
      </c>
      <c r="D31" s="9">
        <v>4</v>
      </c>
      <c r="E31" s="9">
        <v>7</v>
      </c>
      <c r="F31" s="9">
        <f t="shared" si="0"/>
        <v>0</v>
      </c>
      <c r="G31" s="9">
        <v>11</v>
      </c>
      <c r="H31" s="7" t="s">
        <v>11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 spans="1:33" x14ac:dyDescent="0.2">
      <c r="A32" s="16"/>
      <c r="B32" s="7">
        <v>31</v>
      </c>
      <c r="C32" s="19">
        <v>7219.6249999999991</v>
      </c>
      <c r="D32" s="9">
        <v>6</v>
      </c>
      <c r="E32" s="9">
        <v>9</v>
      </c>
      <c r="F32" s="9">
        <f t="shared" si="0"/>
        <v>1</v>
      </c>
      <c r="G32" s="9">
        <v>18</v>
      </c>
      <c r="H32" s="7" t="s">
        <v>12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x14ac:dyDescent="0.2">
      <c r="A33" s="16"/>
      <c r="B33" s="7">
        <v>32</v>
      </c>
      <c r="C33" s="19">
        <v>5990.4249999999993</v>
      </c>
      <c r="D33" s="9">
        <v>6</v>
      </c>
      <c r="E33" s="9">
        <v>6</v>
      </c>
      <c r="F33" s="9">
        <f t="shared" si="0"/>
        <v>0</v>
      </c>
      <c r="G33" s="9">
        <v>17</v>
      </c>
      <c r="H33" s="7" t="s">
        <v>11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x14ac:dyDescent="0.2">
      <c r="A34" s="16"/>
      <c r="B34" s="7">
        <v>33</v>
      </c>
      <c r="C34" s="19">
        <v>6882.9249999999993</v>
      </c>
      <c r="D34" s="9">
        <v>6</v>
      </c>
      <c r="E34" s="9">
        <v>9</v>
      </c>
      <c r="F34" s="9">
        <f t="shared" si="0"/>
        <v>0</v>
      </c>
      <c r="G34" s="9">
        <v>16</v>
      </c>
      <c r="H34" s="7" t="s">
        <v>11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x14ac:dyDescent="0.2">
      <c r="A35" s="16"/>
      <c r="B35" s="7">
        <v>34</v>
      </c>
      <c r="C35" s="19">
        <v>5228.2999999999993</v>
      </c>
      <c r="D35" s="9">
        <v>3</v>
      </c>
      <c r="E35" s="9">
        <v>2</v>
      </c>
      <c r="F35" s="9">
        <f t="shared" si="0"/>
        <v>0</v>
      </c>
      <c r="G35" s="9">
        <v>14</v>
      </c>
      <c r="H35" s="7" t="s">
        <v>11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x14ac:dyDescent="0.2">
      <c r="A36" s="16"/>
      <c r="B36" s="7">
        <v>35</v>
      </c>
      <c r="C36" s="19">
        <v>7330.5749999999998</v>
      </c>
      <c r="D36" s="9">
        <v>7</v>
      </c>
      <c r="E36" s="9">
        <v>22</v>
      </c>
      <c r="F36" s="9">
        <f t="shared" si="0"/>
        <v>1</v>
      </c>
      <c r="G36" s="9">
        <v>25</v>
      </c>
      <c r="H36" s="7" t="s">
        <v>12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x14ac:dyDescent="0.2">
      <c r="A37" s="16"/>
      <c r="B37" s="7">
        <v>36</v>
      </c>
      <c r="C37" s="19">
        <v>9857.0499999999993</v>
      </c>
      <c r="D37" s="9">
        <v>8</v>
      </c>
      <c r="E37" s="9">
        <v>12</v>
      </c>
      <c r="F37" s="9">
        <f t="shared" si="0"/>
        <v>1</v>
      </c>
      <c r="G37" s="9">
        <v>27</v>
      </c>
      <c r="H37" s="7" t="s">
        <v>12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x14ac:dyDescent="0.2">
      <c r="A38" s="16"/>
      <c r="B38" s="7">
        <v>37</v>
      </c>
      <c r="C38" s="19">
        <v>6788.4249999999993</v>
      </c>
      <c r="D38" s="9">
        <v>5</v>
      </c>
      <c r="E38" s="9">
        <v>21</v>
      </c>
      <c r="F38" s="9">
        <f t="shared" si="0"/>
        <v>0</v>
      </c>
      <c r="G38" s="9">
        <v>21</v>
      </c>
      <c r="H38" s="7" t="s">
        <v>11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x14ac:dyDescent="0.2">
      <c r="A39" s="16"/>
      <c r="B39" s="7">
        <v>38</v>
      </c>
      <c r="C39" s="19">
        <v>4629.0999999999995</v>
      </c>
      <c r="D39" s="9">
        <v>2</v>
      </c>
      <c r="E39" s="9">
        <v>1</v>
      </c>
      <c r="F39" s="9">
        <f t="shared" si="0"/>
        <v>0</v>
      </c>
      <c r="G39" s="9">
        <v>7</v>
      </c>
      <c r="H39" s="7" t="s">
        <v>11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x14ac:dyDescent="0.2">
      <c r="A40" s="16"/>
      <c r="B40" s="7">
        <v>39</v>
      </c>
      <c r="C40" s="19">
        <v>6969.9</v>
      </c>
      <c r="D40" s="9">
        <v>5</v>
      </c>
      <c r="E40" s="9">
        <v>18</v>
      </c>
      <c r="F40" s="9">
        <f t="shared" si="0"/>
        <v>0</v>
      </c>
      <c r="G40" s="9">
        <v>19</v>
      </c>
      <c r="H40" s="7" t="s">
        <v>11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x14ac:dyDescent="0.2">
      <c r="A41" s="16"/>
      <c r="B41" s="7">
        <v>40</v>
      </c>
      <c r="C41" s="19">
        <v>8082.2</v>
      </c>
      <c r="D41" s="9">
        <v>4</v>
      </c>
      <c r="E41" s="9">
        <v>20</v>
      </c>
      <c r="F41" s="9">
        <f t="shared" si="0"/>
        <v>1</v>
      </c>
      <c r="G41" s="9">
        <v>20</v>
      </c>
      <c r="H41" s="7" t="s">
        <v>12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x14ac:dyDescent="0.2">
      <c r="A42" s="16"/>
      <c r="B42" s="7">
        <v>41</v>
      </c>
      <c r="C42" s="19">
        <v>6206.9</v>
      </c>
      <c r="D42" s="9">
        <v>4</v>
      </c>
      <c r="E42" s="9">
        <v>9</v>
      </c>
      <c r="F42" s="9">
        <f t="shared" si="0"/>
        <v>0</v>
      </c>
      <c r="G42" s="9">
        <v>17</v>
      </c>
      <c r="H42" s="7" t="s">
        <v>11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x14ac:dyDescent="0.2">
      <c r="A43" s="16"/>
      <c r="B43" s="7">
        <v>42</v>
      </c>
      <c r="C43" s="19">
        <v>5499.375</v>
      </c>
      <c r="D43" s="9">
        <v>5</v>
      </c>
      <c r="E43" s="9">
        <v>7</v>
      </c>
      <c r="F43" s="9">
        <f t="shared" si="0"/>
        <v>0</v>
      </c>
      <c r="G43" s="9">
        <v>21</v>
      </c>
      <c r="H43" s="7" t="s">
        <v>11</v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x14ac:dyDescent="0.2">
      <c r="A44" s="16"/>
      <c r="B44" s="7">
        <v>43</v>
      </c>
      <c r="C44" s="19">
        <v>8521.625</v>
      </c>
      <c r="D44" s="9">
        <v>8</v>
      </c>
      <c r="E44" s="9">
        <v>6</v>
      </c>
      <c r="F44" s="9">
        <f t="shared" si="0"/>
        <v>1</v>
      </c>
      <c r="G44" s="9">
        <v>24</v>
      </c>
      <c r="H44" s="7" t="s">
        <v>12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x14ac:dyDescent="0.2">
      <c r="A45" s="16"/>
      <c r="B45" s="7">
        <v>44</v>
      </c>
      <c r="C45" s="19">
        <v>5170.8999999999996</v>
      </c>
      <c r="D45" s="9">
        <v>1</v>
      </c>
      <c r="E45" s="9">
        <v>5</v>
      </c>
      <c r="F45" s="9">
        <f t="shared" si="0"/>
        <v>0</v>
      </c>
      <c r="G45" s="9">
        <v>13</v>
      </c>
      <c r="H45" s="7" t="s">
        <v>11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x14ac:dyDescent="0.2">
      <c r="A46" s="16"/>
      <c r="B46" s="7">
        <v>45</v>
      </c>
      <c r="C46" s="19">
        <v>6235.4249999999993</v>
      </c>
      <c r="D46" s="9">
        <v>4</v>
      </c>
      <c r="E46" s="9">
        <v>6</v>
      </c>
      <c r="F46" s="9">
        <f t="shared" si="0"/>
        <v>0</v>
      </c>
      <c r="G46" s="9">
        <v>16</v>
      </c>
      <c r="H46" s="7" t="s">
        <v>11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x14ac:dyDescent="0.2">
      <c r="A47" s="16"/>
      <c r="B47" s="7">
        <v>46</v>
      </c>
      <c r="C47" s="19">
        <v>11460.224999999999</v>
      </c>
      <c r="D47" s="9">
        <v>12</v>
      </c>
      <c r="E47" s="9">
        <v>27</v>
      </c>
      <c r="F47" s="9">
        <f t="shared" si="0"/>
        <v>1</v>
      </c>
      <c r="G47" s="9">
        <v>38</v>
      </c>
      <c r="H47" s="7" t="s">
        <v>12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x14ac:dyDescent="0.2">
      <c r="H48" s="17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</sheetData>
  <autoFilter ref="B1:H47" xr:uid="{08183EEF-F29F-7A48-AECB-0186A8D0351F}"/>
  <conditionalFormatting sqref="M2:O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Dados1</vt:lpstr>
      <vt:lpstr>Equação da Reta</vt:lpstr>
      <vt:lpstr>Dados2</vt:lpstr>
      <vt:lpstr>Dados3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Fabiano Oliveira</cp:lastModifiedBy>
  <dcterms:created xsi:type="dcterms:W3CDTF">2020-02-10T01:56:10Z</dcterms:created>
  <dcterms:modified xsi:type="dcterms:W3CDTF">2022-08-08T16:30:24Z</dcterms:modified>
</cp:coreProperties>
</file>