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fcardosoo_edu_unisinos_br/Documents/Sicredi/Preditiva/"/>
    </mc:Choice>
  </mc:AlternateContent>
  <xr:revisionPtr revIDLastSave="0" documentId="8_{EA5D3F1E-D510-4858-B7DA-20E71E783969}" xr6:coauthVersionLast="47" xr6:coauthVersionMax="47" xr10:uidLastSave="{00000000-0000-0000-0000-000000000000}"/>
  <bookViews>
    <workbookView xWindow="18045" yWindow="-13920" windowWidth="17775" windowHeight="11385" activeTab="2" xr2:uid="{0AA9E191-3D41-4571-8BEF-A132E6EA9048}"/>
  </bookViews>
  <sheets>
    <sheet name="Planilha1" sheetId="1" r:id="rId1"/>
    <sheet name="Planilha2" sheetId="2" r:id="rId2"/>
    <sheet name="Planilha3" sheetId="3" r:id="rId3"/>
  </sheets>
  <definedNames>
    <definedName name="_xlchart.v1.0" hidden="1">Planilha3!$B$4:$B$53</definedName>
    <definedName name="_xlchart.v1.1" hidden="1">Planilha3!$B$6:$B$55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F5" i="3"/>
  <c r="F4" i="3"/>
  <c r="G8" i="3" s="1"/>
  <c r="C6" i="1"/>
  <c r="E8" i="1" s="1"/>
  <c r="B7" i="2"/>
  <c r="B9" i="2" s="1"/>
  <c r="B4" i="2"/>
  <c r="D6" i="1"/>
  <c r="G10" i="3" l="1"/>
  <c r="F8" i="3"/>
  <c r="F10" i="3" s="1"/>
  <c r="H8" i="3"/>
  <c r="H9" i="3" s="1"/>
  <c r="G9" i="3"/>
  <c r="D8" i="1"/>
  <c r="B8" i="2"/>
  <c r="F9" i="3" l="1"/>
  <c r="H10" i="3"/>
</calcChain>
</file>

<file path=xl/sharedStrings.xml><?xml version="1.0" encoding="utf-8"?>
<sst xmlns="http://schemas.openxmlformats.org/spreadsheetml/2006/main" count="32" uniqueCount="23">
  <si>
    <t>n</t>
  </si>
  <si>
    <t>média</t>
  </si>
  <si>
    <t>S²</t>
  </si>
  <si>
    <t>tamanho da amostra</t>
  </si>
  <si>
    <t>estimativa pontual</t>
  </si>
  <si>
    <t>variância amostral</t>
  </si>
  <si>
    <t>nív. Conff</t>
  </si>
  <si>
    <t>tn-1</t>
  </si>
  <si>
    <t>Intervalo de confiança</t>
  </si>
  <si>
    <t>Inferior</t>
  </si>
  <si>
    <t>Superior</t>
  </si>
  <si>
    <t>alfa</t>
  </si>
  <si>
    <t>dp</t>
  </si>
  <si>
    <t>média amostral</t>
  </si>
  <si>
    <t>erro ou tolerância</t>
  </si>
  <si>
    <t>Lim inferior</t>
  </si>
  <si>
    <t>Lim Superior</t>
  </si>
  <si>
    <t>variância</t>
  </si>
  <si>
    <t>Amostra da altura dos habitantes da Suécia</t>
  </si>
  <si>
    <t>ID</t>
  </si>
  <si>
    <t>Altura</t>
  </si>
  <si>
    <t>Int conf Inf</t>
  </si>
  <si>
    <t>Int conf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</si>
</sst>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0" applyNumberFormat="1"/>
    <xf numFmtId="2" fontId="0" fillId="0" borderId="0" xfId="0" applyNumberFormat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9" fontId="0" fillId="2" borderId="0" xfId="0" applyNumberFormat="1" applyFill="1"/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43" fontId="0" fillId="2" borderId="1" xfId="1" applyFont="1" applyFill="1" applyBorder="1" applyAlignment="1">
      <alignment horizontal="center"/>
    </xf>
    <xf numFmtId="172" fontId="0" fillId="2" borderId="3" xfId="1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6739591-8731-4BB9-AF14-60B68EE151D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</xdr:colOff>
      <xdr:row>10</xdr:row>
      <xdr:rowOff>76200</xdr:rowOff>
    </xdr:from>
    <xdr:to>
      <xdr:col>9</xdr:col>
      <xdr:colOff>404812</xdr:colOff>
      <xdr:row>24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E323177-A103-45C1-A216-4FD8DCBBFA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6362" y="2057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5BB3-D91C-4E95-A92B-6F3587F68A8D}">
  <dimension ref="B2:G8"/>
  <sheetViews>
    <sheetView zoomScale="120" zoomScaleNormal="120" workbookViewId="0">
      <selection activeCell="B2" sqref="B2:G9"/>
    </sheetView>
  </sheetViews>
  <sheetFormatPr defaultRowHeight="15" x14ac:dyDescent="0.25"/>
  <cols>
    <col min="3" max="3" width="11.7109375" customWidth="1"/>
    <col min="4" max="4" width="13.28515625" customWidth="1"/>
  </cols>
  <sheetData>
    <row r="2" spans="2:7" x14ac:dyDescent="0.25">
      <c r="B2" t="s">
        <v>0</v>
      </c>
      <c r="C2">
        <v>30</v>
      </c>
      <c r="D2" t="s">
        <v>3</v>
      </c>
    </row>
    <row r="3" spans="2:7" x14ac:dyDescent="0.25">
      <c r="B3" t="s">
        <v>1</v>
      </c>
      <c r="C3">
        <v>31</v>
      </c>
      <c r="D3" t="s">
        <v>4</v>
      </c>
    </row>
    <row r="4" spans="2:7" x14ac:dyDescent="0.25">
      <c r="B4" t="s">
        <v>2</v>
      </c>
      <c r="C4">
        <v>25</v>
      </c>
      <c r="D4" t="s">
        <v>5</v>
      </c>
    </row>
    <row r="5" spans="2:7" x14ac:dyDescent="0.25">
      <c r="B5" t="s">
        <v>6</v>
      </c>
      <c r="C5" s="1">
        <v>0.9</v>
      </c>
      <c r="G5" s="1">
        <v>0.95</v>
      </c>
    </row>
    <row r="6" spans="2:7" x14ac:dyDescent="0.25">
      <c r="B6" t="s">
        <v>7</v>
      </c>
      <c r="C6" s="2">
        <f>_xlfn.T.INV(5%,C2-1)</f>
        <v>-1.6991270265334986</v>
      </c>
      <c r="D6" t="e">
        <f>ABS(_xlfn.T.INV((1-C2),C2-1)/2)</f>
        <v>#NUM!</v>
      </c>
    </row>
    <row r="7" spans="2:7" x14ac:dyDescent="0.25">
      <c r="B7" t="s">
        <v>8</v>
      </c>
      <c r="D7" t="s">
        <v>9</v>
      </c>
      <c r="E7" t="s">
        <v>10</v>
      </c>
    </row>
    <row r="8" spans="2:7" x14ac:dyDescent="0.25">
      <c r="D8" s="2">
        <f>C3-C6</f>
        <v>32.699127026533496</v>
      </c>
      <c r="E8" s="2">
        <f>C3+C6</f>
        <v>29.3008729734665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5BBA-D1F7-4189-9AB3-AA9D4D4B5B72}">
  <dimension ref="A2:B9"/>
  <sheetViews>
    <sheetView workbookViewId="0">
      <selection activeCell="B7" sqref="B7"/>
    </sheetView>
  </sheetViews>
  <sheetFormatPr defaultRowHeight="15" x14ac:dyDescent="0.25"/>
  <cols>
    <col min="1" max="1" width="16.85546875" bestFit="1" customWidth="1"/>
  </cols>
  <sheetData>
    <row r="2" spans="1:2" x14ac:dyDescent="0.25">
      <c r="A2" t="s">
        <v>11</v>
      </c>
      <c r="B2">
        <v>0.05</v>
      </c>
    </row>
    <row r="3" spans="1:2" x14ac:dyDescent="0.25">
      <c r="A3" t="s">
        <v>17</v>
      </c>
      <c r="B3">
        <v>25</v>
      </c>
    </row>
    <row r="4" spans="1:2" x14ac:dyDescent="0.25">
      <c r="A4" t="s">
        <v>12</v>
      </c>
      <c r="B4">
        <f>SQRT(B3)</f>
        <v>5</v>
      </c>
    </row>
    <row r="5" spans="1:2" x14ac:dyDescent="0.25">
      <c r="A5" t="s">
        <v>0</v>
      </c>
      <c r="B5">
        <v>30</v>
      </c>
    </row>
    <row r="6" spans="1:2" x14ac:dyDescent="0.25">
      <c r="A6" t="s">
        <v>13</v>
      </c>
      <c r="B6">
        <v>31</v>
      </c>
    </row>
    <row r="7" spans="1:2" x14ac:dyDescent="0.25">
      <c r="A7" t="s">
        <v>14</v>
      </c>
      <c r="B7" s="2">
        <f>CONFIDENCE(B2,B4,B5)</f>
        <v>1.7891941437171568</v>
      </c>
    </row>
    <row r="8" spans="1:2" x14ac:dyDescent="0.25">
      <c r="A8" t="s">
        <v>15</v>
      </c>
      <c r="B8" s="2">
        <f>B6-B7</f>
        <v>29.210805856282843</v>
      </c>
    </row>
    <row r="9" spans="1:2" x14ac:dyDescent="0.25">
      <c r="A9" t="s">
        <v>16</v>
      </c>
      <c r="B9" s="2">
        <f>B6+B7</f>
        <v>32.789194143717154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8571-453C-4013-805F-15A46861275C}">
  <dimension ref="A1:J53"/>
  <sheetViews>
    <sheetView tabSelected="1" workbookViewId="0">
      <selection activeCell="F9" sqref="F9"/>
    </sheetView>
  </sheetViews>
  <sheetFormatPr defaultRowHeight="15" x14ac:dyDescent="0.25"/>
  <cols>
    <col min="1" max="2" width="9.140625" style="4"/>
    <col min="3" max="3" width="4.42578125" style="4" customWidth="1"/>
    <col min="4" max="4" width="19.28515625" style="4" bestFit="1" customWidth="1"/>
    <col min="5" max="5" width="11.42578125" style="4" bestFit="1" customWidth="1"/>
    <col min="6" max="6" width="6.7109375" style="4" customWidth="1"/>
    <col min="7" max="7" width="6.85546875" style="4" customWidth="1"/>
    <col min="8" max="8" width="7" style="4" customWidth="1"/>
    <col min="9" max="16384" width="9.140625" style="4"/>
  </cols>
  <sheetData>
    <row r="1" spans="1:10" ht="21" x14ac:dyDescent="0.35">
      <c r="A1" s="3" t="s">
        <v>18</v>
      </c>
    </row>
    <row r="3" spans="1:10" x14ac:dyDescent="0.25">
      <c r="A3" s="5" t="s">
        <v>19</v>
      </c>
      <c r="B3" s="5" t="s">
        <v>20</v>
      </c>
      <c r="D3" s="13"/>
      <c r="E3" s="13"/>
      <c r="F3" s="13"/>
      <c r="G3" s="13"/>
      <c r="H3" s="13"/>
    </row>
    <row r="4" spans="1:10" x14ac:dyDescent="0.25">
      <c r="A4" s="6">
        <v>1</v>
      </c>
      <c r="B4" s="7">
        <v>1.412312263356873</v>
      </c>
      <c r="D4" s="13" t="s">
        <v>3</v>
      </c>
      <c r="E4" s="16" t="s">
        <v>0</v>
      </c>
      <c r="F4" s="19">
        <f>A53</f>
        <v>50</v>
      </c>
      <c r="G4" s="11"/>
      <c r="H4" s="11"/>
    </row>
    <row r="5" spans="1:10" x14ac:dyDescent="0.25">
      <c r="A5" s="8">
        <v>2</v>
      </c>
      <c r="B5" s="9">
        <v>1.966063761733676</v>
      </c>
      <c r="D5" s="14" t="s">
        <v>4</v>
      </c>
      <c r="E5" s="16" t="s">
        <v>1</v>
      </c>
      <c r="F5" s="18">
        <f>AVERAGE(B4:B53)</f>
        <v>1.8198610868049994</v>
      </c>
      <c r="G5" s="17"/>
      <c r="H5" s="17"/>
    </row>
    <row r="6" spans="1:10" x14ac:dyDescent="0.25">
      <c r="A6" s="8">
        <v>3</v>
      </c>
      <c r="B6" s="9">
        <v>2.6658157225733214</v>
      </c>
      <c r="D6" s="14" t="s">
        <v>5</v>
      </c>
      <c r="E6" s="16" t="s">
        <v>2</v>
      </c>
      <c r="F6" s="18">
        <f>_xlfn.VAR.S(B4:B53)</f>
        <v>7.6923181659886528E-2</v>
      </c>
      <c r="G6" s="17"/>
      <c r="H6" s="17"/>
    </row>
    <row r="7" spans="1:10" x14ac:dyDescent="0.25">
      <c r="A7" s="8">
        <v>4</v>
      </c>
      <c r="B7" s="9">
        <v>1.999599158662495</v>
      </c>
      <c r="D7" s="15"/>
      <c r="E7" s="16" t="s">
        <v>6</v>
      </c>
      <c r="F7" s="20">
        <v>0.9</v>
      </c>
      <c r="G7" s="20">
        <v>0.95</v>
      </c>
      <c r="H7" s="20">
        <v>0.99</v>
      </c>
      <c r="J7" s="10"/>
    </row>
    <row r="8" spans="1:10" x14ac:dyDescent="0.25">
      <c r="A8" s="8">
        <v>5</v>
      </c>
      <c r="B8" s="9">
        <v>1.4017569293043182</v>
      </c>
      <c r="D8" s="15"/>
      <c r="E8" s="16" t="s">
        <v>7</v>
      </c>
      <c r="F8" s="18">
        <f>ABS(_xlfn.T.INV(5%,$F$4-1))</f>
        <v>1.6765508926168529</v>
      </c>
      <c r="G8" s="18">
        <f>ABS(_xlfn.T.INV(2.5%,$F$4-1))</f>
        <v>2.0095752371292388</v>
      </c>
      <c r="H8" s="18">
        <f>ABS(_xlfn.T.INV(0.5%,$F$4-1))</f>
        <v>2.6799519736315514</v>
      </c>
    </row>
    <row r="9" spans="1:10" x14ac:dyDescent="0.25">
      <c r="A9" s="8">
        <v>6</v>
      </c>
      <c r="B9" s="9">
        <v>1.3073208476337315</v>
      </c>
      <c r="D9" s="15"/>
      <c r="E9" s="16" t="s">
        <v>21</v>
      </c>
      <c r="F9" s="18">
        <f>$F$5-$F$8*SQRT($F$6/$F$4)</f>
        <v>1.7541013057519943</v>
      </c>
      <c r="G9" s="18">
        <f>$F$5-$G$8*SQRT($F$6/$F$4)</f>
        <v>1.7410390073887916</v>
      </c>
      <c r="H9" s="18">
        <f>$F$5-$H$8*SQRT($F$6/$F$4)</f>
        <v>1.7147446505580177</v>
      </c>
    </row>
    <row r="10" spans="1:10" x14ac:dyDescent="0.25">
      <c r="A10" s="8">
        <v>7</v>
      </c>
      <c r="B10" s="9">
        <v>1.6600245850843518</v>
      </c>
      <c r="D10" s="15"/>
      <c r="E10" s="16" t="s">
        <v>22</v>
      </c>
      <c r="F10" s="18">
        <f>$F$5+$F$8*SQRT($F$6/$F$4)</f>
        <v>1.8856208678580044</v>
      </c>
      <c r="G10" s="18">
        <f>$F$5+$G$8*SQRT($F$6/$F$4)</f>
        <v>1.8986831662212071</v>
      </c>
      <c r="H10" s="18">
        <f>$F$5+$H$8*SQRT($F$6/$F$4)</f>
        <v>1.924977523051981</v>
      </c>
    </row>
    <row r="11" spans="1:10" x14ac:dyDescent="0.25">
      <c r="A11" s="8">
        <v>8</v>
      </c>
      <c r="B11" s="9">
        <v>1.9464346139589455</v>
      </c>
    </row>
    <row r="12" spans="1:10" x14ac:dyDescent="0.25">
      <c r="A12" s="8">
        <v>9</v>
      </c>
      <c r="B12" s="9">
        <v>2.1459309118743848</v>
      </c>
    </row>
    <row r="13" spans="1:10" x14ac:dyDescent="0.25">
      <c r="A13" s="8">
        <v>10</v>
      </c>
      <c r="B13" s="9">
        <v>1.7552949508596367</v>
      </c>
    </row>
    <row r="14" spans="1:10" x14ac:dyDescent="0.25">
      <c r="A14" s="8">
        <v>11</v>
      </c>
      <c r="B14" s="9">
        <v>1.9491567257788696</v>
      </c>
    </row>
    <row r="15" spans="1:10" x14ac:dyDescent="0.25">
      <c r="A15" s="8">
        <v>12</v>
      </c>
      <c r="B15" s="9">
        <v>1.671586519407203</v>
      </c>
    </row>
    <row r="16" spans="1:10" x14ac:dyDescent="0.25">
      <c r="A16" s="8">
        <v>13</v>
      </c>
      <c r="B16" s="9">
        <v>1.9308797013345416</v>
      </c>
    </row>
    <row r="17" spans="1:2" x14ac:dyDescent="0.25">
      <c r="A17" s="8">
        <v>14</v>
      </c>
      <c r="B17" s="9">
        <v>1.4301110644203923</v>
      </c>
    </row>
    <row r="18" spans="1:2" x14ac:dyDescent="0.25">
      <c r="A18" s="8">
        <v>15</v>
      </c>
      <c r="B18" s="9">
        <v>2.0120006580342404</v>
      </c>
    </row>
    <row r="19" spans="1:2" x14ac:dyDescent="0.25">
      <c r="A19" s="8">
        <v>16</v>
      </c>
      <c r="B19" s="9">
        <v>1.637835624355658</v>
      </c>
    </row>
    <row r="20" spans="1:2" x14ac:dyDescent="0.25">
      <c r="A20" s="8">
        <v>17</v>
      </c>
      <c r="B20" s="9">
        <v>2.2099700363530754</v>
      </c>
    </row>
    <row r="21" spans="1:2" x14ac:dyDescent="0.25">
      <c r="A21" s="8">
        <v>18</v>
      </c>
      <c r="B21" s="9">
        <v>1.9811999169885912</v>
      </c>
    </row>
    <row r="22" spans="1:2" x14ac:dyDescent="0.25">
      <c r="A22" s="8">
        <v>19</v>
      </c>
      <c r="B22" s="9">
        <v>1.675367688429966</v>
      </c>
    </row>
    <row r="23" spans="1:2" x14ac:dyDescent="0.25">
      <c r="A23" s="8">
        <v>20</v>
      </c>
      <c r="B23" s="9">
        <v>1.7957915029690155</v>
      </c>
    </row>
    <row r="24" spans="1:2" x14ac:dyDescent="0.25">
      <c r="A24" s="8">
        <v>21</v>
      </c>
      <c r="B24" s="9">
        <v>1.6417086463466573</v>
      </c>
    </row>
    <row r="25" spans="1:2" x14ac:dyDescent="0.25">
      <c r="A25" s="8">
        <v>22</v>
      </c>
      <c r="B25" s="9">
        <v>1.7080023183395543</v>
      </c>
    </row>
    <row r="26" spans="1:2" x14ac:dyDescent="0.25">
      <c r="A26" s="8">
        <v>23</v>
      </c>
      <c r="B26" s="9">
        <v>1.8114353110876744</v>
      </c>
    </row>
    <row r="27" spans="1:2" x14ac:dyDescent="0.25">
      <c r="A27" s="8">
        <v>24</v>
      </c>
      <c r="B27" s="9">
        <v>1.8389379802432206</v>
      </c>
    </row>
    <row r="28" spans="1:2" x14ac:dyDescent="0.25">
      <c r="A28" s="8">
        <v>25</v>
      </c>
      <c r="B28" s="9">
        <v>1.4944021470684137</v>
      </c>
    </row>
    <row r="29" spans="1:2" x14ac:dyDescent="0.25">
      <c r="A29" s="8">
        <v>26</v>
      </c>
      <c r="B29" s="9">
        <v>1.3818617317478581</v>
      </c>
    </row>
    <row r="30" spans="1:2" x14ac:dyDescent="0.25">
      <c r="A30" s="8">
        <v>27</v>
      </c>
      <c r="B30" s="9">
        <v>1.6553267041789794</v>
      </c>
    </row>
    <row r="31" spans="1:2" x14ac:dyDescent="0.25">
      <c r="A31" s="8">
        <v>28</v>
      </c>
      <c r="B31" s="9">
        <v>2.112038825206652</v>
      </c>
    </row>
    <row r="32" spans="1:2" x14ac:dyDescent="0.25">
      <c r="A32" s="8">
        <v>29</v>
      </c>
      <c r="B32" s="9">
        <v>1.6476246899796556</v>
      </c>
    </row>
    <row r="33" spans="1:2" x14ac:dyDescent="0.25">
      <c r="A33" s="8">
        <v>30</v>
      </c>
      <c r="B33" s="9">
        <v>2.078215398805324</v>
      </c>
    </row>
    <row r="34" spans="1:2" x14ac:dyDescent="0.25">
      <c r="A34" s="8">
        <v>31</v>
      </c>
      <c r="B34" s="9">
        <v>2.5033640778586426</v>
      </c>
    </row>
    <row r="35" spans="1:2" x14ac:dyDescent="0.25">
      <c r="A35" s="8">
        <v>32</v>
      </c>
      <c r="B35" s="9">
        <v>1.7448661913352359</v>
      </c>
    </row>
    <row r="36" spans="1:2" x14ac:dyDescent="0.25">
      <c r="A36" s="8">
        <v>33</v>
      </c>
      <c r="B36" s="9">
        <v>1.8631574288405464</v>
      </c>
    </row>
    <row r="37" spans="1:2" x14ac:dyDescent="0.25">
      <c r="A37" s="8">
        <v>34</v>
      </c>
      <c r="B37" s="9">
        <v>2.1312574747442312</v>
      </c>
    </row>
    <row r="38" spans="1:2" x14ac:dyDescent="0.25">
      <c r="A38" s="8">
        <v>35</v>
      </c>
      <c r="B38" s="9">
        <v>1.4537766974580073</v>
      </c>
    </row>
    <row r="39" spans="1:2" x14ac:dyDescent="0.25">
      <c r="A39" s="8">
        <v>36</v>
      </c>
      <c r="B39" s="9">
        <v>1.8271937080701501</v>
      </c>
    </row>
    <row r="40" spans="1:2" x14ac:dyDescent="0.25">
      <c r="A40" s="8">
        <v>37</v>
      </c>
      <c r="B40" s="9">
        <v>1.9341548479948891</v>
      </c>
    </row>
    <row r="41" spans="1:2" x14ac:dyDescent="0.25">
      <c r="A41" s="8">
        <v>38</v>
      </c>
      <c r="B41" s="9">
        <v>1.7683147212379231</v>
      </c>
    </row>
    <row r="42" spans="1:2" x14ac:dyDescent="0.25">
      <c r="A42" s="8">
        <v>39</v>
      </c>
      <c r="B42" s="9">
        <v>1.5485880339708353</v>
      </c>
    </row>
    <row r="43" spans="1:2" x14ac:dyDescent="0.25">
      <c r="A43" s="8">
        <v>40</v>
      </c>
      <c r="B43" s="9">
        <v>1.8672485029015793</v>
      </c>
    </row>
    <row r="44" spans="1:2" x14ac:dyDescent="0.25">
      <c r="A44" s="8">
        <v>41</v>
      </c>
      <c r="B44" s="9">
        <v>1.4751848835141206</v>
      </c>
    </row>
    <row r="45" spans="1:2" x14ac:dyDescent="0.25">
      <c r="A45" s="8">
        <v>42</v>
      </c>
      <c r="B45" s="9">
        <v>2.0948105231143996</v>
      </c>
    </row>
    <row r="46" spans="1:2" x14ac:dyDescent="0.25">
      <c r="A46" s="8">
        <v>43</v>
      </c>
      <c r="B46" s="9">
        <v>1.5884243468815928</v>
      </c>
    </row>
    <row r="47" spans="1:2" x14ac:dyDescent="0.25">
      <c r="A47" s="8">
        <v>44</v>
      </c>
      <c r="B47" s="9">
        <v>2.0824578653263566</v>
      </c>
    </row>
    <row r="48" spans="1:2" x14ac:dyDescent="0.25">
      <c r="A48" s="8">
        <v>45</v>
      </c>
      <c r="B48" s="9">
        <v>1.854018822402864</v>
      </c>
    </row>
    <row r="49" spans="1:2" x14ac:dyDescent="0.25">
      <c r="A49" s="8">
        <v>46</v>
      </c>
      <c r="B49" s="9">
        <v>1.9794435850228189</v>
      </c>
    </row>
    <row r="50" spans="1:2" x14ac:dyDescent="0.25">
      <c r="A50" s="8">
        <v>47</v>
      </c>
      <c r="B50" s="9">
        <v>1.7604630186125483</v>
      </c>
    </row>
    <row r="51" spans="1:2" x14ac:dyDescent="0.25">
      <c r="A51" s="8">
        <v>48</v>
      </c>
      <c r="B51" s="9">
        <v>1.9832880206997459</v>
      </c>
    </row>
    <row r="52" spans="1:2" x14ac:dyDescent="0.25">
      <c r="A52" s="8">
        <v>49</v>
      </c>
      <c r="B52" s="9">
        <v>1.9606622103904401</v>
      </c>
    </row>
    <row r="53" spans="1:2" x14ac:dyDescent="0.25">
      <c r="A53" s="11">
        <v>50</v>
      </c>
      <c r="B53" s="12">
        <v>1.6483724437557292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2022-06-29T12:44:41Z</dcterms:created>
  <dcterms:modified xsi:type="dcterms:W3CDTF">2022-06-29T14:24:17Z</dcterms:modified>
</cp:coreProperties>
</file>