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8048ADDB-D4CE-4D86-BCEF-763BD715F286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样本信息" sheetId="4" r:id="rId1"/>
  </sheets>
  <definedNames>
    <definedName name="_xlnm._FilterDatabase" localSheetId="0" hidden="1">样本信息!$A$1:$AD$20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2" i="4" l="1"/>
  <c r="M41" i="4"/>
  <c r="M40" i="4"/>
  <c r="M39" i="4"/>
  <c r="M38" i="4"/>
  <c r="M37" i="4"/>
  <c r="M36" i="4"/>
  <c r="M35" i="4"/>
  <c r="M30" i="4"/>
  <c r="M29" i="4"/>
  <c r="M28" i="4"/>
  <c r="M27" i="4"/>
  <c r="M26" i="4"/>
  <c r="M25" i="4"/>
  <c r="M23" i="4"/>
  <c r="M19" i="4"/>
  <c r="M16" i="4"/>
  <c r="M15" i="4"/>
  <c r="M13" i="4"/>
  <c r="M12" i="4"/>
  <c r="M11" i="4"/>
  <c r="M7" i="4"/>
  <c r="M3" i="4"/>
  <c r="P35" i="4"/>
  <c r="P36" i="4"/>
  <c r="P37" i="4"/>
  <c r="P38" i="4"/>
  <c r="P39" i="4"/>
  <c r="P40" i="4"/>
  <c r="P41" i="4"/>
  <c r="P42" i="4"/>
  <c r="P34" i="4"/>
  <c r="P23" i="4"/>
  <c r="P24" i="4"/>
  <c r="P25" i="4"/>
  <c r="P26" i="4"/>
  <c r="P27" i="4"/>
  <c r="P28" i="4"/>
  <c r="P29" i="4"/>
  <c r="P30" i="4"/>
  <c r="P31" i="4"/>
  <c r="P32" i="4"/>
  <c r="P2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0" i="4" l="1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B3" i="4"/>
  <c r="A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Z31" authorId="0" shapeId="0" xr:uid="{0261A4CD-9580-41CD-9775-8792B571F2CE}">
      <text>
        <r>
          <rPr>
            <b/>
            <sz val="9"/>
            <color indexed="81"/>
            <rFont val="宋体"/>
            <family val="3"/>
            <charset val="134"/>
          </rPr>
          <t>羊光辉:XP处理后还是有杂质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<sst xmlns="http://schemas.openxmlformats.org/spreadsheetml/2006/main" count="377" uniqueCount="215">
  <si>
    <t>采样日期</t>
  </si>
  <si>
    <t>医院编号</t>
  </si>
  <si>
    <t>姓名</t>
  </si>
  <si>
    <t>性别</t>
  </si>
  <si>
    <t>年龄</t>
  </si>
  <si>
    <t>血浆管数</t>
  </si>
  <si>
    <t>寄送日期</t>
  </si>
  <si>
    <r>
      <t>备注</t>
    </r>
    <r>
      <rPr>
        <sz val="9"/>
        <color theme="1"/>
        <rFont val="等线"/>
        <family val="3"/>
        <charset val="134"/>
        <scheme val="minor"/>
      </rPr>
      <t>（正常血管标记为：YES；溶血管标记为：NO）</t>
    </r>
    <phoneticPr fontId="2" type="noConversion"/>
  </si>
  <si>
    <t>离心时间</t>
    <phoneticPr fontId="2" type="noConversion"/>
  </si>
  <si>
    <t>全血编号</t>
    <phoneticPr fontId="2" type="noConversion"/>
  </si>
  <si>
    <t>中山大学附属第六医院</t>
    <phoneticPr fontId="2" type="noConversion"/>
  </si>
  <si>
    <t>龙国球</t>
    <phoneticPr fontId="6" type="noConversion"/>
  </si>
  <si>
    <t>蓝学炎</t>
  </si>
  <si>
    <t>张巧庭</t>
  </si>
  <si>
    <t>邹湘粤</t>
  </si>
  <si>
    <t>江瑞玲</t>
  </si>
  <si>
    <t>巫培成</t>
  </si>
  <si>
    <t>林舜炉</t>
  </si>
  <si>
    <t>李焕洲</t>
  </si>
  <si>
    <t>周楚芳</t>
  </si>
  <si>
    <t>蔡景鸿</t>
  </si>
  <si>
    <t>孙仁文</t>
  </si>
  <si>
    <t>夏春娣</t>
  </si>
  <si>
    <t>林奕鸿</t>
  </si>
  <si>
    <t>侯小芬</t>
  </si>
  <si>
    <t>张枫昌</t>
  </si>
  <si>
    <t>李丹虹</t>
  </si>
  <si>
    <t>刘福英</t>
  </si>
  <si>
    <t>叶细佬</t>
  </si>
  <si>
    <t>R017</t>
  </si>
  <si>
    <t>R020</t>
  </si>
  <si>
    <t>R022</t>
  </si>
  <si>
    <t>R026</t>
  </si>
  <si>
    <t>R029</t>
  </si>
  <si>
    <t>R033</t>
  </si>
  <si>
    <t>R034</t>
  </si>
  <si>
    <t>R040</t>
  </si>
  <si>
    <t>R042</t>
  </si>
  <si>
    <t>R046</t>
  </si>
  <si>
    <t>R049</t>
  </si>
  <si>
    <t>R058</t>
  </si>
  <si>
    <t>R074</t>
  </si>
  <si>
    <t>R078</t>
  </si>
  <si>
    <t>R088</t>
  </si>
  <si>
    <t>R122</t>
  </si>
  <si>
    <t>R127</t>
  </si>
  <si>
    <t>R128</t>
  </si>
  <si>
    <t>R132</t>
  </si>
  <si>
    <t>男</t>
  </si>
  <si>
    <t>女</t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</si>
  <si>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</si>
  <si>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</si>
  <si>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</si>
  <si>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</si>
  <si>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</si>
  <si>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</si>
  <si>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</si>
  <si>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时闪东</t>
    <phoneticPr fontId="6" type="noConversion"/>
  </si>
  <si>
    <t>王保才</t>
    <phoneticPr fontId="6" type="noConversion"/>
  </si>
  <si>
    <t>陈子英</t>
    <phoneticPr fontId="6" type="noConversion"/>
  </si>
  <si>
    <t>郝爱莲</t>
    <phoneticPr fontId="6" type="noConversion"/>
  </si>
  <si>
    <t>张再卿</t>
    <phoneticPr fontId="6" type="noConversion"/>
  </si>
  <si>
    <t>潘燕梅</t>
    <phoneticPr fontId="6" type="noConversion"/>
  </si>
  <si>
    <t>曾伟雄</t>
    <phoneticPr fontId="6" type="noConversion"/>
  </si>
  <si>
    <t>龚羽行</t>
    <phoneticPr fontId="6" type="noConversion"/>
  </si>
  <si>
    <t>刘盛金</t>
    <phoneticPr fontId="6" type="noConversion"/>
  </si>
  <si>
    <t>关锦舟</t>
    <phoneticPr fontId="6" type="noConversion"/>
  </si>
  <si>
    <t>侯小芬</t>
    <phoneticPr fontId="6" type="noConversion"/>
  </si>
  <si>
    <t>林如昭</t>
    <phoneticPr fontId="6" type="noConversion"/>
  </si>
  <si>
    <t>何锦祥</t>
    <phoneticPr fontId="6" type="noConversion"/>
  </si>
  <si>
    <t>周斌根</t>
    <phoneticPr fontId="6" type="noConversion"/>
  </si>
  <si>
    <t>陈美华</t>
    <phoneticPr fontId="6" type="noConversion"/>
  </si>
  <si>
    <t>翁生良</t>
    <phoneticPr fontId="6" type="noConversion"/>
  </si>
  <si>
    <t>蔡惠周</t>
    <phoneticPr fontId="6" type="noConversion"/>
  </si>
  <si>
    <t>童以亮</t>
    <phoneticPr fontId="6" type="noConversion"/>
  </si>
  <si>
    <t>陈月云</t>
    <phoneticPr fontId="6" type="noConversion"/>
  </si>
  <si>
    <t>魏静端</t>
    <phoneticPr fontId="6" type="noConversion"/>
  </si>
  <si>
    <t>R002</t>
    <phoneticPr fontId="6" type="noConversion"/>
  </si>
  <si>
    <t>R005</t>
    <phoneticPr fontId="6" type="noConversion"/>
  </si>
  <si>
    <t>R006</t>
    <phoneticPr fontId="6" type="noConversion"/>
  </si>
  <si>
    <t>R014</t>
    <phoneticPr fontId="6" type="noConversion"/>
  </si>
  <si>
    <t>R060</t>
    <phoneticPr fontId="6" type="noConversion"/>
  </si>
  <si>
    <t>R061</t>
    <phoneticPr fontId="6" type="noConversion"/>
  </si>
  <si>
    <t>R068</t>
    <phoneticPr fontId="6" type="noConversion"/>
  </si>
  <si>
    <t>R080</t>
    <phoneticPr fontId="6" type="noConversion"/>
  </si>
  <si>
    <t>R082</t>
    <phoneticPr fontId="6" type="noConversion"/>
  </si>
  <si>
    <t>R083</t>
    <phoneticPr fontId="6" type="noConversion"/>
  </si>
  <si>
    <t>R085</t>
    <phoneticPr fontId="6" type="noConversion"/>
  </si>
  <si>
    <t>R088</t>
    <phoneticPr fontId="6" type="noConversion"/>
  </si>
  <si>
    <t>R091</t>
    <phoneticPr fontId="6" type="noConversion"/>
  </si>
  <si>
    <t>R092</t>
    <phoneticPr fontId="6" type="noConversion"/>
  </si>
  <si>
    <t>R093</t>
    <phoneticPr fontId="6" type="noConversion"/>
  </si>
  <si>
    <t>R094</t>
    <phoneticPr fontId="6" type="noConversion"/>
  </si>
  <si>
    <t>R100</t>
    <phoneticPr fontId="6" type="noConversion"/>
  </si>
  <si>
    <t>R103</t>
    <phoneticPr fontId="6" type="noConversion"/>
  </si>
  <si>
    <t>R105</t>
    <phoneticPr fontId="6" type="noConversion"/>
  </si>
  <si>
    <t>R106</t>
    <phoneticPr fontId="6" type="noConversion"/>
  </si>
  <si>
    <t>R112</t>
    <phoneticPr fontId="6" type="noConversion"/>
  </si>
  <si>
    <t>王**</t>
    <phoneticPr fontId="6" type="noConversion"/>
  </si>
  <si>
    <t>第一批</t>
    <phoneticPr fontId="2" type="noConversion"/>
  </si>
  <si>
    <t>第二批</t>
    <phoneticPr fontId="2" type="noConversion"/>
  </si>
  <si>
    <t>诊断</t>
  </si>
  <si>
    <t>手术时间</t>
  </si>
  <si>
    <t>T</t>
    <phoneticPr fontId="2" type="noConversion"/>
  </si>
  <si>
    <t>N</t>
    <phoneticPr fontId="2" type="noConversion"/>
  </si>
  <si>
    <t>M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</si>
  <si>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NM</t>
    </r>
    <phoneticPr fontId="2" type="noConversion"/>
  </si>
  <si>
    <t>乙状结肠癌</t>
  </si>
  <si>
    <t>直肠癌</t>
  </si>
  <si>
    <t>结肠癌</t>
    <phoneticPr fontId="2" type="noConversion"/>
  </si>
  <si>
    <t>直肠癌</t>
    <phoneticPr fontId="2" type="noConversion"/>
  </si>
  <si>
    <t>乙状结肠癌</t>
    <phoneticPr fontId="2" type="noConversion"/>
  </si>
  <si>
    <t>直肠癌</t>
    <phoneticPr fontId="2" type="noConversion"/>
  </si>
  <si>
    <t>乙状结肠癌</t>
    <phoneticPr fontId="2" type="noConversion"/>
  </si>
  <si>
    <t>乙状结肠癌</t>
    <phoneticPr fontId="2" type="noConversion"/>
  </si>
  <si>
    <t>结肠癌</t>
  </si>
  <si>
    <t>盲肠癌</t>
    <phoneticPr fontId="2" type="noConversion"/>
  </si>
  <si>
    <t>女</t>
    <phoneticPr fontId="2" type="noConversion"/>
  </si>
  <si>
    <t>结肠癌</t>
    <phoneticPr fontId="2" type="noConversion"/>
  </si>
  <si>
    <t>升结肠癌</t>
    <phoneticPr fontId="2" type="noConversion"/>
  </si>
  <si>
    <t>盲肠癌</t>
    <phoneticPr fontId="2" type="noConversion"/>
  </si>
  <si>
    <t>乙状结肠癌</t>
    <phoneticPr fontId="2" type="noConversion"/>
  </si>
  <si>
    <t>直肠癌</t>
    <phoneticPr fontId="2" type="noConversion"/>
  </si>
  <si>
    <t>升结肠癌</t>
    <phoneticPr fontId="2" type="noConversion"/>
  </si>
  <si>
    <t>男</t>
    <phoneticPr fontId="2" type="noConversion"/>
  </si>
  <si>
    <t>升结肠癌</t>
    <phoneticPr fontId="2" type="noConversion"/>
  </si>
  <si>
    <t>降结肠癌</t>
    <phoneticPr fontId="2" type="noConversion"/>
  </si>
  <si>
    <t>乙状结肠癌</t>
    <phoneticPr fontId="2" type="noConversion"/>
  </si>
  <si>
    <t>直乙交界</t>
    <phoneticPr fontId="2" type="noConversion"/>
  </si>
  <si>
    <t>乙状结肠癌</t>
    <phoneticPr fontId="2" type="noConversion"/>
  </si>
  <si>
    <t>女</t>
    <phoneticPr fontId="2" type="noConversion"/>
  </si>
  <si>
    <t>非手术，采集时间：2018/10/13</t>
    <phoneticPr fontId="2" type="noConversion"/>
  </si>
  <si>
    <t>1c</t>
    <phoneticPr fontId="2" type="noConversion"/>
  </si>
  <si>
    <t>冼家立</t>
    <phoneticPr fontId="2" type="noConversion"/>
  </si>
  <si>
    <t>直肠癌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</si>
  <si>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c</t>
    </r>
    <phoneticPr fontId="2" type="noConversion"/>
  </si>
  <si>
    <t>1c</t>
    <phoneticPr fontId="2" type="noConversion"/>
  </si>
  <si>
    <t>4b</t>
    <phoneticPr fontId="2" type="noConversion"/>
  </si>
  <si>
    <t>1c</t>
    <phoneticPr fontId="2" type="noConversion"/>
  </si>
  <si>
    <t>降结肠巨大腺瘤</t>
    <phoneticPr fontId="2" type="noConversion"/>
  </si>
  <si>
    <t>1a</t>
    <phoneticPr fontId="2" type="noConversion"/>
  </si>
  <si>
    <t>19P5803661</t>
  </si>
  <si>
    <t>19P5803662</t>
  </si>
  <si>
    <t>19P5803663</t>
  </si>
  <si>
    <t>19P5803664</t>
  </si>
  <si>
    <t>19P5803665</t>
  </si>
  <si>
    <t>19P5803666</t>
  </si>
  <si>
    <t>19P5803667</t>
  </si>
  <si>
    <t>19P5803668</t>
  </si>
  <si>
    <t>19P5803669</t>
  </si>
  <si>
    <t>19P5803670</t>
  </si>
  <si>
    <t>19P5803671</t>
  </si>
  <si>
    <t>19P5803672</t>
  </si>
  <si>
    <t>19P5803673</t>
  </si>
  <si>
    <t>19P5803674</t>
  </si>
  <si>
    <t>19P5803675</t>
  </si>
  <si>
    <t>19P5803676</t>
  </si>
  <si>
    <t>19P5803677</t>
  </si>
  <si>
    <t>19P5803678</t>
  </si>
  <si>
    <t>19P5803679</t>
  </si>
  <si>
    <t>19P6980230</t>
  </si>
  <si>
    <t>19P6980231</t>
  </si>
  <si>
    <t>19P6980232</t>
  </si>
  <si>
    <t>19P6980233</t>
  </si>
  <si>
    <t>19P6980234</t>
  </si>
  <si>
    <t>19P6980235</t>
  </si>
  <si>
    <t>19P6980236</t>
  </si>
  <si>
    <t>19P6980237</t>
  </si>
  <si>
    <t>19P6980238</t>
  </si>
  <si>
    <t>19P6980239</t>
  </si>
  <si>
    <t>19P6980240</t>
  </si>
  <si>
    <t>19P6980241</t>
  </si>
  <si>
    <t>19P6980242</t>
  </si>
  <si>
    <t>19P6980243</t>
  </si>
  <si>
    <t>19P6980244</t>
  </si>
  <si>
    <t>19P6980245</t>
  </si>
  <si>
    <t>19P6980246</t>
  </si>
  <si>
    <t>19P6980247</t>
  </si>
  <si>
    <t>19P6980248</t>
  </si>
  <si>
    <t>19P6980249</t>
  </si>
  <si>
    <t>19P6980250</t>
  </si>
  <si>
    <r>
      <t>T</t>
    </r>
    <r>
      <rPr>
        <sz val="11"/>
        <color theme="1"/>
        <rFont val="等线"/>
        <family val="3"/>
        <charset val="134"/>
        <scheme val="minor"/>
      </rPr>
      <t>3N1M0</t>
    </r>
    <phoneticPr fontId="2" type="noConversion"/>
  </si>
  <si>
    <t>T3N0M0</t>
  </si>
  <si>
    <t>T3N1M0</t>
  </si>
  <si>
    <t>T2N0M0</t>
  </si>
  <si>
    <t>T2N1cM0</t>
  </si>
  <si>
    <t>T2N1M0</t>
  </si>
  <si>
    <t>T3N2M0</t>
  </si>
  <si>
    <t>T2N2M0</t>
  </si>
  <si>
    <t>T3N1cM0</t>
  </si>
  <si>
    <t>T3N0M0</t>
    <phoneticPr fontId="2" type="noConversion"/>
  </si>
  <si>
    <t>TTNNMM</t>
  </si>
  <si>
    <r>
      <t>T</t>
    </r>
    <r>
      <rPr>
        <sz val="11"/>
        <color theme="1"/>
        <rFont val="等线"/>
        <family val="3"/>
        <charset val="134"/>
        <scheme val="minor"/>
      </rPr>
      <t>3N2M0</t>
    </r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</si>
  <si>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4bN2M0</t>
    </r>
    <phoneticPr fontId="2" type="noConversion"/>
  </si>
  <si>
    <t>T1N0M0</t>
  </si>
  <si>
    <t>TNM</t>
  </si>
  <si>
    <t>T3N1aM0</t>
  </si>
  <si>
    <t>提取方法</t>
    <phoneticPr fontId="2" type="noConversion"/>
  </si>
  <si>
    <t>血浆体积（ml）</t>
  </si>
  <si>
    <t>cfDNA浓度</t>
  </si>
  <si>
    <t>cfDNA体积</t>
  </si>
  <si>
    <t>cfDNA总量</t>
  </si>
  <si>
    <t>Oseq-S用量</t>
  </si>
  <si>
    <t>Mseq-S用量</t>
  </si>
  <si>
    <t>美基磁珠标准法</t>
    <phoneticPr fontId="2" type="noConversion"/>
  </si>
  <si>
    <t>不足不做</t>
    <phoneticPr fontId="2" type="noConversion"/>
  </si>
  <si>
    <t>华大编号</t>
    <phoneticPr fontId="2" type="noConversion"/>
  </si>
  <si>
    <t>Oseq-S文库</t>
    <phoneticPr fontId="6" type="noConversion"/>
  </si>
  <si>
    <t>WGS文库</t>
  </si>
  <si>
    <t>白细胞突变文库</t>
    <phoneticPr fontId="6" type="noConversion"/>
  </si>
  <si>
    <t>甲基化文库</t>
  </si>
  <si>
    <t>采样批次</t>
    <phoneticPr fontId="2" type="noConversion"/>
  </si>
  <si>
    <t>美基自动化</t>
  </si>
  <si>
    <t>杂质多</t>
    <phoneticPr fontId="2" type="noConversion"/>
  </si>
  <si>
    <t>血浆不足不提取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</si>
</sst>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);[Red]\(0.00\)"/>
  </numFmts>
  <fonts count="14" x14ac:knownFonts="1">
    <font>
      <sz val="11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b/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2" borderId="1" xfId="0" applyFont="1" applyFill="1" applyBorder="1"/>
    <xf numFmtId="0" fontId="0" fillId="2" borderId="1" xfId="0" applyFill="1" applyBorder="1" applyAlignment="1">
      <alignment vertical="center"/>
    </xf>
    <xf numFmtId="14" fontId="4" fillId="2" borderId="1" xfId="0" applyNumberFormat="1" applyFont="1" applyFill="1" applyBorder="1"/>
    <xf numFmtId="0" fontId="4" fillId="0" borderId="1" xfId="0" applyFont="1" applyFill="1" applyBorder="1"/>
    <xf numFmtId="0" fontId="0" fillId="0" borderId="1" xfId="0" applyNumberFormat="1" applyBorder="1" applyAlignment="1" applyProtection="1">
      <alignment horizontal="left"/>
      <protection locked="0"/>
    </xf>
    <xf numFmtId="14" fontId="0" fillId="0" borderId="1" xfId="0" applyNumberFormat="1" applyBorder="1" applyAlignment="1" applyProtection="1">
      <protection locked="0"/>
    </xf>
    <xf numFmtId="0" fontId="0" fillId="0" borderId="1" xfId="0" applyNumberFormat="1" applyFont="1" applyBorder="1" applyAlignment="1" applyProtection="1">
      <alignment horizontal="left"/>
      <protection locked="0"/>
    </xf>
    <xf numFmtId="0" fontId="5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0" fillId="0" borderId="1" xfId="0" applyFont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/>
    </xf>
    <xf numFmtId="176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left"/>
    </xf>
    <xf numFmtId="176" fontId="0" fillId="0" borderId="1" xfId="0" applyNumberFormat="1" applyBorder="1"/>
    <xf numFmtId="0" fontId="8" fillId="0" borderId="1" xfId="0" applyFont="1" applyBorder="1"/>
    <xf numFmtId="177" fontId="9" fillId="0" borderId="1" xfId="0" applyNumberFormat="1" applyFont="1" applyBorder="1"/>
    <xf numFmtId="176" fontId="8" fillId="0" borderId="1" xfId="0" applyNumberFormat="1" applyFont="1" applyBorder="1"/>
    <xf numFmtId="0" fontId="10" fillId="3" borderId="2" xfId="0" applyFont="1" applyFill="1" applyBorder="1" applyAlignment="1">
      <alignment horizontal="left"/>
    </xf>
    <xf numFmtId="14" fontId="4" fillId="3" borderId="1" xfId="0" applyNumberFormat="1" applyFont="1" applyFill="1" applyBorder="1"/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2"/>
  <sheetViews>
    <sheetView tabSelected="1" topLeftCell="I1" zoomScaleNormal="100" workbookViewId="0">
      <selection activeCell="Y33" sqref="Y33"/>
    </sheetView>
  </sheetViews>
  <sheetFormatPr defaultRowHeight="14.25" x14ac:dyDescent="0.2"/>
  <cols>
    <col min="3" max="3" width="22.125" customWidth="1"/>
    <col min="10" max="10" width="11.75" bestFit="1" customWidth="1"/>
    <col min="12" max="16" width="12.5" customWidth="1"/>
    <col min="17" max="17" width="16.5" customWidth="1"/>
    <col min="18" max="18" width="15.875" customWidth="1"/>
  </cols>
  <sheetData>
    <row r="1" spans="1:30" s="1" customFormat="1" x14ac:dyDescent="0.2">
      <c r="A1" s="2" t="s">
        <v>211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9</v>
      </c>
      <c r="H1" s="3" t="s">
        <v>8</v>
      </c>
      <c r="I1" s="1" t="s">
        <v>5</v>
      </c>
      <c r="J1" s="5" t="s">
        <v>6</v>
      </c>
      <c r="K1" s="2" t="s">
        <v>7</v>
      </c>
      <c r="L1" s="2" t="s">
        <v>206</v>
      </c>
      <c r="M1" s="41" t="s">
        <v>207</v>
      </c>
      <c r="N1" s="41" t="s">
        <v>208</v>
      </c>
      <c r="O1" s="41" t="s">
        <v>209</v>
      </c>
      <c r="P1" s="41" t="s">
        <v>210</v>
      </c>
      <c r="Q1" s="10" t="s">
        <v>101</v>
      </c>
      <c r="R1" s="11" t="s">
        <v>102</v>
      </c>
      <c r="S1" s="12" t="s">
        <v>103</v>
      </c>
      <c r="T1" s="12" t="s">
        <v>104</v>
      </c>
      <c r="U1" s="12" t="s">
        <v>105</v>
      </c>
      <c r="V1" s="12" t="s">
        <v>106</v>
      </c>
      <c r="W1" s="2" t="s">
        <v>191</v>
      </c>
      <c r="X1" s="1" t="s">
        <v>197</v>
      </c>
      <c r="Y1" s="5" t="s">
        <v>198</v>
      </c>
      <c r="Z1" s="34" t="s">
        <v>199</v>
      </c>
      <c r="AA1" s="34" t="s">
        <v>200</v>
      </c>
      <c r="AB1" s="35" t="s">
        <v>201</v>
      </c>
      <c r="AC1" s="36" t="s">
        <v>202</v>
      </c>
      <c r="AD1" s="5" t="s">
        <v>203</v>
      </c>
    </row>
    <row r="2" spans="1:30" s="15" customFormat="1" hidden="1" x14ac:dyDescent="0.2">
      <c r="A2" s="9" t="s">
        <v>99</v>
      </c>
      <c r="B2" s="42">
        <v>43685</v>
      </c>
      <c r="C2" s="6" t="s">
        <v>10</v>
      </c>
      <c r="D2" s="13" t="s">
        <v>11</v>
      </c>
      <c r="E2" s="14" t="s">
        <v>48</v>
      </c>
      <c r="F2" s="14">
        <v>55</v>
      </c>
      <c r="G2" s="6"/>
      <c r="H2" s="7"/>
      <c r="I2" s="6"/>
      <c r="J2" s="8">
        <v>43685</v>
      </c>
      <c r="K2" s="13" t="s">
        <v>29</v>
      </c>
      <c r="L2" t="s">
        <v>141</v>
      </c>
      <c r="M2"/>
      <c r="N2"/>
      <c r="O2"/>
      <c r="P2" t="str">
        <f>CONCATENATE(L2,"M")</f>
        <v>19P5803661M</v>
      </c>
      <c r="Q2" s="16" t="s">
        <v>107</v>
      </c>
      <c r="R2" s="18">
        <v>43207</v>
      </c>
      <c r="S2" s="15">
        <v>3</v>
      </c>
      <c r="T2" s="15">
        <v>1</v>
      </c>
      <c r="U2" s="15">
        <v>0</v>
      </c>
      <c r="V2" s="15">
        <v>3</v>
      </c>
      <c r="W2" s="33" t="s">
        <v>181</v>
      </c>
      <c r="X2" s="1" t="s">
        <v>204</v>
      </c>
      <c r="Y2" s="1">
        <v>4.3000000000000007</v>
      </c>
      <c r="Z2" s="34">
        <v>0.44800000000000001</v>
      </c>
      <c r="AA2" s="34">
        <v>36</v>
      </c>
      <c r="AB2" s="37">
        <f t="shared" ref="AB2:AB20" si="0">Z2*AA2</f>
        <v>16.128</v>
      </c>
      <c r="AC2" s="38" t="s">
        <v>205</v>
      </c>
      <c r="AD2" s="1">
        <v>10</v>
      </c>
    </row>
    <row r="3" spans="1:30" s="1" customFormat="1" x14ac:dyDescent="0.2">
      <c r="B3" s="42">
        <v>43685</v>
      </c>
      <c r="C3" s="6" t="s">
        <v>10</v>
      </c>
      <c r="D3" s="13" t="s">
        <v>12</v>
      </c>
      <c r="E3" s="19" t="s">
        <v>48</v>
      </c>
      <c r="F3" s="19">
        <v>69</v>
      </c>
      <c r="G3" s="20"/>
      <c r="H3" s="20"/>
      <c r="I3" s="20"/>
      <c r="J3" s="8">
        <v>43685</v>
      </c>
      <c r="K3" s="13" t="s">
        <v>30</v>
      </c>
      <c r="L3" t="s">
        <v>142</v>
      </c>
      <c r="M3" t="str">
        <f>CONCATENATE(L3,"S-1")</f>
        <v>19P5803662S-1</v>
      </c>
      <c r="N3"/>
      <c r="O3"/>
      <c r="P3" t="str">
        <f t="shared" ref="P3:P42" si="1">CONCATENATE(L3,"M")</f>
        <v>19P5803662M</v>
      </c>
      <c r="Q3" s="21" t="s">
        <v>108</v>
      </c>
      <c r="R3" s="22">
        <v>43213</v>
      </c>
      <c r="S3" s="1">
        <v>3</v>
      </c>
      <c r="T3" s="1">
        <v>0</v>
      </c>
      <c r="U3" s="1">
        <v>0</v>
      </c>
      <c r="V3" s="1">
        <v>2</v>
      </c>
      <c r="W3" s="2" t="s">
        <v>190</v>
      </c>
      <c r="X3" s="1" t="s">
        <v>204</v>
      </c>
      <c r="Y3" s="1">
        <v>3.9</v>
      </c>
      <c r="Z3" s="34">
        <v>0.9</v>
      </c>
      <c r="AA3" s="34">
        <v>36</v>
      </c>
      <c r="AB3" s="37">
        <f t="shared" si="0"/>
        <v>32.4</v>
      </c>
      <c r="AC3" s="38">
        <v>20</v>
      </c>
      <c r="AD3" s="1">
        <v>10</v>
      </c>
    </row>
    <row r="4" spans="1:30" s="1" customFormat="1" hidden="1" x14ac:dyDescent="0.2">
      <c r="B4" s="42">
        <v>43685</v>
      </c>
      <c r="C4" s="6" t="s">
        <v>10</v>
      </c>
      <c r="D4" s="13" t="s">
        <v>13</v>
      </c>
      <c r="E4" s="19" t="s">
        <v>48</v>
      </c>
      <c r="F4" s="19">
        <v>72</v>
      </c>
      <c r="G4" s="20"/>
      <c r="H4" s="20"/>
      <c r="I4" s="20"/>
      <c r="J4" s="8">
        <v>43685</v>
      </c>
      <c r="K4" s="13" t="s">
        <v>31</v>
      </c>
      <c r="L4" t="s">
        <v>143</v>
      </c>
      <c r="M4"/>
      <c r="N4"/>
      <c r="O4"/>
      <c r="P4" t="str">
        <f t="shared" si="1"/>
        <v>19P5803663M</v>
      </c>
      <c r="Q4" s="21" t="s">
        <v>108</v>
      </c>
      <c r="R4" s="22">
        <v>43215</v>
      </c>
      <c r="S4" s="1">
        <v>3</v>
      </c>
      <c r="T4" s="1">
        <v>0</v>
      </c>
      <c r="U4" s="1">
        <v>0</v>
      </c>
      <c r="V4" s="1">
        <v>2</v>
      </c>
      <c r="W4" s="2" t="s">
        <v>182</v>
      </c>
      <c r="X4" s="1" t="s">
        <v>204</v>
      </c>
      <c r="Y4" s="1">
        <v>2.8</v>
      </c>
      <c r="Z4" s="34">
        <v>0.28999999999999998</v>
      </c>
      <c r="AA4" s="34">
        <v>38</v>
      </c>
      <c r="AB4" s="37">
        <f t="shared" si="0"/>
        <v>11.02</v>
      </c>
      <c r="AC4" s="38" t="s">
        <v>205</v>
      </c>
      <c r="AD4" s="1">
        <v>10</v>
      </c>
    </row>
    <row r="5" spans="1:30" s="1" customFormat="1" hidden="1" x14ac:dyDescent="0.2">
      <c r="B5" s="42">
        <v>43685</v>
      </c>
      <c r="C5" s="6" t="s">
        <v>10</v>
      </c>
      <c r="D5" s="13" t="s">
        <v>14</v>
      </c>
      <c r="E5" s="19" t="s">
        <v>49</v>
      </c>
      <c r="F5" s="19">
        <v>63</v>
      </c>
      <c r="G5" s="20"/>
      <c r="H5" s="20"/>
      <c r="I5" s="20"/>
      <c r="J5" s="8">
        <v>43685</v>
      </c>
      <c r="K5" s="13" t="s">
        <v>32</v>
      </c>
      <c r="L5" t="s">
        <v>144</v>
      </c>
      <c r="M5"/>
      <c r="N5"/>
      <c r="O5"/>
      <c r="P5" t="str">
        <f t="shared" si="1"/>
        <v>19P5803664M</v>
      </c>
      <c r="Q5" s="21" t="s">
        <v>107</v>
      </c>
      <c r="R5" s="22">
        <v>43217</v>
      </c>
      <c r="S5" s="1">
        <v>3</v>
      </c>
      <c r="T5" s="1">
        <v>1</v>
      </c>
      <c r="U5" s="1">
        <v>0</v>
      </c>
      <c r="V5" s="1">
        <v>3</v>
      </c>
      <c r="W5" s="2" t="s">
        <v>183</v>
      </c>
      <c r="X5" s="1" t="s">
        <v>204</v>
      </c>
      <c r="Y5" s="1">
        <v>3.1</v>
      </c>
      <c r="Z5" s="34">
        <v>0.46</v>
      </c>
      <c r="AA5" s="34">
        <v>38</v>
      </c>
      <c r="AB5" s="37">
        <f t="shared" si="0"/>
        <v>17.48</v>
      </c>
      <c r="AC5" s="38" t="s">
        <v>205</v>
      </c>
      <c r="AD5" s="1">
        <v>10</v>
      </c>
    </row>
    <row r="6" spans="1:30" s="1" customFormat="1" hidden="1" x14ac:dyDescent="0.2">
      <c r="B6" s="42">
        <v>43685</v>
      </c>
      <c r="C6" s="6" t="s">
        <v>10</v>
      </c>
      <c r="D6" s="13" t="s">
        <v>15</v>
      </c>
      <c r="E6" s="19" t="s">
        <v>49</v>
      </c>
      <c r="F6" s="19">
        <v>75</v>
      </c>
      <c r="G6" s="20"/>
      <c r="H6" s="20"/>
      <c r="I6" s="20"/>
      <c r="J6" s="8">
        <v>43685</v>
      </c>
      <c r="K6" s="13" t="s">
        <v>33</v>
      </c>
      <c r="L6" t="s">
        <v>145</v>
      </c>
      <c r="M6"/>
      <c r="N6"/>
      <c r="O6"/>
      <c r="P6" t="str">
        <f t="shared" si="1"/>
        <v>19P5803665M</v>
      </c>
      <c r="Q6" s="16" t="s">
        <v>109</v>
      </c>
      <c r="R6" s="22">
        <v>43223</v>
      </c>
      <c r="S6" s="1">
        <v>3</v>
      </c>
      <c r="T6" s="1">
        <v>0</v>
      </c>
      <c r="U6" s="1">
        <v>0</v>
      </c>
      <c r="V6" s="1">
        <v>2</v>
      </c>
      <c r="W6" s="2" t="s">
        <v>182</v>
      </c>
      <c r="X6" s="1" t="s">
        <v>204</v>
      </c>
      <c r="Y6" s="1">
        <v>1.9</v>
      </c>
      <c r="Z6" s="34">
        <v>0.42799999999999999</v>
      </c>
      <c r="AA6" s="34">
        <v>38</v>
      </c>
      <c r="AB6" s="37">
        <f t="shared" si="0"/>
        <v>16.263999999999999</v>
      </c>
      <c r="AC6" s="38" t="s">
        <v>205</v>
      </c>
      <c r="AD6" s="1">
        <v>10</v>
      </c>
    </row>
    <row r="7" spans="1:30" s="1" customFormat="1" x14ac:dyDescent="0.2">
      <c r="B7" s="42">
        <v>43685</v>
      </c>
      <c r="C7" s="6" t="s">
        <v>10</v>
      </c>
      <c r="D7" s="13" t="s">
        <v>16</v>
      </c>
      <c r="E7" s="19" t="s">
        <v>50</v>
      </c>
      <c r="F7" s="19">
        <v>76</v>
      </c>
      <c r="G7" s="20"/>
      <c r="H7" s="20"/>
      <c r="I7" s="20"/>
      <c r="J7" s="8">
        <v>43685</v>
      </c>
      <c r="K7" s="13" t="s">
        <v>34</v>
      </c>
      <c r="L7" t="s">
        <v>146</v>
      </c>
      <c r="M7" t="str">
        <f>CONCATENATE(L7,"S-1")</f>
        <v>19P5803666S-1</v>
      </c>
      <c r="N7"/>
      <c r="O7"/>
      <c r="P7" t="str">
        <f t="shared" si="1"/>
        <v>19P5803666M</v>
      </c>
      <c r="Q7" s="21" t="s">
        <v>108</v>
      </c>
      <c r="R7" s="22">
        <v>43229</v>
      </c>
      <c r="S7" s="1">
        <v>2</v>
      </c>
      <c r="T7" s="1">
        <v>0</v>
      </c>
      <c r="U7" s="1">
        <v>0</v>
      </c>
      <c r="V7" s="1">
        <v>1</v>
      </c>
      <c r="W7" s="2" t="s">
        <v>184</v>
      </c>
      <c r="X7" s="1" t="s">
        <v>204</v>
      </c>
      <c r="Y7" s="1">
        <v>3.2</v>
      </c>
      <c r="Z7" s="34">
        <v>0.97</v>
      </c>
      <c r="AA7" s="34">
        <v>38</v>
      </c>
      <c r="AB7" s="37">
        <f t="shared" si="0"/>
        <v>36.86</v>
      </c>
      <c r="AC7" s="38">
        <v>25</v>
      </c>
      <c r="AD7" s="1">
        <v>10</v>
      </c>
    </row>
    <row r="8" spans="1:30" s="1" customFormat="1" hidden="1" x14ac:dyDescent="0.2">
      <c r="B8" s="42">
        <v>43685</v>
      </c>
      <c r="C8" s="6" t="s">
        <v>10</v>
      </c>
      <c r="D8" s="13" t="s">
        <v>17</v>
      </c>
      <c r="E8" s="19" t="s">
        <v>48</v>
      </c>
      <c r="F8" s="19">
        <v>60</v>
      </c>
      <c r="G8" s="20"/>
      <c r="H8" s="20"/>
      <c r="I8" s="20"/>
      <c r="J8" s="8">
        <v>43685</v>
      </c>
      <c r="K8" s="13" t="s">
        <v>35</v>
      </c>
      <c r="L8" t="s">
        <v>147</v>
      </c>
      <c r="M8"/>
      <c r="N8"/>
      <c r="O8"/>
      <c r="P8" t="str">
        <f t="shared" si="1"/>
        <v>19P5803667M</v>
      </c>
      <c r="Q8" s="21" t="s">
        <v>108</v>
      </c>
      <c r="R8" s="22">
        <v>43228</v>
      </c>
      <c r="S8" s="1">
        <v>2</v>
      </c>
      <c r="T8" s="2" t="s">
        <v>132</v>
      </c>
      <c r="U8" s="1">
        <v>0</v>
      </c>
      <c r="V8" s="1">
        <v>3</v>
      </c>
      <c r="W8" s="2" t="s">
        <v>185</v>
      </c>
      <c r="X8" s="1" t="s">
        <v>204</v>
      </c>
      <c r="Y8" s="1">
        <v>3.1</v>
      </c>
      <c r="Z8" s="34">
        <v>0.47199999999999998</v>
      </c>
      <c r="AA8" s="34">
        <v>38</v>
      </c>
      <c r="AB8" s="37">
        <f t="shared" si="0"/>
        <v>17.936</v>
      </c>
      <c r="AC8" s="38" t="s">
        <v>205</v>
      </c>
      <c r="AD8" s="1">
        <v>10</v>
      </c>
    </row>
    <row r="9" spans="1:30" s="1" customFormat="1" hidden="1" x14ac:dyDescent="0.2">
      <c r="B9" s="42">
        <v>43685</v>
      </c>
      <c r="C9" s="6" t="s">
        <v>10</v>
      </c>
      <c r="D9" s="13" t="s">
        <v>18</v>
      </c>
      <c r="E9" s="24" t="s">
        <v>51</v>
      </c>
      <c r="F9" s="24">
        <v>86</v>
      </c>
      <c r="G9" s="20"/>
      <c r="H9" s="20"/>
      <c r="I9" s="20"/>
      <c r="J9" s="8">
        <v>43685</v>
      </c>
      <c r="K9" s="13" t="s">
        <v>36</v>
      </c>
      <c r="L9" t="s">
        <v>148</v>
      </c>
      <c r="M9"/>
      <c r="N9"/>
      <c r="O9"/>
      <c r="P9" t="str">
        <f t="shared" si="1"/>
        <v>19P5803668M</v>
      </c>
      <c r="Q9" s="21" t="s">
        <v>108</v>
      </c>
      <c r="R9" s="22">
        <v>43245</v>
      </c>
      <c r="S9" s="1">
        <v>2</v>
      </c>
      <c r="T9" s="2">
        <v>1</v>
      </c>
      <c r="U9" s="1">
        <v>0</v>
      </c>
      <c r="V9" s="1">
        <v>3</v>
      </c>
      <c r="W9" s="2" t="s">
        <v>186</v>
      </c>
      <c r="X9" s="1" t="s">
        <v>204</v>
      </c>
      <c r="Y9" s="1">
        <v>1.8</v>
      </c>
      <c r="Z9" s="34">
        <v>0.20799999999999999</v>
      </c>
      <c r="AA9" s="34">
        <v>38</v>
      </c>
      <c r="AB9" s="37">
        <f t="shared" si="0"/>
        <v>7.9039999999999999</v>
      </c>
      <c r="AC9" s="38" t="s">
        <v>205</v>
      </c>
      <c r="AD9" s="39">
        <v>7.9039999999999999</v>
      </c>
    </row>
    <row r="10" spans="1:30" s="1" customFormat="1" hidden="1" x14ac:dyDescent="0.2">
      <c r="B10" s="42">
        <v>43685</v>
      </c>
      <c r="C10" s="6" t="s">
        <v>10</v>
      </c>
      <c r="D10" s="13" t="s">
        <v>19</v>
      </c>
      <c r="E10" s="19" t="s">
        <v>49</v>
      </c>
      <c r="F10" s="24">
        <v>65</v>
      </c>
      <c r="G10" s="20"/>
      <c r="H10" s="20"/>
      <c r="I10" s="20"/>
      <c r="J10" s="8">
        <v>43685</v>
      </c>
      <c r="K10" s="13" t="s">
        <v>37</v>
      </c>
      <c r="L10" t="s">
        <v>149</v>
      </c>
      <c r="M10"/>
      <c r="N10"/>
      <c r="O10"/>
      <c r="P10" t="str">
        <f t="shared" si="1"/>
        <v>19P5803669M</v>
      </c>
      <c r="Q10" s="21" t="s">
        <v>108</v>
      </c>
      <c r="R10" s="22">
        <v>43250</v>
      </c>
      <c r="S10" s="1">
        <v>3</v>
      </c>
      <c r="T10" s="2">
        <v>0</v>
      </c>
      <c r="U10" s="1">
        <v>0</v>
      </c>
      <c r="V10" s="1">
        <v>2</v>
      </c>
      <c r="W10" s="2" t="s">
        <v>182</v>
      </c>
      <c r="X10" s="1" t="s">
        <v>204</v>
      </c>
      <c r="Y10" s="1">
        <v>4.3000000000000007</v>
      </c>
      <c r="Z10" s="34">
        <v>0.57799999999999996</v>
      </c>
      <c r="AA10" s="34">
        <v>36</v>
      </c>
      <c r="AB10" s="37">
        <f t="shared" si="0"/>
        <v>20.808</v>
      </c>
      <c r="AC10" s="38" t="s">
        <v>205</v>
      </c>
      <c r="AD10" s="1">
        <v>10</v>
      </c>
    </row>
    <row r="11" spans="1:30" s="1" customFormat="1" x14ac:dyDescent="0.2">
      <c r="B11" s="42">
        <v>43685</v>
      </c>
      <c r="C11" s="6" t="s">
        <v>10</v>
      </c>
      <c r="D11" s="25" t="s">
        <v>133</v>
      </c>
      <c r="E11" s="24" t="s">
        <v>50</v>
      </c>
      <c r="F11" s="24">
        <v>55</v>
      </c>
      <c r="G11" s="20"/>
      <c r="H11" s="20"/>
      <c r="I11" s="20"/>
      <c r="J11" s="8">
        <v>43685</v>
      </c>
      <c r="K11" s="13" t="s">
        <v>38</v>
      </c>
      <c r="L11" t="s">
        <v>150</v>
      </c>
      <c r="M11" t="str">
        <f t="shared" ref="M11:M13" si="2">CONCATENATE(L11,"S-1")</f>
        <v>19P5803670S-1</v>
      </c>
      <c r="N11"/>
      <c r="O11"/>
      <c r="P11" t="str">
        <f t="shared" si="1"/>
        <v>19P5803670M</v>
      </c>
      <c r="Q11" s="21" t="s">
        <v>108</v>
      </c>
      <c r="R11" s="22">
        <v>43255</v>
      </c>
      <c r="S11" s="1">
        <v>3</v>
      </c>
      <c r="T11" s="2">
        <v>2</v>
      </c>
      <c r="U11" s="1">
        <v>0</v>
      </c>
      <c r="V11" s="1">
        <v>3</v>
      </c>
      <c r="W11" s="2" t="s">
        <v>187</v>
      </c>
      <c r="X11" s="1" t="s">
        <v>204</v>
      </c>
      <c r="Y11" s="1">
        <v>3.9</v>
      </c>
      <c r="Z11" s="34">
        <v>0.72599999999999998</v>
      </c>
      <c r="AA11" s="34">
        <v>36</v>
      </c>
      <c r="AB11" s="37">
        <f t="shared" si="0"/>
        <v>26.135999999999999</v>
      </c>
      <c r="AC11" s="40">
        <v>16.135999999999999</v>
      </c>
      <c r="AD11" s="1">
        <v>10</v>
      </c>
    </row>
    <row r="12" spans="1:30" s="1" customFormat="1" x14ac:dyDescent="0.2">
      <c r="B12" s="42">
        <v>43685</v>
      </c>
      <c r="C12" s="6" t="s">
        <v>10</v>
      </c>
      <c r="D12" s="13" t="s">
        <v>20</v>
      </c>
      <c r="E12" s="24" t="s">
        <v>50</v>
      </c>
      <c r="F12" s="24">
        <v>49</v>
      </c>
      <c r="G12" s="20"/>
      <c r="H12" s="20"/>
      <c r="I12" s="20"/>
      <c r="J12" s="8">
        <v>43685</v>
      </c>
      <c r="K12" s="13" t="s">
        <v>39</v>
      </c>
      <c r="L12" t="s">
        <v>151</v>
      </c>
      <c r="M12" t="str">
        <f t="shared" si="2"/>
        <v>19P5803671S-1</v>
      </c>
      <c r="N12"/>
      <c r="O12"/>
      <c r="P12" t="str">
        <f t="shared" si="1"/>
        <v>19P5803671M</v>
      </c>
      <c r="Q12" s="26" t="s">
        <v>134</v>
      </c>
      <c r="R12" s="27">
        <v>43258</v>
      </c>
      <c r="S12" s="1">
        <v>2</v>
      </c>
      <c r="T12" s="2">
        <v>2</v>
      </c>
      <c r="U12" s="1">
        <v>0</v>
      </c>
      <c r="V12" s="1">
        <v>3</v>
      </c>
      <c r="W12" s="2" t="s">
        <v>188</v>
      </c>
      <c r="X12" s="1" t="s">
        <v>204</v>
      </c>
      <c r="Y12" s="1">
        <v>2.2999999999999998</v>
      </c>
      <c r="Z12" s="34">
        <v>0.69399999999999995</v>
      </c>
      <c r="AA12" s="34">
        <v>38</v>
      </c>
      <c r="AB12" s="37">
        <f t="shared" si="0"/>
        <v>26.372</v>
      </c>
      <c r="AC12" s="40">
        <v>16.372</v>
      </c>
      <c r="AD12" s="1">
        <v>10</v>
      </c>
    </row>
    <row r="13" spans="1:30" s="1" customFormat="1" x14ac:dyDescent="0.2">
      <c r="B13" s="42">
        <v>43685</v>
      </c>
      <c r="C13" s="6" t="s">
        <v>10</v>
      </c>
      <c r="D13" s="13" t="s">
        <v>21</v>
      </c>
      <c r="E13" s="24" t="s">
        <v>50</v>
      </c>
      <c r="F13" s="24">
        <v>88</v>
      </c>
      <c r="G13" s="20"/>
      <c r="H13" s="20"/>
      <c r="I13" s="20"/>
      <c r="J13" s="8">
        <v>43685</v>
      </c>
      <c r="K13" s="13" t="s">
        <v>40</v>
      </c>
      <c r="L13" t="s">
        <v>152</v>
      </c>
      <c r="M13" t="str">
        <f t="shared" si="2"/>
        <v>19P5803672S-1</v>
      </c>
      <c r="N13"/>
      <c r="O13"/>
      <c r="P13" t="str">
        <f t="shared" si="1"/>
        <v>19P5803672M</v>
      </c>
      <c r="Q13" s="28" t="s">
        <v>110</v>
      </c>
      <c r="R13" s="22">
        <v>43283</v>
      </c>
      <c r="S13" s="1">
        <v>2</v>
      </c>
      <c r="T13" s="2">
        <v>0</v>
      </c>
      <c r="U13" s="2">
        <v>0</v>
      </c>
      <c r="V13" s="2">
        <v>1</v>
      </c>
      <c r="W13" s="2" t="s">
        <v>184</v>
      </c>
      <c r="X13" s="1" t="s">
        <v>204</v>
      </c>
      <c r="Y13" s="1">
        <v>2.4</v>
      </c>
      <c r="Z13" s="34">
        <v>0.7</v>
      </c>
      <c r="AA13" s="34">
        <v>38</v>
      </c>
      <c r="AB13" s="37">
        <f t="shared" si="0"/>
        <v>26.599999999999998</v>
      </c>
      <c r="AC13" s="40">
        <v>16.599999999999998</v>
      </c>
      <c r="AD13" s="1">
        <v>10</v>
      </c>
    </row>
    <row r="14" spans="1:30" s="1" customFormat="1" hidden="1" x14ac:dyDescent="0.2">
      <c r="B14" s="42">
        <v>43685</v>
      </c>
      <c r="C14" s="6" t="s">
        <v>10</v>
      </c>
      <c r="D14" s="13" t="s">
        <v>22</v>
      </c>
      <c r="E14" s="24" t="s">
        <v>52</v>
      </c>
      <c r="F14" s="19">
        <v>56</v>
      </c>
      <c r="G14" s="20"/>
      <c r="H14" s="20"/>
      <c r="I14" s="20"/>
      <c r="J14" s="8">
        <v>43685</v>
      </c>
      <c r="K14" s="13" t="s">
        <v>41</v>
      </c>
      <c r="L14" t="s">
        <v>153</v>
      </c>
      <c r="M14"/>
      <c r="N14"/>
      <c r="O14"/>
      <c r="P14" t="str">
        <f t="shared" si="1"/>
        <v>19P5803673M</v>
      </c>
      <c r="Q14" s="21" t="s">
        <v>111</v>
      </c>
      <c r="R14" s="22">
        <v>43319</v>
      </c>
      <c r="S14" s="1">
        <v>3</v>
      </c>
      <c r="T14" s="2">
        <v>0</v>
      </c>
      <c r="U14" s="2">
        <v>0</v>
      </c>
      <c r="V14" s="2">
        <v>2</v>
      </c>
      <c r="W14" s="2" t="s">
        <v>182</v>
      </c>
      <c r="X14" s="1" t="s">
        <v>204</v>
      </c>
      <c r="Y14" s="1">
        <v>4.3000000000000007</v>
      </c>
      <c r="Z14" s="34">
        <v>0.47199999999999998</v>
      </c>
      <c r="AA14" s="34">
        <v>36</v>
      </c>
      <c r="AB14" s="37">
        <f t="shared" si="0"/>
        <v>16.991999999999997</v>
      </c>
      <c r="AC14" s="38" t="s">
        <v>205</v>
      </c>
      <c r="AD14" s="1">
        <v>10</v>
      </c>
    </row>
    <row r="15" spans="1:30" s="1" customFormat="1" x14ac:dyDescent="0.2">
      <c r="B15" s="42">
        <v>43685</v>
      </c>
      <c r="C15" s="6" t="s">
        <v>10</v>
      </c>
      <c r="D15" s="13" t="s">
        <v>23</v>
      </c>
      <c r="E15" s="19" t="s">
        <v>53</v>
      </c>
      <c r="F15" s="19">
        <v>21</v>
      </c>
      <c r="G15" s="20"/>
      <c r="H15" s="20"/>
      <c r="I15" s="20"/>
      <c r="J15" s="8">
        <v>43685</v>
      </c>
      <c r="K15" s="13" t="s">
        <v>42</v>
      </c>
      <c r="L15" t="s">
        <v>154</v>
      </c>
      <c r="M15" t="str">
        <f t="shared" ref="M15:M16" si="3">CONCATENATE(L15,"S-1")</f>
        <v>19P5803674S-1</v>
      </c>
      <c r="N15"/>
      <c r="O15"/>
      <c r="P15" t="str">
        <f t="shared" si="1"/>
        <v>19P5803674M</v>
      </c>
      <c r="Q15" s="21" t="s">
        <v>110</v>
      </c>
      <c r="R15" s="22">
        <v>43328</v>
      </c>
      <c r="S15" s="1">
        <v>3</v>
      </c>
      <c r="T15" s="2">
        <v>0</v>
      </c>
      <c r="U15" s="2">
        <v>0</v>
      </c>
      <c r="V15" s="2">
        <v>2</v>
      </c>
      <c r="W15" s="2" t="s">
        <v>182</v>
      </c>
      <c r="X15" s="1" t="s">
        <v>204</v>
      </c>
      <c r="Y15" s="1">
        <v>4.3000000000000007</v>
      </c>
      <c r="Z15" s="34">
        <v>0.69199999999999995</v>
      </c>
      <c r="AA15" s="34">
        <v>36</v>
      </c>
      <c r="AB15" s="37">
        <f t="shared" si="0"/>
        <v>24.911999999999999</v>
      </c>
      <c r="AC15" s="40">
        <v>14.911999999999999</v>
      </c>
      <c r="AD15" s="1">
        <v>10</v>
      </c>
    </row>
    <row r="16" spans="1:30" s="1" customFormat="1" x14ac:dyDescent="0.2">
      <c r="B16" s="42">
        <v>43685</v>
      </c>
      <c r="C16" s="6" t="s">
        <v>10</v>
      </c>
      <c r="D16" s="13" t="s">
        <v>24</v>
      </c>
      <c r="E16" s="24" t="s">
        <v>54</v>
      </c>
      <c r="F16" s="19">
        <v>45</v>
      </c>
      <c r="G16" s="20"/>
      <c r="H16" s="20"/>
      <c r="I16" s="20"/>
      <c r="J16" s="8">
        <v>43685</v>
      </c>
      <c r="K16" s="13" t="s">
        <v>43</v>
      </c>
      <c r="L16" t="s">
        <v>155</v>
      </c>
      <c r="M16" t="str">
        <f t="shared" si="3"/>
        <v>19P5803675S-1</v>
      </c>
      <c r="N16"/>
      <c r="O16"/>
      <c r="P16" t="str">
        <f t="shared" si="1"/>
        <v>19P5803675M</v>
      </c>
      <c r="Q16" s="21" t="s">
        <v>112</v>
      </c>
      <c r="R16" s="22">
        <v>43341</v>
      </c>
      <c r="S16" s="1">
        <v>3</v>
      </c>
      <c r="T16" s="30" t="s">
        <v>135</v>
      </c>
      <c r="U16" s="2">
        <v>0</v>
      </c>
      <c r="V16" s="2">
        <v>3</v>
      </c>
      <c r="W16" s="2" t="s">
        <v>189</v>
      </c>
      <c r="X16" s="1" t="s">
        <v>204</v>
      </c>
      <c r="Y16" s="1">
        <v>4.4000000000000004</v>
      </c>
      <c r="Z16" s="34">
        <v>0.61399999999999999</v>
      </c>
      <c r="AA16" s="34">
        <v>36</v>
      </c>
      <c r="AB16" s="37">
        <f t="shared" si="0"/>
        <v>22.103999999999999</v>
      </c>
      <c r="AC16" s="40">
        <v>12.103999999999999</v>
      </c>
      <c r="AD16" s="1">
        <v>10</v>
      </c>
    </row>
    <row r="17" spans="1:30" s="1" customFormat="1" hidden="1" x14ac:dyDescent="0.2">
      <c r="B17" s="42">
        <v>43685</v>
      </c>
      <c r="C17" s="6" t="s">
        <v>10</v>
      </c>
      <c r="D17" s="25" t="s">
        <v>25</v>
      </c>
      <c r="E17" s="24" t="s">
        <v>55</v>
      </c>
      <c r="F17" s="19">
        <v>51</v>
      </c>
      <c r="G17" s="20"/>
      <c r="H17" s="20"/>
      <c r="I17" s="20"/>
      <c r="J17" s="8">
        <v>43685</v>
      </c>
      <c r="K17" s="25" t="s">
        <v>44</v>
      </c>
      <c r="L17" t="s">
        <v>156</v>
      </c>
      <c r="M17"/>
      <c r="N17"/>
      <c r="O17"/>
      <c r="P17" t="str">
        <f t="shared" si="1"/>
        <v>19P5803676M</v>
      </c>
      <c r="Q17" s="28" t="s">
        <v>111</v>
      </c>
      <c r="R17" s="22">
        <v>43416</v>
      </c>
      <c r="S17" s="1">
        <v>3</v>
      </c>
      <c r="T17" s="2">
        <v>0</v>
      </c>
      <c r="U17" s="2">
        <v>0</v>
      </c>
      <c r="V17" s="2">
        <v>2</v>
      </c>
      <c r="W17" s="2" t="s">
        <v>182</v>
      </c>
      <c r="X17" s="1" t="s">
        <v>204</v>
      </c>
      <c r="Y17" s="1">
        <v>2.4</v>
      </c>
      <c r="Z17" s="34">
        <v>0.314</v>
      </c>
      <c r="AA17" s="34">
        <v>38</v>
      </c>
      <c r="AB17" s="37">
        <f t="shared" si="0"/>
        <v>11.932</v>
      </c>
      <c r="AC17" s="38" t="s">
        <v>205</v>
      </c>
      <c r="AD17" s="1">
        <v>10</v>
      </c>
    </row>
    <row r="18" spans="1:30" s="1" customFormat="1" hidden="1" x14ac:dyDescent="0.2">
      <c r="B18" s="42">
        <v>43685</v>
      </c>
      <c r="C18" s="6" t="s">
        <v>10</v>
      </c>
      <c r="D18" s="25" t="s">
        <v>26</v>
      </c>
      <c r="E18" s="24" t="s">
        <v>52</v>
      </c>
      <c r="F18" s="19">
        <v>33</v>
      </c>
      <c r="G18" s="20"/>
      <c r="H18" s="20"/>
      <c r="I18" s="20"/>
      <c r="J18" s="8">
        <v>43685</v>
      </c>
      <c r="K18" s="25" t="s">
        <v>45</v>
      </c>
      <c r="L18" t="s">
        <v>157</v>
      </c>
      <c r="M18"/>
      <c r="N18"/>
      <c r="O18"/>
      <c r="P18" t="str">
        <f t="shared" si="1"/>
        <v>19P5803677M</v>
      </c>
      <c r="Q18" s="28" t="s">
        <v>111</v>
      </c>
      <c r="R18" s="22">
        <v>43426</v>
      </c>
      <c r="S18" s="1">
        <v>3</v>
      </c>
      <c r="T18" s="2">
        <v>2</v>
      </c>
      <c r="U18" s="2">
        <v>0</v>
      </c>
      <c r="V18" s="2">
        <v>3</v>
      </c>
      <c r="W18" s="2" t="s">
        <v>187</v>
      </c>
      <c r="X18" s="1" t="s">
        <v>204</v>
      </c>
      <c r="Y18" s="1">
        <v>3.6999999999999997</v>
      </c>
      <c r="Z18" s="34">
        <v>0.32600000000000001</v>
      </c>
      <c r="AA18" s="34">
        <v>36</v>
      </c>
      <c r="AB18" s="37">
        <f t="shared" si="0"/>
        <v>11.736000000000001</v>
      </c>
      <c r="AC18" s="38" t="s">
        <v>205</v>
      </c>
      <c r="AD18" s="1">
        <v>10</v>
      </c>
    </row>
    <row r="19" spans="1:30" s="1" customFormat="1" x14ac:dyDescent="0.2">
      <c r="B19" s="42">
        <v>43685</v>
      </c>
      <c r="C19" s="6" t="s">
        <v>10</v>
      </c>
      <c r="D19" s="25" t="s">
        <v>27</v>
      </c>
      <c r="E19" s="24" t="s">
        <v>52</v>
      </c>
      <c r="F19" s="19">
        <v>58</v>
      </c>
      <c r="G19" s="20"/>
      <c r="H19" s="20"/>
      <c r="I19" s="20"/>
      <c r="J19" s="8">
        <v>43685</v>
      </c>
      <c r="K19" s="25" t="s">
        <v>46</v>
      </c>
      <c r="L19" t="s">
        <v>158</v>
      </c>
      <c r="M19" t="str">
        <f>CONCATENATE(L19,"S-1")</f>
        <v>19P5803678S-1</v>
      </c>
      <c r="N19"/>
      <c r="O19"/>
      <c r="P19" t="str">
        <f t="shared" si="1"/>
        <v>19P5803678M</v>
      </c>
      <c r="Q19" s="28" t="s">
        <v>113</v>
      </c>
      <c r="R19" s="22">
        <v>43424</v>
      </c>
      <c r="S19" s="1">
        <v>3</v>
      </c>
      <c r="T19" s="2" t="s">
        <v>136</v>
      </c>
      <c r="U19" s="2">
        <v>0</v>
      </c>
      <c r="V19" s="2">
        <v>3</v>
      </c>
      <c r="W19" s="2" t="s">
        <v>189</v>
      </c>
      <c r="X19" s="1" t="s">
        <v>204</v>
      </c>
      <c r="Y19" s="1">
        <v>4.8</v>
      </c>
      <c r="Z19" s="34">
        <v>0.59199999999999997</v>
      </c>
      <c r="AA19" s="34">
        <v>38</v>
      </c>
      <c r="AB19" s="37">
        <f t="shared" si="0"/>
        <v>22.495999999999999</v>
      </c>
      <c r="AC19" s="40">
        <v>12.495999999999999</v>
      </c>
      <c r="AD19" s="1">
        <v>10</v>
      </c>
    </row>
    <row r="20" spans="1:30" s="1" customFormat="1" hidden="1" x14ac:dyDescent="0.2">
      <c r="B20" s="42">
        <v>43685</v>
      </c>
      <c r="C20" s="6" t="s">
        <v>10</v>
      </c>
      <c r="D20" s="25" t="s">
        <v>28</v>
      </c>
      <c r="E20" s="24" t="s">
        <v>56</v>
      </c>
      <c r="F20" s="19">
        <v>64</v>
      </c>
      <c r="G20" s="20"/>
      <c r="H20" s="20"/>
      <c r="I20" s="20"/>
      <c r="J20" s="8">
        <v>43685</v>
      </c>
      <c r="K20" s="25" t="s">
        <v>47</v>
      </c>
      <c r="L20" t="s">
        <v>159</v>
      </c>
      <c r="M20"/>
      <c r="N20"/>
      <c r="O20"/>
      <c r="P20" t="str">
        <f t="shared" si="1"/>
        <v>19P5803679M</v>
      </c>
      <c r="Q20" s="28" t="s">
        <v>114</v>
      </c>
      <c r="R20" s="22">
        <v>43434</v>
      </c>
      <c r="S20" s="1">
        <v>3</v>
      </c>
      <c r="T20" s="2">
        <v>1</v>
      </c>
      <c r="U20" s="2">
        <v>0</v>
      </c>
      <c r="V20" s="2">
        <v>3</v>
      </c>
      <c r="W20" s="2" t="s">
        <v>183</v>
      </c>
      <c r="X20" s="1" t="s">
        <v>204</v>
      </c>
      <c r="Y20" s="1">
        <v>2.5</v>
      </c>
      <c r="Z20" s="34">
        <v>0.45200000000000001</v>
      </c>
      <c r="AA20" s="34">
        <v>38</v>
      </c>
      <c r="AB20" s="37">
        <f t="shared" si="0"/>
        <v>17.176000000000002</v>
      </c>
      <c r="AC20" s="38" t="s">
        <v>205</v>
      </c>
      <c r="AD20" s="1">
        <v>10</v>
      </c>
    </row>
    <row r="21" spans="1:30" s="1" customFormat="1" x14ac:dyDescent="0.2">
      <c r="C21" s="20"/>
      <c r="D21" s="20"/>
      <c r="E21" s="20"/>
      <c r="F21" s="20"/>
      <c r="G21" s="20"/>
      <c r="H21" s="20"/>
      <c r="I21" s="20"/>
      <c r="J21" s="20"/>
      <c r="K21" s="20"/>
      <c r="Q21" s="29"/>
      <c r="R21" s="29"/>
    </row>
    <row r="22" spans="1:30" s="1" customFormat="1" x14ac:dyDescent="0.2">
      <c r="A22" s="2" t="s">
        <v>100</v>
      </c>
      <c r="B22" s="2"/>
      <c r="C22" s="6" t="s">
        <v>10</v>
      </c>
      <c r="D22" s="31" t="s">
        <v>98</v>
      </c>
      <c r="E22" s="14" t="s">
        <v>49</v>
      </c>
      <c r="F22" s="14">
        <v>60</v>
      </c>
      <c r="G22" s="20"/>
      <c r="H22" s="20"/>
      <c r="I22" s="20"/>
      <c r="J22" s="8">
        <v>43769</v>
      </c>
      <c r="K22" s="7" t="s">
        <v>77</v>
      </c>
      <c r="L22" t="s">
        <v>160</v>
      </c>
      <c r="M22"/>
      <c r="N22"/>
      <c r="O22"/>
      <c r="P22" t="str">
        <f t="shared" si="1"/>
        <v>19P6980230M</v>
      </c>
      <c r="Q22" s="16" t="s">
        <v>108</v>
      </c>
      <c r="R22" s="18">
        <v>43182</v>
      </c>
      <c r="S22" s="1">
        <v>3</v>
      </c>
      <c r="T22" s="1">
        <v>2</v>
      </c>
      <c r="U22" s="1">
        <v>0</v>
      </c>
      <c r="V22" s="1">
        <v>3</v>
      </c>
      <c r="W22" s="2" t="s">
        <v>192</v>
      </c>
      <c r="X22" s="1" t="s">
        <v>212</v>
      </c>
      <c r="Y22" s="43">
        <v>1.8</v>
      </c>
      <c r="Z22" s="44">
        <v>0.36199999999999999</v>
      </c>
      <c r="AA22" s="44">
        <v>53</v>
      </c>
      <c r="AB22" s="37">
        <f t="shared" ref="AB22:AB42" si="4">AA22*Z22</f>
        <v>19.186</v>
      </c>
      <c r="AC22" s="38" t="s">
        <v>205</v>
      </c>
      <c r="AD22" s="1">
        <v>10</v>
      </c>
    </row>
    <row r="23" spans="1:30" s="1" customFormat="1" x14ac:dyDescent="0.2">
      <c r="C23" s="6" t="s">
        <v>10</v>
      </c>
      <c r="D23" s="7" t="s">
        <v>57</v>
      </c>
      <c r="E23" s="19" t="s">
        <v>48</v>
      </c>
      <c r="F23" s="19">
        <v>67</v>
      </c>
      <c r="G23" s="20"/>
      <c r="H23" s="20"/>
      <c r="I23" s="20"/>
      <c r="J23" s="8">
        <v>43769</v>
      </c>
      <c r="K23" s="7" t="s">
        <v>78</v>
      </c>
      <c r="L23" t="s">
        <v>161</v>
      </c>
      <c r="M23" t="str">
        <f>CONCATENATE(L23,"S-1")</f>
        <v>19P6980231S-1</v>
      </c>
      <c r="N23"/>
      <c r="O23"/>
      <c r="P23" t="str">
        <f t="shared" si="1"/>
        <v>19P6980231M</v>
      </c>
      <c r="Q23" s="21" t="s">
        <v>115</v>
      </c>
      <c r="R23" s="22">
        <v>43186</v>
      </c>
      <c r="S23" s="17" t="s">
        <v>137</v>
      </c>
      <c r="T23" s="1">
        <v>2</v>
      </c>
      <c r="U23" s="1">
        <v>0</v>
      </c>
      <c r="V23" s="1">
        <v>3</v>
      </c>
      <c r="W23" s="2" t="s">
        <v>193</v>
      </c>
      <c r="X23" s="1" t="s">
        <v>212</v>
      </c>
      <c r="Y23" s="43">
        <v>4</v>
      </c>
      <c r="Z23" s="44">
        <v>0.45</v>
      </c>
      <c r="AA23" s="44">
        <v>48</v>
      </c>
      <c r="AB23" s="37">
        <f t="shared" si="4"/>
        <v>21.6</v>
      </c>
      <c r="AC23" s="40">
        <v>11.600000000000001</v>
      </c>
      <c r="AD23" s="1">
        <v>10</v>
      </c>
    </row>
    <row r="24" spans="1:30" s="1" customFormat="1" x14ac:dyDescent="0.2">
      <c r="C24" s="6" t="s">
        <v>10</v>
      </c>
      <c r="D24" s="7" t="s">
        <v>58</v>
      </c>
      <c r="E24" s="19" t="s">
        <v>48</v>
      </c>
      <c r="F24" s="19">
        <v>71</v>
      </c>
      <c r="G24" s="20"/>
      <c r="H24" s="20"/>
      <c r="I24" s="20"/>
      <c r="J24" s="8">
        <v>43769</v>
      </c>
      <c r="K24" s="7" t="s">
        <v>79</v>
      </c>
      <c r="L24" t="s">
        <v>162</v>
      </c>
      <c r="M24"/>
      <c r="N24"/>
      <c r="O24"/>
      <c r="P24" t="str">
        <f t="shared" si="1"/>
        <v>19P6980232M</v>
      </c>
      <c r="Q24" s="23" t="s">
        <v>108</v>
      </c>
      <c r="R24" s="22">
        <v>43188</v>
      </c>
      <c r="S24" s="1">
        <v>2</v>
      </c>
      <c r="T24" s="1">
        <v>0</v>
      </c>
      <c r="U24" s="1">
        <v>0</v>
      </c>
      <c r="V24" s="1">
        <v>1</v>
      </c>
      <c r="W24" s="2" t="s">
        <v>184</v>
      </c>
      <c r="X24" s="1" t="s">
        <v>212</v>
      </c>
      <c r="Y24" s="43">
        <v>0.8</v>
      </c>
      <c r="Z24" s="44">
        <v>0.184</v>
      </c>
      <c r="AA24" s="44">
        <v>48</v>
      </c>
      <c r="AB24" s="37">
        <f t="shared" si="4"/>
        <v>8.8320000000000007</v>
      </c>
      <c r="AC24" s="38" t="s">
        <v>205</v>
      </c>
      <c r="AD24" s="1">
        <v>7.1760000000000002</v>
      </c>
    </row>
    <row r="25" spans="1:30" s="1" customFormat="1" x14ac:dyDescent="0.2">
      <c r="C25" s="6" t="s">
        <v>10</v>
      </c>
      <c r="D25" s="7" t="s">
        <v>59</v>
      </c>
      <c r="E25" s="19" t="s">
        <v>49</v>
      </c>
      <c r="F25" s="19">
        <v>57</v>
      </c>
      <c r="G25" s="20"/>
      <c r="H25" s="20"/>
      <c r="I25" s="20"/>
      <c r="J25" s="8">
        <v>43769</v>
      </c>
      <c r="K25" s="7" t="s">
        <v>80</v>
      </c>
      <c r="L25" t="s">
        <v>163</v>
      </c>
      <c r="M25" t="str">
        <f>CONCATENATE(L25,"S-1")</f>
        <v>19P6980233S-1</v>
      </c>
      <c r="N25"/>
      <c r="O25"/>
      <c r="P25" t="str">
        <f t="shared" si="1"/>
        <v>19P6980233M</v>
      </c>
      <c r="Q25" s="23" t="s">
        <v>107</v>
      </c>
      <c r="R25" s="22">
        <v>43202</v>
      </c>
      <c r="S25" s="1">
        <v>3</v>
      </c>
      <c r="T25" s="1">
        <v>0</v>
      </c>
      <c r="U25" s="1">
        <v>0</v>
      </c>
      <c r="V25" s="1">
        <v>2</v>
      </c>
      <c r="W25" s="2" t="s">
        <v>182</v>
      </c>
      <c r="X25" s="1" t="s">
        <v>212</v>
      </c>
      <c r="Y25" s="43">
        <v>3.4</v>
      </c>
      <c r="Z25" s="44">
        <v>0.76200000000000001</v>
      </c>
      <c r="AA25" s="44">
        <v>54</v>
      </c>
      <c r="AB25" s="37">
        <f t="shared" si="4"/>
        <v>41.148000000000003</v>
      </c>
      <c r="AC25" s="40">
        <v>30</v>
      </c>
      <c r="AD25" s="1">
        <v>10</v>
      </c>
    </row>
    <row r="26" spans="1:30" s="1" customFormat="1" x14ac:dyDescent="0.2">
      <c r="C26" s="6" t="s">
        <v>10</v>
      </c>
      <c r="D26" s="7" t="s">
        <v>60</v>
      </c>
      <c r="E26" s="24" t="s">
        <v>52</v>
      </c>
      <c r="F26" s="24">
        <v>88</v>
      </c>
      <c r="G26" s="20"/>
      <c r="H26" s="20"/>
      <c r="I26" s="20"/>
      <c r="J26" s="8">
        <v>43769</v>
      </c>
      <c r="K26" s="7" t="s">
        <v>81</v>
      </c>
      <c r="L26" t="s">
        <v>164</v>
      </c>
      <c r="M26" t="str">
        <f t="shared" ref="M26:M42" si="5">CONCATENATE(L26,"S-1")</f>
        <v>19P6980234S-1</v>
      </c>
      <c r="N26"/>
      <c r="O26"/>
      <c r="P26" t="str">
        <f t="shared" si="1"/>
        <v>19P6980234M</v>
      </c>
      <c r="Q26" s="23" t="s">
        <v>116</v>
      </c>
      <c r="R26" s="22">
        <v>43284</v>
      </c>
      <c r="S26" s="1">
        <v>3</v>
      </c>
      <c r="T26" s="2" t="s">
        <v>138</v>
      </c>
      <c r="U26" s="1">
        <v>0</v>
      </c>
      <c r="V26" s="1">
        <v>3</v>
      </c>
      <c r="W26" s="2" t="s">
        <v>189</v>
      </c>
      <c r="X26" s="1" t="s">
        <v>212</v>
      </c>
      <c r="Y26" s="43">
        <v>4</v>
      </c>
      <c r="Z26" s="44">
        <v>0.93200000000000005</v>
      </c>
      <c r="AA26" s="44">
        <v>58</v>
      </c>
      <c r="AB26" s="37">
        <f t="shared" si="4"/>
        <v>54.056000000000004</v>
      </c>
      <c r="AC26" s="40">
        <v>30</v>
      </c>
      <c r="AD26" s="1">
        <v>10</v>
      </c>
    </row>
    <row r="27" spans="1:30" s="1" customFormat="1" x14ac:dyDescent="0.2">
      <c r="C27" s="6" t="s">
        <v>10</v>
      </c>
      <c r="D27" s="7" t="s">
        <v>61</v>
      </c>
      <c r="E27" s="24" t="s">
        <v>117</v>
      </c>
      <c r="F27" s="24">
        <v>62</v>
      </c>
      <c r="G27" s="20"/>
      <c r="H27" s="20"/>
      <c r="I27" s="20"/>
      <c r="J27" s="8">
        <v>43769</v>
      </c>
      <c r="K27" s="7" t="s">
        <v>82</v>
      </c>
      <c r="L27" t="s">
        <v>165</v>
      </c>
      <c r="M27" t="str">
        <f t="shared" si="5"/>
        <v>19P6980235S-1</v>
      </c>
      <c r="N27"/>
      <c r="O27"/>
      <c r="P27" t="str">
        <f t="shared" si="1"/>
        <v>19P6980235M</v>
      </c>
      <c r="Q27" s="23" t="s">
        <v>118</v>
      </c>
      <c r="R27" s="22">
        <v>43285</v>
      </c>
      <c r="S27" s="1">
        <v>3</v>
      </c>
      <c r="T27" s="2">
        <v>0</v>
      </c>
      <c r="U27" s="1">
        <v>0</v>
      </c>
      <c r="V27" s="1">
        <v>2</v>
      </c>
      <c r="W27" s="2" t="s">
        <v>182</v>
      </c>
      <c r="X27" s="1" t="s">
        <v>212</v>
      </c>
      <c r="Y27" s="43">
        <v>4</v>
      </c>
      <c r="Z27" s="44">
        <v>0.48199999999999998</v>
      </c>
      <c r="AA27" s="44">
        <v>58</v>
      </c>
      <c r="AB27" s="37">
        <f t="shared" si="4"/>
        <v>27.956</v>
      </c>
      <c r="AC27" s="40">
        <v>17.956</v>
      </c>
      <c r="AD27" s="1">
        <v>10</v>
      </c>
    </row>
    <row r="28" spans="1:30" s="1" customFormat="1" x14ac:dyDescent="0.2">
      <c r="C28" s="6" t="s">
        <v>10</v>
      </c>
      <c r="D28" s="7" t="s">
        <v>62</v>
      </c>
      <c r="E28" s="24" t="s">
        <v>52</v>
      </c>
      <c r="F28" s="24">
        <v>54</v>
      </c>
      <c r="G28" s="20"/>
      <c r="H28" s="20"/>
      <c r="I28" s="20"/>
      <c r="J28" s="8">
        <v>43769</v>
      </c>
      <c r="K28" s="7" t="s">
        <v>83</v>
      </c>
      <c r="L28" t="s">
        <v>166</v>
      </c>
      <c r="M28" t="str">
        <f t="shared" si="5"/>
        <v>19P6980236S-1</v>
      </c>
      <c r="N28"/>
      <c r="O28"/>
      <c r="P28" t="str">
        <f t="shared" si="1"/>
        <v>19P6980236M</v>
      </c>
      <c r="Q28" s="23" t="s">
        <v>107</v>
      </c>
      <c r="R28" s="22">
        <v>43297</v>
      </c>
      <c r="S28" s="1">
        <v>3</v>
      </c>
      <c r="T28" s="2">
        <v>1</v>
      </c>
      <c r="U28" s="1">
        <v>0</v>
      </c>
      <c r="V28" s="1">
        <v>3</v>
      </c>
      <c r="W28" s="2" t="s">
        <v>183</v>
      </c>
      <c r="X28" s="1" t="s">
        <v>212</v>
      </c>
      <c r="Y28" s="43">
        <v>4</v>
      </c>
      <c r="Z28" s="44">
        <v>0.60799999999999998</v>
      </c>
      <c r="AA28" s="44">
        <v>58</v>
      </c>
      <c r="AB28" s="37">
        <f t="shared" si="4"/>
        <v>35.263999999999996</v>
      </c>
      <c r="AC28" s="40">
        <v>25.263999999999996</v>
      </c>
      <c r="AD28" s="1">
        <v>10</v>
      </c>
    </row>
    <row r="29" spans="1:30" s="1" customFormat="1" x14ac:dyDescent="0.2">
      <c r="C29" s="6" t="s">
        <v>10</v>
      </c>
      <c r="D29" s="7" t="s">
        <v>63</v>
      </c>
      <c r="E29" s="19" t="s">
        <v>50</v>
      </c>
      <c r="F29" s="19">
        <v>61</v>
      </c>
      <c r="G29" s="20"/>
      <c r="H29" s="20"/>
      <c r="I29" s="20"/>
      <c r="J29" s="8">
        <v>43769</v>
      </c>
      <c r="K29" s="7" t="s">
        <v>84</v>
      </c>
      <c r="L29" t="s">
        <v>167</v>
      </c>
      <c r="M29" t="str">
        <f t="shared" si="5"/>
        <v>19P6980237S-1</v>
      </c>
      <c r="N29"/>
      <c r="O29"/>
      <c r="P29" t="str">
        <f t="shared" si="1"/>
        <v>19P6980237M</v>
      </c>
      <c r="Q29" s="21" t="s">
        <v>119</v>
      </c>
      <c r="R29" s="22">
        <v>43329</v>
      </c>
      <c r="S29" s="1">
        <v>3</v>
      </c>
      <c r="T29" s="2">
        <v>0</v>
      </c>
      <c r="U29" s="1">
        <v>0</v>
      </c>
      <c r="V29" s="1">
        <v>2</v>
      </c>
      <c r="W29" s="2" t="s">
        <v>182</v>
      </c>
      <c r="X29" s="1" t="s">
        <v>212</v>
      </c>
      <c r="Y29" s="43">
        <v>4</v>
      </c>
      <c r="Z29" s="44">
        <v>0.55400000000000005</v>
      </c>
      <c r="AA29" s="44">
        <v>57</v>
      </c>
      <c r="AB29" s="37">
        <f t="shared" si="4"/>
        <v>31.578000000000003</v>
      </c>
      <c r="AC29" s="40">
        <v>21.578000000000003</v>
      </c>
      <c r="AD29" s="1">
        <v>10</v>
      </c>
    </row>
    <row r="30" spans="1:30" s="1" customFormat="1" x14ac:dyDescent="0.2">
      <c r="C30" s="6" t="s">
        <v>10</v>
      </c>
      <c r="D30" s="7" t="s">
        <v>64</v>
      </c>
      <c r="E30" s="19" t="s">
        <v>50</v>
      </c>
      <c r="F30" s="19">
        <v>71</v>
      </c>
      <c r="G30" s="20"/>
      <c r="H30" s="20"/>
      <c r="I30" s="20"/>
      <c r="J30" s="8">
        <v>43769</v>
      </c>
      <c r="K30" s="7" t="s">
        <v>85</v>
      </c>
      <c r="L30" t="s">
        <v>168</v>
      </c>
      <c r="M30" t="str">
        <f t="shared" si="5"/>
        <v>19P6980238S-1</v>
      </c>
      <c r="N30"/>
      <c r="O30"/>
      <c r="P30" t="str">
        <f t="shared" si="1"/>
        <v>19P6980238M</v>
      </c>
      <c r="Q30" s="21" t="s">
        <v>110</v>
      </c>
      <c r="R30" s="22">
        <v>43333</v>
      </c>
      <c r="S30" s="1">
        <v>3</v>
      </c>
      <c r="T30" s="2">
        <v>0</v>
      </c>
      <c r="U30" s="1">
        <v>0</v>
      </c>
      <c r="V30" s="1">
        <v>2</v>
      </c>
      <c r="W30" s="2" t="s">
        <v>182</v>
      </c>
      <c r="X30" s="1" t="s">
        <v>212</v>
      </c>
      <c r="Y30" s="43">
        <v>4</v>
      </c>
      <c r="Z30" s="44">
        <v>0.64600000000000002</v>
      </c>
      <c r="AA30" s="44">
        <v>58</v>
      </c>
      <c r="AB30" s="37">
        <f t="shared" si="4"/>
        <v>37.468000000000004</v>
      </c>
      <c r="AC30" s="40">
        <v>27.468000000000004</v>
      </c>
      <c r="AD30" s="1">
        <v>10</v>
      </c>
    </row>
    <row r="31" spans="1:30" s="1" customFormat="1" x14ac:dyDescent="0.2">
      <c r="C31" s="6" t="s">
        <v>10</v>
      </c>
      <c r="D31" s="7" t="s">
        <v>65</v>
      </c>
      <c r="E31" s="24" t="s">
        <v>52</v>
      </c>
      <c r="F31" s="19">
        <v>67</v>
      </c>
      <c r="G31" s="20"/>
      <c r="H31" s="20"/>
      <c r="I31" s="20"/>
      <c r="J31" s="8">
        <v>43769</v>
      </c>
      <c r="K31" s="7" t="s">
        <v>86</v>
      </c>
      <c r="L31" t="s">
        <v>169</v>
      </c>
      <c r="M31"/>
      <c r="N31"/>
      <c r="O31"/>
      <c r="P31" t="str">
        <f t="shared" si="1"/>
        <v>19P6980239M</v>
      </c>
      <c r="Q31" s="21" t="s">
        <v>120</v>
      </c>
      <c r="R31" s="22">
        <v>43334</v>
      </c>
      <c r="S31" s="1">
        <v>1</v>
      </c>
      <c r="T31" s="2">
        <v>0</v>
      </c>
      <c r="U31" s="1">
        <v>0</v>
      </c>
      <c r="V31" s="1">
        <v>1</v>
      </c>
      <c r="W31" s="2" t="s">
        <v>194</v>
      </c>
      <c r="X31" s="1" t="s">
        <v>212</v>
      </c>
      <c r="Y31" s="43">
        <v>4</v>
      </c>
      <c r="Z31" s="44">
        <v>6.48</v>
      </c>
      <c r="AA31" s="44">
        <v>57</v>
      </c>
      <c r="AB31" s="37">
        <f t="shared" si="4"/>
        <v>369.36</v>
      </c>
      <c r="AC31" s="40" t="s">
        <v>213</v>
      </c>
      <c r="AD31" s="1">
        <v>10</v>
      </c>
    </row>
    <row r="32" spans="1:30" s="1" customFormat="1" x14ac:dyDescent="0.2">
      <c r="C32" s="6" t="s">
        <v>10</v>
      </c>
      <c r="D32" s="7" t="s">
        <v>66</v>
      </c>
      <c r="E32" s="19" t="s">
        <v>50</v>
      </c>
      <c r="F32" s="19">
        <v>78</v>
      </c>
      <c r="G32" s="20"/>
      <c r="H32" s="20"/>
      <c r="I32" s="20"/>
      <c r="J32" s="8">
        <v>43769</v>
      </c>
      <c r="K32" s="7" t="s">
        <v>87</v>
      </c>
      <c r="L32" t="s">
        <v>170</v>
      </c>
      <c r="M32"/>
      <c r="N32"/>
      <c r="O32"/>
      <c r="P32" t="str">
        <f t="shared" si="1"/>
        <v>19P6980240M</v>
      </c>
      <c r="Q32" s="21" t="s">
        <v>121</v>
      </c>
      <c r="R32" s="22">
        <v>43336</v>
      </c>
      <c r="S32" s="1">
        <v>3</v>
      </c>
      <c r="T32" s="2">
        <v>0</v>
      </c>
      <c r="U32" s="1">
        <v>0</v>
      </c>
      <c r="V32" s="1">
        <v>2</v>
      </c>
      <c r="W32" s="2" t="s">
        <v>182</v>
      </c>
      <c r="X32" s="1" t="s">
        <v>212</v>
      </c>
      <c r="Y32" s="43">
        <v>4</v>
      </c>
      <c r="Z32" s="44">
        <v>0.28599999999999998</v>
      </c>
      <c r="AA32" s="44">
        <v>57</v>
      </c>
      <c r="AB32" s="37">
        <f t="shared" si="4"/>
        <v>16.302</v>
      </c>
      <c r="AC32" s="38" t="s">
        <v>205</v>
      </c>
      <c r="AD32" s="1">
        <v>10</v>
      </c>
    </row>
    <row r="33" spans="3:30" s="1" customFormat="1" x14ac:dyDescent="0.2">
      <c r="C33" s="6" t="s">
        <v>10</v>
      </c>
      <c r="D33" s="7" t="s">
        <v>67</v>
      </c>
      <c r="E33" s="24" t="s">
        <v>52</v>
      </c>
      <c r="F33" s="19">
        <v>45</v>
      </c>
      <c r="G33" s="20"/>
      <c r="H33" s="20"/>
      <c r="I33" s="20"/>
      <c r="J33" s="8">
        <v>43769</v>
      </c>
      <c r="K33" s="7" t="s">
        <v>88</v>
      </c>
      <c r="L33" t="s">
        <v>171</v>
      </c>
      <c r="M33"/>
      <c r="N33"/>
      <c r="O33"/>
      <c r="P33"/>
      <c r="Q33" s="21" t="s">
        <v>122</v>
      </c>
      <c r="R33" s="22">
        <v>43341</v>
      </c>
      <c r="S33" s="1">
        <v>3</v>
      </c>
      <c r="T33" s="30" t="s">
        <v>135</v>
      </c>
      <c r="U33" s="1">
        <v>0</v>
      </c>
      <c r="V33" s="1">
        <v>3</v>
      </c>
      <c r="W33" s="2" t="s">
        <v>189</v>
      </c>
      <c r="X33" s="1" t="s">
        <v>212</v>
      </c>
      <c r="Y33" s="1" t="s">
        <v>214</v>
      </c>
      <c r="Z33" s="34"/>
      <c r="AA33" s="34"/>
      <c r="AB33" s="37">
        <f t="shared" si="4"/>
        <v>0</v>
      </c>
      <c r="AC33" s="40"/>
    </row>
    <row r="34" spans="3:30" s="1" customFormat="1" x14ac:dyDescent="0.2">
      <c r="C34" s="6" t="s">
        <v>10</v>
      </c>
      <c r="D34" s="7" t="s">
        <v>68</v>
      </c>
      <c r="E34" s="19" t="s">
        <v>50</v>
      </c>
      <c r="F34" s="19">
        <v>77</v>
      </c>
      <c r="G34" s="20"/>
      <c r="H34" s="20"/>
      <c r="I34" s="20"/>
      <c r="J34" s="8">
        <v>43769</v>
      </c>
      <c r="K34" s="7" t="s">
        <v>89</v>
      </c>
      <c r="L34" t="s">
        <v>172</v>
      </c>
      <c r="M34"/>
      <c r="N34"/>
      <c r="O34"/>
      <c r="P34" t="str">
        <f t="shared" si="1"/>
        <v>19P6980242M</v>
      </c>
      <c r="Q34" s="21" t="s">
        <v>123</v>
      </c>
      <c r="R34" s="22">
        <v>43342</v>
      </c>
      <c r="S34" s="1">
        <v>3</v>
      </c>
      <c r="T34" s="2">
        <v>0</v>
      </c>
      <c r="U34" s="1">
        <v>0</v>
      </c>
      <c r="V34" s="1">
        <v>2</v>
      </c>
      <c r="W34" s="2" t="s">
        <v>182</v>
      </c>
      <c r="X34" s="1" t="s">
        <v>212</v>
      </c>
      <c r="Y34" s="43">
        <v>4</v>
      </c>
      <c r="Z34" s="44">
        <v>0.32600000000000001</v>
      </c>
      <c r="AA34" s="44">
        <v>56</v>
      </c>
      <c r="AB34" s="37">
        <f t="shared" si="4"/>
        <v>18.256</v>
      </c>
      <c r="AC34" s="38" t="s">
        <v>205</v>
      </c>
      <c r="AD34" s="1">
        <v>10</v>
      </c>
    </row>
    <row r="35" spans="3:30" s="1" customFormat="1" x14ac:dyDescent="0.2">
      <c r="C35" s="6" t="s">
        <v>10</v>
      </c>
      <c r="D35" s="7" t="s">
        <v>69</v>
      </c>
      <c r="E35" s="19" t="s">
        <v>124</v>
      </c>
      <c r="F35" s="19">
        <v>62</v>
      </c>
      <c r="G35" s="20"/>
      <c r="H35" s="20"/>
      <c r="I35" s="20"/>
      <c r="J35" s="8">
        <v>43769</v>
      </c>
      <c r="K35" s="7" t="s">
        <v>90</v>
      </c>
      <c r="L35" t="s">
        <v>173</v>
      </c>
      <c r="M35" t="str">
        <f t="shared" si="5"/>
        <v>19P6980243S-1</v>
      </c>
      <c r="N35"/>
      <c r="O35"/>
      <c r="P35" t="str">
        <f t="shared" si="1"/>
        <v>19P6980243M</v>
      </c>
      <c r="Q35" s="21" t="s">
        <v>125</v>
      </c>
      <c r="R35" s="22">
        <v>43353</v>
      </c>
      <c r="S35" s="1">
        <v>3</v>
      </c>
      <c r="T35" s="2">
        <v>0</v>
      </c>
      <c r="U35" s="1">
        <v>0</v>
      </c>
      <c r="V35" s="1">
        <v>2</v>
      </c>
      <c r="W35" s="2" t="s">
        <v>182</v>
      </c>
      <c r="X35" s="1" t="s">
        <v>212</v>
      </c>
      <c r="Y35" s="43">
        <v>3.8</v>
      </c>
      <c r="Z35" s="44">
        <v>0.56999999999999995</v>
      </c>
      <c r="AA35" s="44">
        <v>58</v>
      </c>
      <c r="AB35" s="37">
        <f t="shared" si="4"/>
        <v>33.059999999999995</v>
      </c>
      <c r="AC35" s="40">
        <v>23.059999999999995</v>
      </c>
      <c r="AD35" s="1">
        <v>10</v>
      </c>
    </row>
    <row r="36" spans="3:30" s="1" customFormat="1" x14ac:dyDescent="0.2">
      <c r="C36" s="6" t="s">
        <v>10</v>
      </c>
      <c r="D36" s="7" t="s">
        <v>70</v>
      </c>
      <c r="E36" s="19" t="s">
        <v>50</v>
      </c>
      <c r="F36" s="19">
        <v>68</v>
      </c>
      <c r="G36" s="20"/>
      <c r="H36" s="20"/>
      <c r="I36" s="20"/>
      <c r="J36" s="8">
        <v>43769</v>
      </c>
      <c r="K36" s="7" t="s">
        <v>91</v>
      </c>
      <c r="L36" t="s">
        <v>174</v>
      </c>
      <c r="M36" t="str">
        <f t="shared" si="5"/>
        <v>19P6980244S-1</v>
      </c>
      <c r="N36"/>
      <c r="O36"/>
      <c r="P36" t="str">
        <f t="shared" si="1"/>
        <v>19P6980244M</v>
      </c>
      <c r="Q36" s="32" t="s">
        <v>139</v>
      </c>
      <c r="R36" s="22">
        <v>43354</v>
      </c>
      <c r="S36" s="20"/>
      <c r="T36" s="20"/>
      <c r="U36" s="20"/>
      <c r="V36" s="20"/>
      <c r="W36" s="2" t="s">
        <v>195</v>
      </c>
      <c r="X36" s="1" t="s">
        <v>212</v>
      </c>
      <c r="Y36" s="43">
        <v>2.6</v>
      </c>
      <c r="Z36" s="44">
        <v>0.44</v>
      </c>
      <c r="AA36" s="44">
        <v>58</v>
      </c>
      <c r="AB36" s="37">
        <f t="shared" si="4"/>
        <v>25.52</v>
      </c>
      <c r="AC36" s="40">
        <v>15.52</v>
      </c>
      <c r="AD36" s="1">
        <v>10</v>
      </c>
    </row>
    <row r="37" spans="3:30" s="1" customFormat="1" x14ac:dyDescent="0.2">
      <c r="C37" s="6" t="s">
        <v>10</v>
      </c>
      <c r="D37" s="7" t="s">
        <v>71</v>
      </c>
      <c r="E37" s="24" t="s">
        <v>117</v>
      </c>
      <c r="F37" s="19">
        <v>50</v>
      </c>
      <c r="G37" s="20"/>
      <c r="H37" s="20"/>
      <c r="I37" s="20"/>
      <c r="J37" s="8">
        <v>43769</v>
      </c>
      <c r="K37" s="7" t="s">
        <v>92</v>
      </c>
      <c r="L37" t="s">
        <v>175</v>
      </c>
      <c r="M37" t="str">
        <f t="shared" si="5"/>
        <v>19P6980245S-1</v>
      </c>
      <c r="N37"/>
      <c r="O37"/>
      <c r="P37" t="str">
        <f t="shared" si="1"/>
        <v>19P6980245M</v>
      </c>
      <c r="Q37" s="21" t="s">
        <v>123</v>
      </c>
      <c r="R37" s="22">
        <v>43356</v>
      </c>
      <c r="S37" s="1">
        <v>3</v>
      </c>
      <c r="T37" s="1">
        <v>0</v>
      </c>
      <c r="U37" s="1">
        <v>0</v>
      </c>
      <c r="V37" s="1">
        <v>2</v>
      </c>
      <c r="W37" s="2" t="s">
        <v>182</v>
      </c>
      <c r="X37" s="1" t="s">
        <v>212</v>
      </c>
      <c r="Y37" s="43">
        <v>4</v>
      </c>
      <c r="Z37" s="44">
        <v>14.1</v>
      </c>
      <c r="AA37" s="44">
        <v>58</v>
      </c>
      <c r="AB37" s="37">
        <f t="shared" si="4"/>
        <v>817.8</v>
      </c>
      <c r="AC37" s="40">
        <v>40</v>
      </c>
      <c r="AD37" s="1">
        <v>10</v>
      </c>
    </row>
    <row r="38" spans="3:30" s="1" customFormat="1" x14ac:dyDescent="0.2">
      <c r="C38" s="6" t="s">
        <v>10</v>
      </c>
      <c r="D38" s="7" t="s">
        <v>72</v>
      </c>
      <c r="E38" s="19" t="s">
        <v>50</v>
      </c>
      <c r="F38" s="19">
        <v>65</v>
      </c>
      <c r="G38" s="20"/>
      <c r="H38" s="20"/>
      <c r="I38" s="20"/>
      <c r="J38" s="8">
        <v>43769</v>
      </c>
      <c r="K38" s="7" t="s">
        <v>93</v>
      </c>
      <c r="L38" t="s">
        <v>176</v>
      </c>
      <c r="M38" t="str">
        <f t="shared" si="5"/>
        <v>19P6980246S-1</v>
      </c>
      <c r="N38"/>
      <c r="O38"/>
      <c r="P38" t="str">
        <f t="shared" si="1"/>
        <v>19P6980246M</v>
      </c>
      <c r="Q38" s="21" t="s">
        <v>126</v>
      </c>
      <c r="R38" s="22">
        <v>43381</v>
      </c>
      <c r="S38" s="1">
        <v>3</v>
      </c>
      <c r="T38" s="1">
        <v>1</v>
      </c>
      <c r="U38" s="1">
        <v>0</v>
      </c>
      <c r="V38" s="1">
        <v>3</v>
      </c>
      <c r="W38" s="2" t="s">
        <v>183</v>
      </c>
      <c r="X38" s="1" t="s">
        <v>212</v>
      </c>
      <c r="Y38" s="43">
        <v>2.5</v>
      </c>
      <c r="Z38" s="44">
        <v>0.50600000000000001</v>
      </c>
      <c r="AA38" s="44">
        <v>58</v>
      </c>
      <c r="AB38" s="37">
        <f t="shared" si="4"/>
        <v>29.347999999999999</v>
      </c>
      <c r="AC38" s="40">
        <v>19.347999999999999</v>
      </c>
      <c r="AD38" s="1">
        <v>10</v>
      </c>
    </row>
    <row r="39" spans="3:30" s="1" customFormat="1" x14ac:dyDescent="0.2">
      <c r="C39" s="6" t="s">
        <v>10</v>
      </c>
      <c r="D39" s="7" t="s">
        <v>73</v>
      </c>
      <c r="E39" s="24" t="s">
        <v>50</v>
      </c>
      <c r="F39" s="19">
        <v>60</v>
      </c>
      <c r="G39" s="20"/>
      <c r="H39" s="20"/>
      <c r="I39" s="20"/>
      <c r="J39" s="8">
        <v>43769</v>
      </c>
      <c r="K39" s="7" t="s">
        <v>94</v>
      </c>
      <c r="L39" t="s">
        <v>177</v>
      </c>
      <c r="M39" t="str">
        <f t="shared" si="5"/>
        <v>19P6980247S-1</v>
      </c>
      <c r="N39"/>
      <c r="O39"/>
      <c r="P39" t="str">
        <f t="shared" si="1"/>
        <v>19P6980247M</v>
      </c>
      <c r="Q39" s="21" t="s">
        <v>127</v>
      </c>
      <c r="R39" s="22">
        <v>43384</v>
      </c>
      <c r="S39" s="1">
        <v>1</v>
      </c>
      <c r="T39" s="1">
        <v>0</v>
      </c>
      <c r="U39" s="1">
        <v>0</v>
      </c>
      <c r="V39" s="1">
        <v>1</v>
      </c>
      <c r="W39" s="2" t="s">
        <v>194</v>
      </c>
      <c r="X39" s="1" t="s">
        <v>212</v>
      </c>
      <c r="Y39" s="43">
        <v>2.7</v>
      </c>
      <c r="Z39" s="44">
        <v>0.748</v>
      </c>
      <c r="AA39" s="44">
        <v>58</v>
      </c>
      <c r="AB39" s="37">
        <f t="shared" si="4"/>
        <v>43.384</v>
      </c>
      <c r="AC39" s="40">
        <v>30</v>
      </c>
      <c r="AD39" s="1">
        <v>10</v>
      </c>
    </row>
    <row r="40" spans="3:30" s="1" customFormat="1" x14ac:dyDescent="0.2">
      <c r="C40" s="6" t="s">
        <v>10</v>
      </c>
      <c r="D40" s="7" t="s">
        <v>74</v>
      </c>
      <c r="E40" s="24" t="s">
        <v>50</v>
      </c>
      <c r="F40" s="19">
        <v>60</v>
      </c>
      <c r="G40" s="20"/>
      <c r="H40" s="20"/>
      <c r="I40" s="20"/>
      <c r="J40" s="8">
        <v>43769</v>
      </c>
      <c r="K40" s="7" t="s">
        <v>95</v>
      </c>
      <c r="L40" t="s">
        <v>178</v>
      </c>
      <c r="M40" t="str">
        <f t="shared" si="5"/>
        <v>19P6980248S-1</v>
      </c>
      <c r="N40"/>
      <c r="O40"/>
      <c r="P40" t="str">
        <f t="shared" si="1"/>
        <v>19P6980248M</v>
      </c>
      <c r="Q40" s="28" t="s">
        <v>128</v>
      </c>
      <c r="R40" s="22">
        <v>43385</v>
      </c>
      <c r="S40" s="1">
        <v>3</v>
      </c>
      <c r="T40" s="1">
        <v>1</v>
      </c>
      <c r="U40" s="1">
        <v>0</v>
      </c>
      <c r="V40" s="1">
        <v>3</v>
      </c>
      <c r="W40" s="2" t="s">
        <v>183</v>
      </c>
      <c r="X40" s="1" t="s">
        <v>212</v>
      </c>
      <c r="Y40" s="43">
        <v>3.4</v>
      </c>
      <c r="Z40" s="44">
        <v>0.41399999999999998</v>
      </c>
      <c r="AA40" s="44">
        <v>58</v>
      </c>
      <c r="AB40" s="37">
        <f t="shared" si="4"/>
        <v>24.012</v>
      </c>
      <c r="AC40" s="40">
        <v>14.012</v>
      </c>
      <c r="AD40" s="1">
        <v>10</v>
      </c>
    </row>
    <row r="41" spans="3:30" s="1" customFormat="1" x14ac:dyDescent="0.2">
      <c r="C41" s="6" t="s">
        <v>10</v>
      </c>
      <c r="D41" s="7" t="s">
        <v>75</v>
      </c>
      <c r="E41" s="24" t="s">
        <v>52</v>
      </c>
      <c r="F41" s="19">
        <v>63</v>
      </c>
      <c r="G41" s="20"/>
      <c r="H41" s="20"/>
      <c r="I41" s="20"/>
      <c r="J41" s="8">
        <v>43769</v>
      </c>
      <c r="K41" s="7" t="s">
        <v>96</v>
      </c>
      <c r="L41" t="s">
        <v>179</v>
      </c>
      <c r="M41" t="str">
        <f t="shared" si="5"/>
        <v>19P6980249S-1</v>
      </c>
      <c r="N41"/>
      <c r="O41"/>
      <c r="P41" t="str">
        <f t="shared" si="1"/>
        <v>19P6980249M</v>
      </c>
      <c r="Q41" s="28" t="s">
        <v>129</v>
      </c>
      <c r="R41" s="22">
        <v>43385</v>
      </c>
      <c r="S41" s="1">
        <v>3</v>
      </c>
      <c r="T41" s="1">
        <v>0</v>
      </c>
      <c r="U41" s="1">
        <v>0</v>
      </c>
      <c r="V41" s="1">
        <v>2</v>
      </c>
      <c r="W41" s="2" t="s">
        <v>182</v>
      </c>
      <c r="X41" s="1" t="s">
        <v>212</v>
      </c>
      <c r="Y41" s="43">
        <v>4</v>
      </c>
      <c r="Z41" s="44">
        <v>0.48399999999999999</v>
      </c>
      <c r="AA41" s="44">
        <v>58</v>
      </c>
      <c r="AB41" s="37">
        <f t="shared" si="4"/>
        <v>28.071999999999999</v>
      </c>
      <c r="AC41" s="40">
        <v>18.071999999999999</v>
      </c>
      <c r="AD41" s="1">
        <v>10</v>
      </c>
    </row>
    <row r="42" spans="3:30" s="1" customFormat="1" x14ac:dyDescent="0.2">
      <c r="C42" s="6" t="s">
        <v>10</v>
      </c>
      <c r="D42" s="7" t="s">
        <v>76</v>
      </c>
      <c r="E42" s="24" t="s">
        <v>130</v>
      </c>
      <c r="F42" s="19">
        <v>83</v>
      </c>
      <c r="G42" s="20"/>
      <c r="H42" s="20"/>
      <c r="I42" s="20"/>
      <c r="J42" s="8">
        <v>43769</v>
      </c>
      <c r="K42" s="7" t="s">
        <v>97</v>
      </c>
      <c r="L42" t="s">
        <v>180</v>
      </c>
      <c r="M42" t="str">
        <f t="shared" si="5"/>
        <v>19P6980250S-1</v>
      </c>
      <c r="N42"/>
      <c r="O42"/>
      <c r="P42" t="str">
        <f t="shared" si="1"/>
        <v>19P6980250M</v>
      </c>
      <c r="Q42" s="28" t="s">
        <v>110</v>
      </c>
      <c r="R42" s="18" t="s">
        <v>131</v>
      </c>
      <c r="S42" s="1">
        <v>3</v>
      </c>
      <c r="T42" s="2" t="s">
        <v>140</v>
      </c>
      <c r="U42" s="1">
        <v>0</v>
      </c>
      <c r="V42" s="1">
        <v>3</v>
      </c>
      <c r="W42" s="2" t="s">
        <v>196</v>
      </c>
      <c r="X42" s="1" t="s">
        <v>212</v>
      </c>
      <c r="Y42" s="43">
        <v>3</v>
      </c>
      <c r="Z42" s="44">
        <v>0.46400000000000002</v>
      </c>
      <c r="AA42" s="44">
        <v>59</v>
      </c>
      <c r="AB42" s="37">
        <f t="shared" si="4"/>
        <v>27.376000000000001</v>
      </c>
      <c r="AC42" s="40">
        <v>17.376000000000001</v>
      </c>
      <c r="AD42" s="1">
        <v>10</v>
      </c>
    </row>
  </sheetData>
  <autoFilter ref="A1:AD20" xr:uid="{6D6A62AE-6E58-4F3E-A0C1-E9FBCF53BB59}">
    <filterColumn colId="28">
      <filters>
        <filter val="12.1"/>
        <filter val="12.5"/>
        <filter val="14.9"/>
        <filter val="16.1"/>
        <filter val="16.4"/>
        <filter val="16.6"/>
        <filter val="20"/>
        <filter val="25"/>
      </filters>
    </filterColumn>
  </autoFilter>
  <phoneticPr fontId="2" type="noConversion"/>
  <conditionalFormatting sqref="K1:K1048576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彭佳茜</dc:creator>
  <cp:lastModifiedBy>Administrator</cp:lastModifiedBy>
  <dcterms:created xsi:type="dcterms:W3CDTF">2015-06-05T18:19:00Z</dcterms:created>
  <dcterms:modified xsi:type="dcterms:W3CDTF">2020-04-21T08:29:20Z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